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shuavogel/Dropbox/Professional Work/Preterm Birth/PTB Estimates/PTBe Final paper/Final paper Appendices REVISED_23JUL2018/"/>
    </mc:Choice>
  </mc:AlternateContent>
  <xr:revisionPtr revIDLastSave="0" documentId="13_ncr:1_{97799841-6000-EB47-AB54-C7D9DC676B1C}" xr6:coauthVersionLast="37" xr6:coauthVersionMax="37" xr10:uidLastSave="{00000000-0000-0000-0000-000000000000}"/>
  <bookViews>
    <workbookView xWindow="0" yWindow="460" windowWidth="28800" windowHeight="17540" tabRatio="500" xr2:uid="{00000000-000D-0000-FFFF-FFFF00000000}"/>
  </bookViews>
  <sheets>
    <sheet name="National PTBe - tabulated" sheetId="4" r:id="rId1"/>
    <sheet name="National - source (rate)" sheetId="1" state="hidden" r:id="rId2"/>
    <sheet name="National - source (number)" sheetId="5" state="hidden" r:id="rId3"/>
    <sheet name="Sheet1" sheetId="6" r:id="rId4"/>
  </sheets>
  <definedNames>
    <definedName name="_xlnm._FilterDatabase" localSheetId="0" hidden="1">'National PTBe - tabulated'!$A$3:$K$186</definedName>
  </definedNames>
  <calcPr calcId="1790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4" l="1"/>
  <c r="G8" i="4"/>
  <c r="G140" i="4"/>
  <c r="G146" i="4"/>
  <c r="G69" i="4"/>
  <c r="G110" i="4"/>
  <c r="G168" i="4"/>
  <c r="G106" i="4"/>
  <c r="G139" i="4"/>
  <c r="G91" i="4"/>
  <c r="G17" i="4"/>
  <c r="G77" i="4"/>
  <c r="G104" i="4"/>
  <c r="G141" i="4"/>
  <c r="G14" i="4"/>
  <c r="G112" i="4"/>
  <c r="G100" i="4"/>
  <c r="G181" i="4"/>
  <c r="G27" i="4"/>
  <c r="G142" i="4"/>
  <c r="G20" i="4"/>
  <c r="G58" i="4"/>
  <c r="G159" i="4"/>
  <c r="G95" i="4"/>
  <c r="G133" i="4"/>
  <c r="G31" i="4"/>
  <c r="G22" i="4"/>
  <c r="G73" i="4"/>
  <c r="G150" i="4"/>
  <c r="G108" i="4"/>
  <c r="G99" i="4"/>
  <c r="G151" i="4"/>
  <c r="G60" i="4"/>
  <c r="G169" i="4"/>
  <c r="G165" i="4"/>
  <c r="G15" i="4"/>
  <c r="G44" i="4"/>
  <c r="G24" i="4"/>
  <c r="G46" i="4"/>
  <c r="G51" i="4"/>
  <c r="G40" i="4"/>
  <c r="G5" i="4"/>
  <c r="G56" i="4"/>
  <c r="G61" i="4"/>
  <c r="G123" i="4"/>
  <c r="G135" i="4"/>
  <c r="G10" i="4"/>
  <c r="G50" i="4"/>
  <c r="G90" i="4"/>
  <c r="G179" i="4"/>
  <c r="G82" i="4"/>
  <c r="G166" i="4"/>
  <c r="G119" i="4"/>
  <c r="G18" i="4"/>
  <c r="G85" i="4"/>
  <c r="G149" i="4"/>
  <c r="G148" i="4"/>
  <c r="G175" i="4"/>
  <c r="G65" i="4"/>
  <c r="G63" i="4"/>
  <c r="G28" i="4"/>
  <c r="G161" i="4"/>
  <c r="G25" i="4"/>
  <c r="G12" i="4"/>
  <c r="G132" i="4"/>
  <c r="G42" i="4"/>
  <c r="G160" i="4"/>
  <c r="G97" i="4"/>
  <c r="G45" i="4"/>
  <c r="G96" i="4"/>
  <c r="G145" i="4"/>
  <c r="G111" i="4"/>
  <c r="G126" i="4"/>
  <c r="G124" i="4"/>
  <c r="G92" i="4"/>
  <c r="G72" i="4"/>
  <c r="G116" i="4"/>
  <c r="G76" i="4"/>
  <c r="G47" i="4"/>
  <c r="G64" i="4"/>
  <c r="G55" i="4"/>
  <c r="G68" i="4"/>
  <c r="G128" i="4"/>
  <c r="G172" i="4"/>
  <c r="G120" i="4"/>
  <c r="G19" i="4"/>
  <c r="G118" i="4"/>
  <c r="G83" i="4"/>
  <c r="G136" i="4"/>
  <c r="G107" i="4"/>
  <c r="G93" i="4"/>
  <c r="G75" i="4"/>
  <c r="G157" i="4"/>
  <c r="G98" i="4"/>
  <c r="G94" i="4"/>
  <c r="G35" i="4"/>
  <c r="G37" i="4"/>
  <c r="G41" i="4"/>
  <c r="G88" i="4"/>
  <c r="G57" i="4"/>
  <c r="G13" i="4"/>
  <c r="G127" i="4"/>
  <c r="G52" i="4"/>
  <c r="G156" i="4"/>
  <c r="G143" i="4"/>
  <c r="G23" i="4"/>
  <c r="G53" i="4"/>
  <c r="G74" i="4"/>
  <c r="G163" i="4"/>
  <c r="G147" i="4"/>
  <c r="G170" i="4"/>
  <c r="G11" i="4"/>
  <c r="G155" i="4"/>
  <c r="G131" i="4"/>
  <c r="G167" i="4"/>
  <c r="G117" i="4"/>
  <c r="G134" i="4"/>
  <c r="G34" i="4"/>
  <c r="G87" i="4"/>
  <c r="G21" i="4"/>
  <c r="G48" i="4"/>
  <c r="G32" i="4"/>
  <c r="G84" i="4"/>
  <c r="G174" i="4"/>
  <c r="G138" i="4"/>
  <c r="G70" i="4"/>
  <c r="G162" i="4"/>
  <c r="G154" i="4"/>
  <c r="G103" i="4"/>
  <c r="G71" i="4"/>
  <c r="G152" i="4"/>
  <c r="G30" i="4"/>
  <c r="G129" i="4"/>
  <c r="G176" i="4"/>
  <c r="G182" i="4"/>
  <c r="G86" i="4"/>
  <c r="G66" i="4"/>
  <c r="G186" i="4"/>
  <c r="G9" i="4"/>
  <c r="G144" i="4"/>
  <c r="G62" i="4"/>
  <c r="G102" i="4"/>
  <c r="G180" i="4"/>
  <c r="G36" i="4"/>
  <c r="G185" i="4"/>
  <c r="G80" i="4"/>
  <c r="G29" i="4"/>
  <c r="G105" i="4"/>
  <c r="G184" i="4"/>
  <c r="G164" i="4"/>
  <c r="G101" i="4"/>
  <c r="G113" i="4"/>
  <c r="G43" i="4"/>
  <c r="G33" i="4"/>
  <c r="G115" i="4"/>
  <c r="G183" i="4"/>
  <c r="G67" i="4"/>
  <c r="G173" i="4"/>
  <c r="G121" i="4"/>
  <c r="G4" i="4"/>
  <c r="G39" i="4"/>
  <c r="G114" i="4"/>
  <c r="G81" i="4"/>
  <c r="G6" i="4"/>
  <c r="G7" i="4"/>
  <c r="G89" i="4"/>
  <c r="G153" i="4"/>
  <c r="G137" i="4"/>
  <c r="G171" i="4"/>
  <c r="G109" i="4"/>
  <c r="G158" i="4"/>
  <c r="G49" i="4"/>
  <c r="G130" i="4"/>
  <c r="G177" i="4"/>
  <c r="G54" i="4"/>
  <c r="G26" i="4"/>
  <c r="G59" i="4"/>
  <c r="G178" i="4"/>
  <c r="G125" i="4"/>
  <c r="G79" i="4"/>
  <c r="G16" i="4"/>
  <c r="G122" i="4"/>
  <c r="G78" i="4"/>
  <c r="H8" i="4"/>
  <c r="H7" i="4"/>
  <c r="H4" i="4"/>
  <c r="H88" i="4"/>
  <c r="J176" i="4"/>
  <c r="I176" i="4"/>
  <c r="H176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7" i="4"/>
  <c r="I177" i="4"/>
  <c r="H177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90" i="4"/>
  <c r="I90" i="4"/>
  <c r="H9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3" i="4"/>
  <c r="I133" i="4"/>
  <c r="H133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2" i="4"/>
  <c r="I122" i="4"/>
  <c r="H122" i="4"/>
  <c r="J121" i="4"/>
  <c r="I121" i="4"/>
  <c r="H121" i="4"/>
  <c r="J120" i="4"/>
  <c r="I120" i="4"/>
  <c r="H120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8" i="4"/>
  <c r="I98" i="4"/>
  <c r="H98" i="4"/>
  <c r="J97" i="4"/>
  <c r="I97" i="4"/>
  <c r="H97" i="4"/>
  <c r="J96" i="4"/>
  <c r="I96" i="4"/>
  <c r="H96" i="4"/>
  <c r="J94" i="4"/>
  <c r="I94" i="4"/>
  <c r="H94" i="4"/>
  <c r="J93" i="4"/>
  <c r="I93" i="4"/>
  <c r="H93" i="4"/>
  <c r="J92" i="4"/>
  <c r="I92" i="4"/>
  <c r="H92" i="4"/>
  <c r="J91" i="4"/>
  <c r="I91" i="4"/>
  <c r="H91" i="4"/>
  <c r="J89" i="4"/>
  <c r="I89" i="4"/>
  <c r="H89" i="4"/>
  <c r="J88" i="4"/>
  <c r="I88" i="4"/>
  <c r="J87" i="4"/>
  <c r="I87" i="4"/>
  <c r="H87" i="4"/>
  <c r="J85" i="4"/>
  <c r="I85" i="4"/>
  <c r="H85" i="4"/>
  <c r="J84" i="4"/>
  <c r="I84" i="4"/>
  <c r="H84" i="4"/>
  <c r="J83" i="4"/>
  <c r="I83" i="4"/>
  <c r="H83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7" i="4"/>
  <c r="I67" i="4"/>
  <c r="H67" i="4"/>
  <c r="J65" i="4"/>
  <c r="I65" i="4"/>
  <c r="H65" i="4"/>
  <c r="J64" i="4"/>
  <c r="I64" i="4"/>
  <c r="H64" i="4"/>
  <c r="J63" i="4"/>
  <c r="I63" i="4"/>
  <c r="H63" i="4"/>
  <c r="J62" i="4"/>
  <c r="I62" i="4"/>
  <c r="H62" i="4"/>
  <c r="J60" i="4"/>
  <c r="I60" i="4"/>
  <c r="H60" i="4"/>
  <c r="J59" i="4"/>
  <c r="I59" i="4"/>
  <c r="H59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6" i="4"/>
  <c r="I46" i="4"/>
  <c r="H46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4" i="4"/>
  <c r="I14" i="4"/>
  <c r="H14" i="4"/>
  <c r="J13" i="4"/>
  <c r="I13" i="4"/>
  <c r="H13" i="4"/>
  <c r="J10" i="4"/>
  <c r="I10" i="4"/>
  <c r="H10" i="4"/>
  <c r="J8" i="4"/>
  <c r="I8" i="4"/>
  <c r="J7" i="4"/>
  <c r="I7" i="4"/>
  <c r="J6" i="4"/>
  <c r="I6" i="4"/>
  <c r="H6" i="4"/>
  <c r="J5" i="4"/>
  <c r="I5" i="4"/>
  <c r="H5" i="4"/>
  <c r="J4" i="4"/>
  <c r="I4" i="4"/>
  <c r="H179" i="4"/>
  <c r="H178" i="4"/>
  <c r="H160" i="4"/>
  <c r="H155" i="4"/>
  <c r="H150" i="4"/>
  <c r="H143" i="4"/>
  <c r="H134" i="4"/>
  <c r="H132" i="4"/>
  <c r="H131" i="4"/>
  <c r="H123" i="4"/>
  <c r="H119" i="4"/>
  <c r="H99" i="4"/>
  <c r="H95" i="4"/>
  <c r="H86" i="4"/>
  <c r="H82" i="4"/>
  <c r="H76" i="4"/>
  <c r="H68" i="4"/>
  <c r="H66" i="4"/>
  <c r="H61" i="4"/>
  <c r="H58" i="4"/>
  <c r="H47" i="4"/>
  <c r="H45" i="4"/>
  <c r="H37" i="4"/>
  <c r="H26" i="4"/>
  <c r="H15" i="4"/>
  <c r="H12" i="4"/>
  <c r="H11" i="4"/>
  <c r="H9" i="4"/>
  <c r="L175" i="5"/>
  <c r="L37" i="5"/>
  <c r="L72" i="5"/>
  <c r="L68" i="5"/>
  <c r="L10" i="5"/>
  <c r="L95" i="5"/>
  <c r="L108" i="5"/>
  <c r="L49" i="5"/>
  <c r="L59" i="5"/>
  <c r="L121" i="5"/>
  <c r="L4" i="5"/>
  <c r="L30" i="5"/>
  <c r="L103" i="5"/>
  <c r="L43" i="5"/>
  <c r="L52" i="5"/>
  <c r="L115" i="5"/>
  <c r="L69" i="5"/>
  <c r="L83" i="5"/>
  <c r="L64" i="5"/>
  <c r="L137" i="5"/>
  <c r="L29" i="5"/>
  <c r="L71" i="5"/>
  <c r="L44" i="5"/>
  <c r="L111" i="5"/>
  <c r="L26" i="5"/>
  <c r="L5" i="5"/>
  <c r="L70" i="5"/>
  <c r="L55" i="5"/>
  <c r="L159" i="5"/>
  <c r="L158" i="5"/>
  <c r="L51" i="5"/>
  <c r="L50" i="5"/>
  <c r="L35" i="5"/>
  <c r="L31" i="5"/>
  <c r="L7" i="5"/>
  <c r="L27" i="5"/>
  <c r="L16" i="5"/>
  <c r="L19" i="5"/>
  <c r="L24" i="5"/>
  <c r="L113" i="5"/>
  <c r="L61" i="5"/>
  <c r="L138" i="5"/>
  <c r="L42" i="5"/>
  <c r="L148" i="5"/>
  <c r="L141" i="5"/>
  <c r="L8" i="5"/>
  <c r="L91" i="5"/>
  <c r="L62" i="5"/>
  <c r="L41" i="5"/>
  <c r="L134" i="5"/>
  <c r="L82" i="5"/>
  <c r="L14" i="5"/>
  <c r="L17" i="5"/>
  <c r="L18" i="5"/>
  <c r="L11" i="5"/>
  <c r="L56" i="5"/>
  <c r="L154" i="5"/>
  <c r="L47" i="5"/>
  <c r="L144" i="5"/>
  <c r="L143" i="5"/>
  <c r="L88" i="5"/>
  <c r="L126" i="5"/>
  <c r="L40" i="5"/>
  <c r="L57" i="5"/>
  <c r="L133" i="5"/>
  <c r="L185" i="5"/>
  <c r="L102" i="5"/>
  <c r="L123" i="5"/>
  <c r="L36" i="5"/>
  <c r="L22" i="5"/>
  <c r="L125" i="5"/>
  <c r="L32" i="5"/>
  <c r="L145" i="5"/>
  <c r="L139" i="5"/>
  <c r="L119" i="5"/>
  <c r="L127" i="5"/>
  <c r="L170" i="5"/>
  <c r="L75" i="5"/>
  <c r="L60" i="5"/>
  <c r="L93" i="5"/>
  <c r="L179" i="5"/>
  <c r="L171" i="5"/>
  <c r="L65" i="5"/>
  <c r="L142" i="5"/>
  <c r="L106" i="5"/>
  <c r="L38" i="5"/>
  <c r="L131" i="5"/>
  <c r="L168" i="5"/>
  <c r="L140" i="5"/>
  <c r="L98" i="5"/>
  <c r="L21" i="5"/>
  <c r="L15" i="5"/>
  <c r="L54" i="5"/>
  <c r="L77" i="5"/>
  <c r="L96" i="5"/>
  <c r="L74" i="5"/>
  <c r="L135" i="5"/>
  <c r="L100" i="5"/>
  <c r="L39" i="5"/>
  <c r="L78" i="5"/>
  <c r="L122" i="5"/>
  <c r="L48" i="5"/>
  <c r="L20" i="5"/>
  <c r="L13" i="5"/>
  <c r="L76" i="5"/>
  <c r="L66" i="5"/>
  <c r="L73" i="5"/>
  <c r="L110" i="5"/>
  <c r="L87" i="5"/>
  <c r="L165" i="5"/>
  <c r="L9" i="5"/>
  <c r="L118" i="5"/>
  <c r="L53" i="5"/>
  <c r="L128" i="5"/>
  <c r="L116" i="5"/>
  <c r="L12" i="5"/>
  <c r="L81" i="5"/>
  <c r="L162" i="5"/>
  <c r="L6" i="5"/>
  <c r="L129" i="5"/>
  <c r="L25" i="5"/>
  <c r="L28" i="5"/>
  <c r="L67" i="5"/>
  <c r="L151" i="5"/>
  <c r="L90" i="5"/>
  <c r="L153" i="5"/>
  <c r="L80" i="5"/>
  <c r="L147" i="5"/>
  <c r="L89" i="5"/>
  <c r="L92" i="5"/>
  <c r="L124" i="5"/>
  <c r="L146" i="5"/>
  <c r="L161" i="5"/>
  <c r="L34" i="5"/>
  <c r="L114" i="5"/>
  <c r="L136" i="5"/>
  <c r="L33" i="5"/>
  <c r="L104" i="5"/>
  <c r="L58" i="5"/>
  <c r="L99" i="5"/>
  <c r="L86" i="5"/>
  <c r="L63" i="5"/>
  <c r="L107" i="5"/>
  <c r="L105" i="5"/>
  <c r="L152" i="5"/>
  <c r="L23" i="5"/>
  <c r="L97" i="5"/>
  <c r="L79" i="5"/>
  <c r="L160" i="5"/>
  <c r="L177" i="5"/>
  <c r="L157" i="5"/>
  <c r="L109" i="5"/>
  <c r="L120" i="5"/>
  <c r="L84" i="5"/>
  <c r="L149" i="5"/>
  <c r="L156" i="5"/>
  <c r="L174" i="5"/>
  <c r="L166" i="5"/>
  <c r="L163" i="5"/>
  <c r="L46" i="5"/>
  <c r="L117" i="5"/>
  <c r="L181" i="5"/>
  <c r="L94" i="5"/>
  <c r="L150" i="5"/>
  <c r="L184" i="5"/>
  <c r="L132" i="5"/>
  <c r="L182" i="5"/>
  <c r="L186" i="5"/>
  <c r="L176" i="5"/>
  <c r="L180" i="5"/>
  <c r="L130" i="5"/>
  <c r="L85" i="5"/>
  <c r="L173" i="5"/>
  <c r="L45" i="5"/>
  <c r="L169" i="5"/>
  <c r="L167" i="5"/>
  <c r="L164" i="5"/>
  <c r="L101" i="5"/>
  <c r="L178" i="5"/>
  <c r="L155" i="5"/>
  <c r="L183" i="5"/>
  <c r="L172" i="5"/>
  <c r="L112" i="5"/>
  <c r="N175" i="5"/>
  <c r="P175" i="5"/>
  <c r="M175" i="5"/>
  <c r="O175" i="5"/>
  <c r="G175" i="5"/>
  <c r="F175" i="5"/>
  <c r="N112" i="5"/>
  <c r="P112" i="5"/>
  <c r="M112" i="5"/>
  <c r="O112" i="5"/>
  <c r="G112" i="5"/>
  <c r="F112" i="5"/>
  <c r="N172" i="5"/>
  <c r="P172" i="5"/>
  <c r="M172" i="5"/>
  <c r="O172" i="5"/>
  <c r="G172" i="5"/>
  <c r="F172" i="5"/>
  <c r="N183" i="5"/>
  <c r="P183" i="5"/>
  <c r="M183" i="5"/>
  <c r="O183" i="5"/>
  <c r="G183" i="5"/>
  <c r="F183" i="5"/>
  <c r="N155" i="5"/>
  <c r="P155" i="5"/>
  <c r="M155" i="5"/>
  <c r="O155" i="5"/>
  <c r="G155" i="5"/>
  <c r="F155" i="5"/>
  <c r="N178" i="5"/>
  <c r="P178" i="5"/>
  <c r="M178" i="5"/>
  <c r="O178" i="5"/>
  <c r="G178" i="5"/>
  <c r="F178" i="5"/>
  <c r="N101" i="5"/>
  <c r="P101" i="5"/>
  <c r="M101" i="5"/>
  <c r="O101" i="5"/>
  <c r="G101" i="5"/>
  <c r="F101" i="5"/>
  <c r="N164" i="5"/>
  <c r="P164" i="5"/>
  <c r="M164" i="5"/>
  <c r="O164" i="5"/>
  <c r="G164" i="5"/>
  <c r="F164" i="5"/>
  <c r="N167" i="5"/>
  <c r="P167" i="5"/>
  <c r="M167" i="5"/>
  <c r="O167" i="5"/>
  <c r="G167" i="5"/>
  <c r="F167" i="5"/>
  <c r="N169" i="5"/>
  <c r="P169" i="5"/>
  <c r="M169" i="5"/>
  <c r="O169" i="5"/>
  <c r="G169" i="5"/>
  <c r="F169" i="5"/>
  <c r="N45" i="5"/>
  <c r="P45" i="5"/>
  <c r="M45" i="5"/>
  <c r="O45" i="5"/>
  <c r="G45" i="5"/>
  <c r="F45" i="5"/>
  <c r="N173" i="5"/>
  <c r="P173" i="5"/>
  <c r="M173" i="5"/>
  <c r="O173" i="5"/>
  <c r="G173" i="5"/>
  <c r="F173" i="5"/>
  <c r="N85" i="5"/>
  <c r="P85" i="5"/>
  <c r="M85" i="5"/>
  <c r="O85" i="5"/>
  <c r="G85" i="5"/>
  <c r="F85" i="5"/>
  <c r="N130" i="5"/>
  <c r="P130" i="5"/>
  <c r="M130" i="5"/>
  <c r="O130" i="5"/>
  <c r="G130" i="5"/>
  <c r="F130" i="5"/>
  <c r="N180" i="5"/>
  <c r="P180" i="5"/>
  <c r="M180" i="5"/>
  <c r="O180" i="5"/>
  <c r="G180" i="5"/>
  <c r="F180" i="5"/>
  <c r="N176" i="5"/>
  <c r="P176" i="5"/>
  <c r="M176" i="5"/>
  <c r="O176" i="5"/>
  <c r="G176" i="5"/>
  <c r="F176" i="5"/>
  <c r="N186" i="5"/>
  <c r="P186" i="5"/>
  <c r="M186" i="5"/>
  <c r="O186" i="5"/>
  <c r="G186" i="5"/>
  <c r="F186" i="5"/>
  <c r="N182" i="5"/>
  <c r="P182" i="5"/>
  <c r="M182" i="5"/>
  <c r="O182" i="5"/>
  <c r="G182" i="5"/>
  <c r="F182" i="5"/>
  <c r="N132" i="5"/>
  <c r="P132" i="5"/>
  <c r="M132" i="5"/>
  <c r="O132" i="5"/>
  <c r="G132" i="5"/>
  <c r="F132" i="5"/>
  <c r="N184" i="5"/>
  <c r="P184" i="5"/>
  <c r="M184" i="5"/>
  <c r="O184" i="5"/>
  <c r="G184" i="5"/>
  <c r="F184" i="5"/>
  <c r="N150" i="5"/>
  <c r="P150" i="5"/>
  <c r="M150" i="5"/>
  <c r="O150" i="5"/>
  <c r="G150" i="5"/>
  <c r="F150" i="5"/>
  <c r="N94" i="5"/>
  <c r="P94" i="5"/>
  <c r="M94" i="5"/>
  <c r="O94" i="5"/>
  <c r="G94" i="5"/>
  <c r="F94" i="5"/>
  <c r="N181" i="5"/>
  <c r="P181" i="5"/>
  <c r="M181" i="5"/>
  <c r="O181" i="5"/>
  <c r="G181" i="5"/>
  <c r="F181" i="5"/>
  <c r="N117" i="5"/>
  <c r="P117" i="5"/>
  <c r="M117" i="5"/>
  <c r="O117" i="5"/>
  <c r="G117" i="5"/>
  <c r="F117" i="5"/>
  <c r="N46" i="5"/>
  <c r="P46" i="5"/>
  <c r="M46" i="5"/>
  <c r="O46" i="5"/>
  <c r="G46" i="5"/>
  <c r="F46" i="5"/>
  <c r="N163" i="5"/>
  <c r="P163" i="5"/>
  <c r="M163" i="5"/>
  <c r="O163" i="5"/>
  <c r="G163" i="5"/>
  <c r="F163" i="5"/>
  <c r="N166" i="5"/>
  <c r="P166" i="5"/>
  <c r="M166" i="5"/>
  <c r="O166" i="5"/>
  <c r="G166" i="5"/>
  <c r="F166" i="5"/>
  <c r="N174" i="5"/>
  <c r="P174" i="5"/>
  <c r="M174" i="5"/>
  <c r="O174" i="5"/>
  <c r="G174" i="5"/>
  <c r="F174" i="5"/>
  <c r="N156" i="5"/>
  <c r="P156" i="5"/>
  <c r="M156" i="5"/>
  <c r="O156" i="5"/>
  <c r="G156" i="5"/>
  <c r="F156" i="5"/>
  <c r="N149" i="5"/>
  <c r="P149" i="5"/>
  <c r="M149" i="5"/>
  <c r="O149" i="5"/>
  <c r="G149" i="5"/>
  <c r="F149" i="5"/>
  <c r="N84" i="5"/>
  <c r="P84" i="5"/>
  <c r="M84" i="5"/>
  <c r="O84" i="5"/>
  <c r="G84" i="5"/>
  <c r="F84" i="5"/>
  <c r="N120" i="5"/>
  <c r="P120" i="5"/>
  <c r="M120" i="5"/>
  <c r="O120" i="5"/>
  <c r="G120" i="5"/>
  <c r="F120" i="5"/>
  <c r="N109" i="5"/>
  <c r="P109" i="5"/>
  <c r="M109" i="5"/>
  <c r="O109" i="5"/>
  <c r="G109" i="5"/>
  <c r="F109" i="5"/>
  <c r="N157" i="5"/>
  <c r="P157" i="5"/>
  <c r="M157" i="5"/>
  <c r="O157" i="5"/>
  <c r="G157" i="5"/>
  <c r="F157" i="5"/>
  <c r="N177" i="5"/>
  <c r="P177" i="5"/>
  <c r="M177" i="5"/>
  <c r="O177" i="5"/>
  <c r="G177" i="5"/>
  <c r="F177" i="5"/>
  <c r="N160" i="5"/>
  <c r="P160" i="5"/>
  <c r="M160" i="5"/>
  <c r="O160" i="5"/>
  <c r="G160" i="5"/>
  <c r="F160" i="5"/>
  <c r="N79" i="5"/>
  <c r="P79" i="5"/>
  <c r="M79" i="5"/>
  <c r="O79" i="5"/>
  <c r="G79" i="5"/>
  <c r="F79" i="5"/>
  <c r="N97" i="5"/>
  <c r="P97" i="5"/>
  <c r="M97" i="5"/>
  <c r="O97" i="5"/>
  <c r="G97" i="5"/>
  <c r="F97" i="5"/>
  <c r="N23" i="5"/>
  <c r="P23" i="5"/>
  <c r="M23" i="5"/>
  <c r="O23" i="5"/>
  <c r="G23" i="5"/>
  <c r="F23" i="5"/>
  <c r="N152" i="5"/>
  <c r="P152" i="5"/>
  <c r="M152" i="5"/>
  <c r="O152" i="5"/>
  <c r="G152" i="5"/>
  <c r="F152" i="5"/>
  <c r="N105" i="5"/>
  <c r="P105" i="5"/>
  <c r="M105" i="5"/>
  <c r="O105" i="5"/>
  <c r="G105" i="5"/>
  <c r="F105" i="5"/>
  <c r="N107" i="5"/>
  <c r="P107" i="5"/>
  <c r="M107" i="5"/>
  <c r="O107" i="5"/>
  <c r="G107" i="5"/>
  <c r="F107" i="5"/>
  <c r="N63" i="5"/>
  <c r="P63" i="5"/>
  <c r="M63" i="5"/>
  <c r="O63" i="5"/>
  <c r="G63" i="5"/>
  <c r="F63" i="5"/>
  <c r="N86" i="5"/>
  <c r="P86" i="5"/>
  <c r="M86" i="5"/>
  <c r="O86" i="5"/>
  <c r="G86" i="5"/>
  <c r="F86" i="5"/>
  <c r="N99" i="5"/>
  <c r="P99" i="5"/>
  <c r="M99" i="5"/>
  <c r="O99" i="5"/>
  <c r="G99" i="5"/>
  <c r="F99" i="5"/>
  <c r="N58" i="5"/>
  <c r="P58" i="5"/>
  <c r="M58" i="5"/>
  <c r="O58" i="5"/>
  <c r="G58" i="5"/>
  <c r="F58" i="5"/>
  <c r="N104" i="5"/>
  <c r="P104" i="5"/>
  <c r="M104" i="5"/>
  <c r="O104" i="5"/>
  <c r="G104" i="5"/>
  <c r="F104" i="5"/>
  <c r="N33" i="5"/>
  <c r="P33" i="5"/>
  <c r="M33" i="5"/>
  <c r="O33" i="5"/>
  <c r="G33" i="5"/>
  <c r="F33" i="5"/>
  <c r="N136" i="5"/>
  <c r="P136" i="5"/>
  <c r="M136" i="5"/>
  <c r="O136" i="5"/>
  <c r="G136" i="5"/>
  <c r="F136" i="5"/>
  <c r="N114" i="5"/>
  <c r="P114" i="5"/>
  <c r="M114" i="5"/>
  <c r="O114" i="5"/>
  <c r="G114" i="5"/>
  <c r="F114" i="5"/>
  <c r="N34" i="5"/>
  <c r="P34" i="5"/>
  <c r="M34" i="5"/>
  <c r="O34" i="5"/>
  <c r="G34" i="5"/>
  <c r="F34" i="5"/>
  <c r="N161" i="5"/>
  <c r="P161" i="5"/>
  <c r="M161" i="5"/>
  <c r="O161" i="5"/>
  <c r="G161" i="5"/>
  <c r="F161" i="5"/>
  <c r="N146" i="5"/>
  <c r="P146" i="5"/>
  <c r="M146" i="5"/>
  <c r="O146" i="5"/>
  <c r="G146" i="5"/>
  <c r="F146" i="5"/>
  <c r="N124" i="5"/>
  <c r="P124" i="5"/>
  <c r="M124" i="5"/>
  <c r="O124" i="5"/>
  <c r="G124" i="5"/>
  <c r="F124" i="5"/>
  <c r="N92" i="5"/>
  <c r="P92" i="5"/>
  <c r="M92" i="5"/>
  <c r="O92" i="5"/>
  <c r="G92" i="5"/>
  <c r="F92" i="5"/>
  <c r="N89" i="5"/>
  <c r="P89" i="5"/>
  <c r="M89" i="5"/>
  <c r="O89" i="5"/>
  <c r="G89" i="5"/>
  <c r="F89" i="5"/>
  <c r="N147" i="5"/>
  <c r="P147" i="5"/>
  <c r="M147" i="5"/>
  <c r="O147" i="5"/>
  <c r="G147" i="5"/>
  <c r="F147" i="5"/>
  <c r="N80" i="5"/>
  <c r="P80" i="5"/>
  <c r="M80" i="5"/>
  <c r="O80" i="5"/>
  <c r="G80" i="5"/>
  <c r="F80" i="5"/>
  <c r="N153" i="5"/>
  <c r="P153" i="5"/>
  <c r="M153" i="5"/>
  <c r="O153" i="5"/>
  <c r="G153" i="5"/>
  <c r="F153" i="5"/>
  <c r="N90" i="5"/>
  <c r="P90" i="5"/>
  <c r="M90" i="5"/>
  <c r="O90" i="5"/>
  <c r="G90" i="5"/>
  <c r="F90" i="5"/>
  <c r="N151" i="5"/>
  <c r="P151" i="5"/>
  <c r="M151" i="5"/>
  <c r="O151" i="5"/>
  <c r="G151" i="5"/>
  <c r="F151" i="5"/>
  <c r="N67" i="5"/>
  <c r="P67" i="5"/>
  <c r="M67" i="5"/>
  <c r="O67" i="5"/>
  <c r="G67" i="5"/>
  <c r="F67" i="5"/>
  <c r="N28" i="5"/>
  <c r="P28" i="5"/>
  <c r="M28" i="5"/>
  <c r="O28" i="5"/>
  <c r="G28" i="5"/>
  <c r="F28" i="5"/>
  <c r="N25" i="5"/>
  <c r="P25" i="5"/>
  <c r="M25" i="5"/>
  <c r="O25" i="5"/>
  <c r="G25" i="5"/>
  <c r="F25" i="5"/>
  <c r="N129" i="5"/>
  <c r="P129" i="5"/>
  <c r="M129" i="5"/>
  <c r="O129" i="5"/>
  <c r="G129" i="5"/>
  <c r="F129" i="5"/>
  <c r="N6" i="5"/>
  <c r="P6" i="5"/>
  <c r="M6" i="5"/>
  <c r="O6" i="5"/>
  <c r="G6" i="5"/>
  <c r="F6" i="5"/>
  <c r="N162" i="5"/>
  <c r="P162" i="5"/>
  <c r="M162" i="5"/>
  <c r="O162" i="5"/>
  <c r="G162" i="5"/>
  <c r="F162" i="5"/>
  <c r="N81" i="5"/>
  <c r="P81" i="5"/>
  <c r="M81" i="5"/>
  <c r="O81" i="5"/>
  <c r="G81" i="5"/>
  <c r="F81" i="5"/>
  <c r="N12" i="5"/>
  <c r="P12" i="5"/>
  <c r="M12" i="5"/>
  <c r="O12" i="5"/>
  <c r="G12" i="5"/>
  <c r="F12" i="5"/>
  <c r="N116" i="5"/>
  <c r="P116" i="5"/>
  <c r="M116" i="5"/>
  <c r="O116" i="5"/>
  <c r="G116" i="5"/>
  <c r="F116" i="5"/>
  <c r="N128" i="5"/>
  <c r="P128" i="5"/>
  <c r="M128" i="5"/>
  <c r="O128" i="5"/>
  <c r="G128" i="5"/>
  <c r="F128" i="5"/>
  <c r="N53" i="5"/>
  <c r="P53" i="5"/>
  <c r="M53" i="5"/>
  <c r="O53" i="5"/>
  <c r="G53" i="5"/>
  <c r="F53" i="5"/>
  <c r="N118" i="5"/>
  <c r="P118" i="5"/>
  <c r="M118" i="5"/>
  <c r="O118" i="5"/>
  <c r="G118" i="5"/>
  <c r="F118" i="5"/>
  <c r="N9" i="5"/>
  <c r="P9" i="5"/>
  <c r="M9" i="5"/>
  <c r="O9" i="5"/>
  <c r="G9" i="5"/>
  <c r="F9" i="5"/>
  <c r="N165" i="5"/>
  <c r="P165" i="5"/>
  <c r="M165" i="5"/>
  <c r="O165" i="5"/>
  <c r="G165" i="5"/>
  <c r="F165" i="5"/>
  <c r="N87" i="5"/>
  <c r="P87" i="5"/>
  <c r="M87" i="5"/>
  <c r="O87" i="5"/>
  <c r="G87" i="5"/>
  <c r="F87" i="5"/>
  <c r="N110" i="5"/>
  <c r="P110" i="5"/>
  <c r="M110" i="5"/>
  <c r="O110" i="5"/>
  <c r="G110" i="5"/>
  <c r="F110" i="5"/>
  <c r="N73" i="5"/>
  <c r="P73" i="5"/>
  <c r="M73" i="5"/>
  <c r="O73" i="5"/>
  <c r="G73" i="5"/>
  <c r="F73" i="5"/>
  <c r="N66" i="5"/>
  <c r="P66" i="5"/>
  <c r="M66" i="5"/>
  <c r="O66" i="5"/>
  <c r="G66" i="5"/>
  <c r="F66" i="5"/>
  <c r="N76" i="5"/>
  <c r="P76" i="5"/>
  <c r="M76" i="5"/>
  <c r="O76" i="5"/>
  <c r="G76" i="5"/>
  <c r="F76" i="5"/>
  <c r="N13" i="5"/>
  <c r="P13" i="5"/>
  <c r="M13" i="5"/>
  <c r="O13" i="5"/>
  <c r="G13" i="5"/>
  <c r="F13" i="5"/>
  <c r="N20" i="5"/>
  <c r="P20" i="5"/>
  <c r="M20" i="5"/>
  <c r="O20" i="5"/>
  <c r="G20" i="5"/>
  <c r="F20" i="5"/>
  <c r="N48" i="5"/>
  <c r="P48" i="5"/>
  <c r="M48" i="5"/>
  <c r="O48" i="5"/>
  <c r="G48" i="5"/>
  <c r="F48" i="5"/>
  <c r="N122" i="5"/>
  <c r="P122" i="5"/>
  <c r="M122" i="5"/>
  <c r="O122" i="5"/>
  <c r="G122" i="5"/>
  <c r="F122" i="5"/>
  <c r="N78" i="5"/>
  <c r="P78" i="5"/>
  <c r="M78" i="5"/>
  <c r="O78" i="5"/>
  <c r="G78" i="5"/>
  <c r="F78" i="5"/>
  <c r="N39" i="5"/>
  <c r="P39" i="5"/>
  <c r="M39" i="5"/>
  <c r="O39" i="5"/>
  <c r="G39" i="5"/>
  <c r="F39" i="5"/>
  <c r="N100" i="5"/>
  <c r="P100" i="5"/>
  <c r="M100" i="5"/>
  <c r="O100" i="5"/>
  <c r="G100" i="5"/>
  <c r="F100" i="5"/>
  <c r="N135" i="5"/>
  <c r="P135" i="5"/>
  <c r="M135" i="5"/>
  <c r="O135" i="5"/>
  <c r="G135" i="5"/>
  <c r="F135" i="5"/>
  <c r="N74" i="5"/>
  <c r="P74" i="5"/>
  <c r="M74" i="5"/>
  <c r="O74" i="5"/>
  <c r="G74" i="5"/>
  <c r="F74" i="5"/>
  <c r="N96" i="5"/>
  <c r="P96" i="5"/>
  <c r="M96" i="5"/>
  <c r="O96" i="5"/>
  <c r="G96" i="5"/>
  <c r="F96" i="5"/>
  <c r="N77" i="5"/>
  <c r="P77" i="5"/>
  <c r="M77" i="5"/>
  <c r="O77" i="5"/>
  <c r="G77" i="5"/>
  <c r="F77" i="5"/>
  <c r="N54" i="5"/>
  <c r="P54" i="5"/>
  <c r="M54" i="5"/>
  <c r="O54" i="5"/>
  <c r="G54" i="5"/>
  <c r="F54" i="5"/>
  <c r="N15" i="5"/>
  <c r="P15" i="5"/>
  <c r="M15" i="5"/>
  <c r="O15" i="5"/>
  <c r="G15" i="5"/>
  <c r="F15" i="5"/>
  <c r="N21" i="5"/>
  <c r="P21" i="5"/>
  <c r="M21" i="5"/>
  <c r="O21" i="5"/>
  <c r="G21" i="5"/>
  <c r="F21" i="5"/>
  <c r="N98" i="5"/>
  <c r="P98" i="5"/>
  <c r="M98" i="5"/>
  <c r="O98" i="5"/>
  <c r="G98" i="5"/>
  <c r="F98" i="5"/>
  <c r="N140" i="5"/>
  <c r="P140" i="5"/>
  <c r="M140" i="5"/>
  <c r="O140" i="5"/>
  <c r="G140" i="5"/>
  <c r="F140" i="5"/>
  <c r="N168" i="5"/>
  <c r="P168" i="5"/>
  <c r="M168" i="5"/>
  <c r="O168" i="5"/>
  <c r="G168" i="5"/>
  <c r="F168" i="5"/>
  <c r="N131" i="5"/>
  <c r="P131" i="5"/>
  <c r="M131" i="5"/>
  <c r="O131" i="5"/>
  <c r="G131" i="5"/>
  <c r="F131" i="5"/>
  <c r="N38" i="5"/>
  <c r="P38" i="5"/>
  <c r="M38" i="5"/>
  <c r="O38" i="5"/>
  <c r="G38" i="5"/>
  <c r="F38" i="5"/>
  <c r="N106" i="5"/>
  <c r="P106" i="5"/>
  <c r="M106" i="5"/>
  <c r="O106" i="5"/>
  <c r="G106" i="5"/>
  <c r="F106" i="5"/>
  <c r="N142" i="5"/>
  <c r="P142" i="5"/>
  <c r="M142" i="5"/>
  <c r="O142" i="5"/>
  <c r="G142" i="5"/>
  <c r="F142" i="5"/>
  <c r="N65" i="5"/>
  <c r="P65" i="5"/>
  <c r="M65" i="5"/>
  <c r="O65" i="5"/>
  <c r="G65" i="5"/>
  <c r="F65" i="5"/>
  <c r="N171" i="5"/>
  <c r="P171" i="5"/>
  <c r="M171" i="5"/>
  <c r="O171" i="5"/>
  <c r="G171" i="5"/>
  <c r="F171" i="5"/>
  <c r="N179" i="5"/>
  <c r="P179" i="5"/>
  <c r="M179" i="5"/>
  <c r="O179" i="5"/>
  <c r="G179" i="5"/>
  <c r="F179" i="5"/>
  <c r="N93" i="5"/>
  <c r="P93" i="5"/>
  <c r="M93" i="5"/>
  <c r="O93" i="5"/>
  <c r="G93" i="5"/>
  <c r="F93" i="5"/>
  <c r="N60" i="5"/>
  <c r="P60" i="5"/>
  <c r="M60" i="5"/>
  <c r="O60" i="5"/>
  <c r="G60" i="5"/>
  <c r="F60" i="5"/>
  <c r="N75" i="5"/>
  <c r="P75" i="5"/>
  <c r="M75" i="5"/>
  <c r="O75" i="5"/>
  <c r="G75" i="5"/>
  <c r="F75" i="5"/>
  <c r="N170" i="5"/>
  <c r="P170" i="5"/>
  <c r="M170" i="5"/>
  <c r="O170" i="5"/>
  <c r="G170" i="5"/>
  <c r="F170" i="5"/>
  <c r="N127" i="5"/>
  <c r="P127" i="5"/>
  <c r="M127" i="5"/>
  <c r="O127" i="5"/>
  <c r="G127" i="5"/>
  <c r="F127" i="5"/>
  <c r="N119" i="5"/>
  <c r="P119" i="5"/>
  <c r="M119" i="5"/>
  <c r="O119" i="5"/>
  <c r="G119" i="5"/>
  <c r="F119" i="5"/>
  <c r="N139" i="5"/>
  <c r="P139" i="5"/>
  <c r="M139" i="5"/>
  <c r="O139" i="5"/>
  <c r="G139" i="5"/>
  <c r="F139" i="5"/>
  <c r="N145" i="5"/>
  <c r="P145" i="5"/>
  <c r="M145" i="5"/>
  <c r="O145" i="5"/>
  <c r="G145" i="5"/>
  <c r="F145" i="5"/>
  <c r="N32" i="5"/>
  <c r="P32" i="5"/>
  <c r="M32" i="5"/>
  <c r="O32" i="5"/>
  <c r="G32" i="5"/>
  <c r="F32" i="5"/>
  <c r="N125" i="5"/>
  <c r="P125" i="5"/>
  <c r="M125" i="5"/>
  <c r="O125" i="5"/>
  <c r="G125" i="5"/>
  <c r="F125" i="5"/>
  <c r="N22" i="5"/>
  <c r="P22" i="5"/>
  <c r="M22" i="5"/>
  <c r="O22" i="5"/>
  <c r="G22" i="5"/>
  <c r="F22" i="5"/>
  <c r="N36" i="5"/>
  <c r="P36" i="5"/>
  <c r="M36" i="5"/>
  <c r="O36" i="5"/>
  <c r="G36" i="5"/>
  <c r="F36" i="5"/>
  <c r="N123" i="5"/>
  <c r="P123" i="5"/>
  <c r="M123" i="5"/>
  <c r="O123" i="5"/>
  <c r="G123" i="5"/>
  <c r="F123" i="5"/>
  <c r="N102" i="5"/>
  <c r="P102" i="5"/>
  <c r="M102" i="5"/>
  <c r="O102" i="5"/>
  <c r="G102" i="5"/>
  <c r="F102" i="5"/>
  <c r="N185" i="5"/>
  <c r="P185" i="5"/>
  <c r="M185" i="5"/>
  <c r="O185" i="5"/>
  <c r="G185" i="5"/>
  <c r="F185" i="5"/>
  <c r="N133" i="5"/>
  <c r="P133" i="5"/>
  <c r="M133" i="5"/>
  <c r="O133" i="5"/>
  <c r="G133" i="5"/>
  <c r="F133" i="5"/>
  <c r="N57" i="5"/>
  <c r="P57" i="5"/>
  <c r="M57" i="5"/>
  <c r="O57" i="5"/>
  <c r="G57" i="5"/>
  <c r="F57" i="5"/>
  <c r="N40" i="5"/>
  <c r="P40" i="5"/>
  <c r="M40" i="5"/>
  <c r="O40" i="5"/>
  <c r="G40" i="5"/>
  <c r="F40" i="5"/>
  <c r="N126" i="5"/>
  <c r="P126" i="5"/>
  <c r="M126" i="5"/>
  <c r="O126" i="5"/>
  <c r="G126" i="5"/>
  <c r="F126" i="5"/>
  <c r="N88" i="5"/>
  <c r="P88" i="5"/>
  <c r="M88" i="5"/>
  <c r="O88" i="5"/>
  <c r="G88" i="5"/>
  <c r="F88" i="5"/>
  <c r="N143" i="5"/>
  <c r="P143" i="5"/>
  <c r="M143" i="5"/>
  <c r="O143" i="5"/>
  <c r="G143" i="5"/>
  <c r="F143" i="5"/>
  <c r="N144" i="5"/>
  <c r="P144" i="5"/>
  <c r="M144" i="5"/>
  <c r="O144" i="5"/>
  <c r="G144" i="5"/>
  <c r="F144" i="5"/>
  <c r="N47" i="5"/>
  <c r="P47" i="5"/>
  <c r="M47" i="5"/>
  <c r="O47" i="5"/>
  <c r="G47" i="5"/>
  <c r="F47" i="5"/>
  <c r="N154" i="5"/>
  <c r="P154" i="5"/>
  <c r="M154" i="5"/>
  <c r="O154" i="5"/>
  <c r="G154" i="5"/>
  <c r="F154" i="5"/>
  <c r="N56" i="5"/>
  <c r="P56" i="5"/>
  <c r="M56" i="5"/>
  <c r="O56" i="5"/>
  <c r="G56" i="5"/>
  <c r="F56" i="5"/>
  <c r="N11" i="5"/>
  <c r="P11" i="5"/>
  <c r="M11" i="5"/>
  <c r="O11" i="5"/>
  <c r="G11" i="5"/>
  <c r="F11" i="5"/>
  <c r="N18" i="5"/>
  <c r="P18" i="5"/>
  <c r="M18" i="5"/>
  <c r="O18" i="5"/>
  <c r="G18" i="5"/>
  <c r="F18" i="5"/>
  <c r="N17" i="5"/>
  <c r="P17" i="5"/>
  <c r="M17" i="5"/>
  <c r="O17" i="5"/>
  <c r="G17" i="5"/>
  <c r="F17" i="5"/>
  <c r="N14" i="5"/>
  <c r="P14" i="5"/>
  <c r="M14" i="5"/>
  <c r="O14" i="5"/>
  <c r="G14" i="5"/>
  <c r="F14" i="5"/>
  <c r="N82" i="5"/>
  <c r="P82" i="5"/>
  <c r="M82" i="5"/>
  <c r="O82" i="5"/>
  <c r="G82" i="5"/>
  <c r="F82" i="5"/>
  <c r="N134" i="5"/>
  <c r="P134" i="5"/>
  <c r="M134" i="5"/>
  <c r="O134" i="5"/>
  <c r="G134" i="5"/>
  <c r="F134" i="5"/>
  <c r="N41" i="5"/>
  <c r="P41" i="5"/>
  <c r="M41" i="5"/>
  <c r="O41" i="5"/>
  <c r="G41" i="5"/>
  <c r="F41" i="5"/>
  <c r="N62" i="5"/>
  <c r="P62" i="5"/>
  <c r="M62" i="5"/>
  <c r="O62" i="5"/>
  <c r="G62" i="5"/>
  <c r="F62" i="5"/>
  <c r="N91" i="5"/>
  <c r="P91" i="5"/>
  <c r="M91" i="5"/>
  <c r="O91" i="5"/>
  <c r="G91" i="5"/>
  <c r="F91" i="5"/>
  <c r="N8" i="5"/>
  <c r="P8" i="5"/>
  <c r="M8" i="5"/>
  <c r="O8" i="5"/>
  <c r="G8" i="5"/>
  <c r="F8" i="5"/>
  <c r="N141" i="5"/>
  <c r="P141" i="5"/>
  <c r="M141" i="5"/>
  <c r="O141" i="5"/>
  <c r="G141" i="5"/>
  <c r="F141" i="5"/>
  <c r="N148" i="5"/>
  <c r="P148" i="5"/>
  <c r="M148" i="5"/>
  <c r="O148" i="5"/>
  <c r="G148" i="5"/>
  <c r="F148" i="5"/>
  <c r="N42" i="5"/>
  <c r="P42" i="5"/>
  <c r="M42" i="5"/>
  <c r="O42" i="5"/>
  <c r="G42" i="5"/>
  <c r="F42" i="5"/>
  <c r="N138" i="5"/>
  <c r="P138" i="5"/>
  <c r="M138" i="5"/>
  <c r="O138" i="5"/>
  <c r="G138" i="5"/>
  <c r="F138" i="5"/>
  <c r="N61" i="5"/>
  <c r="P61" i="5"/>
  <c r="M61" i="5"/>
  <c r="O61" i="5"/>
  <c r="G61" i="5"/>
  <c r="F61" i="5"/>
  <c r="N113" i="5"/>
  <c r="P113" i="5"/>
  <c r="M113" i="5"/>
  <c r="O113" i="5"/>
  <c r="G113" i="5"/>
  <c r="F113" i="5"/>
  <c r="N24" i="5"/>
  <c r="P24" i="5"/>
  <c r="M24" i="5"/>
  <c r="O24" i="5"/>
  <c r="G24" i="5"/>
  <c r="F24" i="5"/>
  <c r="N19" i="5"/>
  <c r="P19" i="5"/>
  <c r="M19" i="5"/>
  <c r="O19" i="5"/>
  <c r="G19" i="5"/>
  <c r="F19" i="5"/>
  <c r="N16" i="5"/>
  <c r="P16" i="5"/>
  <c r="M16" i="5"/>
  <c r="O16" i="5"/>
  <c r="G16" i="5"/>
  <c r="F16" i="5"/>
  <c r="N27" i="5"/>
  <c r="P27" i="5"/>
  <c r="M27" i="5"/>
  <c r="O27" i="5"/>
  <c r="G27" i="5"/>
  <c r="F27" i="5"/>
  <c r="N7" i="5"/>
  <c r="P7" i="5"/>
  <c r="M7" i="5"/>
  <c r="O7" i="5"/>
  <c r="G7" i="5"/>
  <c r="F7" i="5"/>
  <c r="N31" i="5"/>
  <c r="P31" i="5"/>
  <c r="M31" i="5"/>
  <c r="O31" i="5"/>
  <c r="G31" i="5"/>
  <c r="F31" i="5"/>
  <c r="N35" i="5"/>
  <c r="P35" i="5"/>
  <c r="M35" i="5"/>
  <c r="O35" i="5"/>
  <c r="G35" i="5"/>
  <c r="F35" i="5"/>
  <c r="N50" i="5"/>
  <c r="P50" i="5"/>
  <c r="M50" i="5"/>
  <c r="O50" i="5"/>
  <c r="G50" i="5"/>
  <c r="F50" i="5"/>
  <c r="N51" i="5"/>
  <c r="P51" i="5"/>
  <c r="M51" i="5"/>
  <c r="O51" i="5"/>
  <c r="G51" i="5"/>
  <c r="F51" i="5"/>
  <c r="N158" i="5"/>
  <c r="P158" i="5"/>
  <c r="M158" i="5"/>
  <c r="O158" i="5"/>
  <c r="G158" i="5"/>
  <c r="F158" i="5"/>
  <c r="N159" i="5"/>
  <c r="P159" i="5"/>
  <c r="M159" i="5"/>
  <c r="O159" i="5"/>
  <c r="G159" i="5"/>
  <c r="F159" i="5"/>
  <c r="N55" i="5"/>
  <c r="P55" i="5"/>
  <c r="M55" i="5"/>
  <c r="O55" i="5"/>
  <c r="G55" i="5"/>
  <c r="F55" i="5"/>
  <c r="N70" i="5"/>
  <c r="P70" i="5"/>
  <c r="M70" i="5"/>
  <c r="O70" i="5"/>
  <c r="G70" i="5"/>
  <c r="F70" i="5"/>
  <c r="N5" i="5"/>
  <c r="P5" i="5"/>
  <c r="M5" i="5"/>
  <c r="O5" i="5"/>
  <c r="G5" i="5"/>
  <c r="F5" i="5"/>
  <c r="N26" i="5"/>
  <c r="P26" i="5"/>
  <c r="M26" i="5"/>
  <c r="O26" i="5"/>
  <c r="G26" i="5"/>
  <c r="F26" i="5"/>
  <c r="N111" i="5"/>
  <c r="P111" i="5"/>
  <c r="M111" i="5"/>
  <c r="O111" i="5"/>
  <c r="G111" i="5"/>
  <c r="F111" i="5"/>
  <c r="N44" i="5"/>
  <c r="P44" i="5"/>
  <c r="M44" i="5"/>
  <c r="O44" i="5"/>
  <c r="G44" i="5"/>
  <c r="F44" i="5"/>
  <c r="N71" i="5"/>
  <c r="P71" i="5"/>
  <c r="M71" i="5"/>
  <c r="O71" i="5"/>
  <c r="G71" i="5"/>
  <c r="F71" i="5"/>
  <c r="N29" i="5"/>
  <c r="P29" i="5"/>
  <c r="M29" i="5"/>
  <c r="O29" i="5"/>
  <c r="G29" i="5"/>
  <c r="F29" i="5"/>
  <c r="N137" i="5"/>
  <c r="P137" i="5"/>
  <c r="M137" i="5"/>
  <c r="O137" i="5"/>
  <c r="G137" i="5"/>
  <c r="F137" i="5"/>
  <c r="N64" i="5"/>
  <c r="P64" i="5"/>
  <c r="M64" i="5"/>
  <c r="O64" i="5"/>
  <c r="G64" i="5"/>
  <c r="F64" i="5"/>
  <c r="N83" i="5"/>
  <c r="P83" i="5"/>
  <c r="M83" i="5"/>
  <c r="O83" i="5"/>
  <c r="G83" i="5"/>
  <c r="F83" i="5"/>
  <c r="N69" i="5"/>
  <c r="P69" i="5"/>
  <c r="M69" i="5"/>
  <c r="O69" i="5"/>
  <c r="G69" i="5"/>
  <c r="F69" i="5"/>
  <c r="N115" i="5"/>
  <c r="P115" i="5"/>
  <c r="M115" i="5"/>
  <c r="O115" i="5"/>
  <c r="G115" i="5"/>
  <c r="F115" i="5"/>
  <c r="N52" i="5"/>
  <c r="P52" i="5"/>
  <c r="M52" i="5"/>
  <c r="O52" i="5"/>
  <c r="G52" i="5"/>
  <c r="F52" i="5"/>
  <c r="N43" i="5"/>
  <c r="P43" i="5"/>
  <c r="M43" i="5"/>
  <c r="O43" i="5"/>
  <c r="G43" i="5"/>
  <c r="F43" i="5"/>
  <c r="N103" i="5"/>
  <c r="P103" i="5"/>
  <c r="M103" i="5"/>
  <c r="O103" i="5"/>
  <c r="G103" i="5"/>
  <c r="F103" i="5"/>
  <c r="N30" i="5"/>
  <c r="P30" i="5"/>
  <c r="M30" i="5"/>
  <c r="O30" i="5"/>
  <c r="G30" i="5"/>
  <c r="F30" i="5"/>
  <c r="N4" i="5"/>
  <c r="P4" i="5"/>
  <c r="M4" i="5"/>
  <c r="O4" i="5"/>
  <c r="G4" i="5"/>
  <c r="F4" i="5"/>
  <c r="N121" i="5"/>
  <c r="P121" i="5"/>
  <c r="M121" i="5"/>
  <c r="O121" i="5"/>
  <c r="G121" i="5"/>
  <c r="F121" i="5"/>
  <c r="N59" i="5"/>
  <c r="P59" i="5"/>
  <c r="M59" i="5"/>
  <c r="O59" i="5"/>
  <c r="G59" i="5"/>
  <c r="F59" i="5"/>
  <c r="N49" i="5"/>
  <c r="P49" i="5"/>
  <c r="M49" i="5"/>
  <c r="O49" i="5"/>
  <c r="G49" i="5"/>
  <c r="F49" i="5"/>
  <c r="N108" i="5"/>
  <c r="P108" i="5"/>
  <c r="M108" i="5"/>
  <c r="O108" i="5"/>
  <c r="G108" i="5"/>
  <c r="F108" i="5"/>
  <c r="N95" i="5"/>
  <c r="P95" i="5"/>
  <c r="M95" i="5"/>
  <c r="O95" i="5"/>
  <c r="G95" i="5"/>
  <c r="F95" i="5"/>
  <c r="N10" i="5"/>
  <c r="P10" i="5"/>
  <c r="M10" i="5"/>
  <c r="O10" i="5"/>
  <c r="G10" i="5"/>
  <c r="F10" i="5"/>
  <c r="N68" i="5"/>
  <c r="P68" i="5"/>
  <c r="M68" i="5"/>
  <c r="O68" i="5"/>
  <c r="G68" i="5"/>
  <c r="F68" i="5"/>
  <c r="N72" i="5"/>
  <c r="P72" i="5"/>
  <c r="M72" i="5"/>
  <c r="O72" i="5"/>
  <c r="G72" i="5"/>
  <c r="F72" i="5"/>
  <c r="N37" i="5"/>
  <c r="P37" i="5"/>
  <c r="M37" i="5"/>
  <c r="O37" i="5"/>
  <c r="G37" i="5"/>
  <c r="F37" i="5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C192" i="5"/>
  <c r="C191" i="5"/>
  <c r="C190" i="5"/>
  <c r="C189" i="5"/>
  <c r="N188" i="5"/>
  <c r="M188" i="5"/>
  <c r="C188" i="5"/>
  <c r="O4" i="1"/>
  <c r="P4" i="1"/>
  <c r="L188" i="1"/>
  <c r="Q6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Q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Q53" i="1"/>
  <c r="O54" i="1"/>
  <c r="P54" i="1"/>
  <c r="O55" i="1"/>
  <c r="P55" i="1"/>
  <c r="O56" i="1"/>
  <c r="P56" i="1"/>
  <c r="Q56" i="1"/>
  <c r="O57" i="1"/>
  <c r="P57" i="1"/>
  <c r="O58" i="1"/>
  <c r="P58" i="1"/>
  <c r="O59" i="1"/>
  <c r="P59" i="1"/>
  <c r="Q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Q85" i="1"/>
  <c r="O86" i="1"/>
  <c r="P86" i="1"/>
  <c r="O87" i="1"/>
  <c r="P87" i="1"/>
  <c r="O88" i="1"/>
  <c r="P88" i="1"/>
  <c r="Q88" i="1"/>
  <c r="O89" i="1"/>
  <c r="P89" i="1"/>
  <c r="O90" i="1"/>
  <c r="P90" i="1"/>
  <c r="O91" i="1"/>
  <c r="P91" i="1"/>
  <c r="Q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Q117" i="1"/>
  <c r="O118" i="1"/>
  <c r="P118" i="1"/>
  <c r="O119" i="1"/>
  <c r="P119" i="1"/>
  <c r="O120" i="1"/>
  <c r="P120" i="1"/>
  <c r="Q120" i="1"/>
  <c r="O121" i="1"/>
  <c r="P121" i="1"/>
  <c r="O122" i="1"/>
  <c r="P122" i="1"/>
  <c r="O123" i="1"/>
  <c r="P123" i="1"/>
  <c r="Q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Q149" i="1"/>
  <c r="O150" i="1"/>
  <c r="P150" i="1"/>
  <c r="O151" i="1"/>
  <c r="P151" i="1"/>
  <c r="O152" i="1"/>
  <c r="P152" i="1"/>
  <c r="Q152" i="1"/>
  <c r="O153" i="1"/>
  <c r="P153" i="1"/>
  <c r="O154" i="1"/>
  <c r="P154" i="1"/>
  <c r="O155" i="1"/>
  <c r="P155" i="1"/>
  <c r="Q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Q181" i="1"/>
  <c r="O182" i="1"/>
  <c r="P182" i="1"/>
  <c r="O183" i="1"/>
  <c r="P183" i="1"/>
  <c r="O184" i="1"/>
  <c r="P184" i="1"/>
  <c r="Q184" i="1"/>
  <c r="O185" i="1"/>
  <c r="P185" i="1"/>
  <c r="O186" i="1"/>
  <c r="P186" i="1"/>
  <c r="C188" i="1"/>
  <c r="M188" i="1"/>
  <c r="N188" i="1"/>
  <c r="C189" i="1"/>
  <c r="C190" i="1"/>
  <c r="C191" i="1"/>
  <c r="C192" i="1"/>
  <c r="Q140" i="1"/>
  <c r="Q185" i="1"/>
  <c r="Q159" i="1"/>
  <c r="Q156" i="1"/>
  <c r="Q153" i="1"/>
  <c r="Q127" i="1"/>
  <c r="Q124" i="1"/>
  <c r="Q121" i="1"/>
  <c r="Q95" i="1"/>
  <c r="Q92" i="1"/>
  <c r="Q89" i="1"/>
  <c r="Q63" i="1"/>
  <c r="Q60" i="1"/>
  <c r="Q57" i="1"/>
  <c r="Q31" i="1"/>
  <c r="Q28" i="1"/>
  <c r="Q25" i="1"/>
  <c r="P188" i="5"/>
  <c r="Q169" i="1"/>
  <c r="Q105" i="1"/>
  <c r="Q76" i="1"/>
  <c r="Q44" i="1"/>
  <c r="Q180" i="1"/>
  <c r="Q151" i="1"/>
  <c r="Q119" i="1"/>
  <c r="Q113" i="1"/>
  <c r="Q84" i="1"/>
  <c r="Q81" i="1"/>
  <c r="Q52" i="1"/>
  <c r="Q20" i="1"/>
  <c r="Q179" i="1"/>
  <c r="Q176" i="1"/>
  <c r="Q173" i="1"/>
  <c r="Q147" i="1"/>
  <c r="Q144" i="1"/>
  <c r="Q141" i="1"/>
  <c r="Q115" i="1"/>
  <c r="Q112" i="1"/>
  <c r="Q109" i="1"/>
  <c r="Q83" i="1"/>
  <c r="Q80" i="1"/>
  <c r="Q77" i="1"/>
  <c r="Q51" i="1"/>
  <c r="Q48" i="1"/>
  <c r="Q45" i="1"/>
  <c r="Q19" i="1"/>
  <c r="Q16" i="1"/>
  <c r="Q13" i="1"/>
  <c r="Q24" i="1"/>
  <c r="Q172" i="1"/>
  <c r="Q108" i="1"/>
  <c r="Q73" i="1"/>
  <c r="Q47" i="1"/>
  <c r="Q41" i="1"/>
  <c r="Q9" i="1"/>
  <c r="Q183" i="1"/>
  <c r="Q177" i="1"/>
  <c r="Q148" i="1"/>
  <c r="Q145" i="1"/>
  <c r="Q116" i="1"/>
  <c r="Q87" i="1"/>
  <c r="Q55" i="1"/>
  <c r="Q49" i="1"/>
  <c r="Q23" i="1"/>
  <c r="Q17" i="1"/>
  <c r="Q167" i="1"/>
  <c r="Q164" i="1"/>
  <c r="Q161" i="1"/>
  <c r="Q135" i="1"/>
  <c r="Q132" i="1"/>
  <c r="Q129" i="1"/>
  <c r="Q103" i="1"/>
  <c r="Q100" i="1"/>
  <c r="Q97" i="1"/>
  <c r="Q71" i="1"/>
  <c r="Q68" i="1"/>
  <c r="Q65" i="1"/>
  <c r="Q39" i="1"/>
  <c r="Q36" i="1"/>
  <c r="Q33" i="1"/>
  <c r="Q7" i="1"/>
  <c r="Q4" i="1"/>
  <c r="Q175" i="1"/>
  <c r="Q137" i="1"/>
  <c r="Q111" i="1"/>
  <c r="Q79" i="1"/>
  <c r="Q12" i="1"/>
  <c r="Q163" i="1"/>
  <c r="Q160" i="1"/>
  <c r="Q157" i="1"/>
  <c r="Q131" i="1"/>
  <c r="Q128" i="1"/>
  <c r="Q125" i="1"/>
  <c r="Q99" i="1"/>
  <c r="Q96" i="1"/>
  <c r="Q93" i="1"/>
  <c r="Q67" i="1"/>
  <c r="Q64" i="1"/>
  <c r="Q61" i="1"/>
  <c r="Q35" i="1"/>
  <c r="Q32" i="1"/>
  <c r="Q29" i="1"/>
  <c r="O188" i="1"/>
  <c r="O188" i="5"/>
  <c r="Q27" i="1"/>
  <c r="P188" i="1"/>
  <c r="Q143" i="1"/>
  <c r="Q15" i="1"/>
  <c r="Q171" i="1"/>
  <c r="Q168" i="1"/>
  <c r="Q165" i="1"/>
  <c r="Q139" i="1"/>
  <c r="Q136" i="1"/>
  <c r="Q133" i="1"/>
  <c r="Q107" i="1"/>
  <c r="Q104" i="1"/>
  <c r="Q101" i="1"/>
  <c r="Q75" i="1"/>
  <c r="Q72" i="1"/>
  <c r="Q69" i="1"/>
  <c r="Q43" i="1"/>
  <c r="Q40" i="1"/>
  <c r="Q37" i="1"/>
  <c r="Q11" i="1"/>
  <c r="Q8" i="1"/>
  <c r="Q5" i="1"/>
  <c r="L188" i="5"/>
  <c r="Q175" i="5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39" i="5"/>
  <c r="Q124" i="5"/>
  <c r="Q94" i="5"/>
  <c r="Q66" i="5"/>
  <c r="Q104" i="5"/>
  <c r="Q180" i="5"/>
  <c r="Q168" i="5"/>
  <c r="Q129" i="5"/>
  <c r="Q109" i="5"/>
  <c r="Q33" i="5"/>
  <c r="Q135" i="5"/>
  <c r="Q77" i="5"/>
  <c r="Q133" i="5"/>
  <c r="Q143" i="5"/>
  <c r="Q41" i="5"/>
  <c r="Q148" i="5"/>
  <c r="Q35" i="5"/>
  <c r="Q55" i="5"/>
  <c r="Q69" i="5"/>
  <c r="Q30" i="5"/>
  <c r="Q173" i="5"/>
  <c r="Q89" i="5"/>
  <c r="Q87" i="5"/>
  <c r="Q170" i="5"/>
  <c r="Q139" i="5"/>
  <c r="Q125" i="5"/>
  <c r="Q185" i="5"/>
  <c r="Q11" i="5"/>
  <c r="Q134" i="5"/>
  <c r="Q24" i="5"/>
  <c r="Q31" i="5"/>
  <c r="Q44" i="5"/>
  <c r="Q83" i="5"/>
  <c r="Q108" i="5"/>
  <c r="Q37" i="5"/>
  <c r="Q184" i="5"/>
  <c r="Q174" i="5"/>
  <c r="Q38" i="5"/>
  <c r="Q88" i="5"/>
  <c r="Q56" i="5"/>
  <c r="Q141" i="5"/>
  <c r="Q113" i="5"/>
  <c r="Q159" i="5"/>
  <c r="Q111" i="5"/>
  <c r="Q103" i="5"/>
  <c r="Q49" i="5"/>
  <c r="Q160" i="5"/>
  <c r="Q86" i="5"/>
  <c r="Q25" i="5"/>
  <c r="Q122" i="5"/>
  <c r="Q140" i="5"/>
  <c r="Q102" i="5"/>
  <c r="Q126" i="5"/>
  <c r="Q82" i="5"/>
  <c r="Q8" i="5"/>
  <c r="Q7" i="5"/>
  <c r="Q158" i="5"/>
  <c r="Q64" i="5"/>
  <c r="Q43" i="5"/>
  <c r="Q72" i="5"/>
  <c r="Q183" i="5"/>
  <c r="Q53" i="5"/>
  <c r="Q75" i="5"/>
  <c r="Q123" i="5"/>
  <c r="Q154" i="5"/>
  <c r="Q14" i="5"/>
  <c r="Q61" i="5"/>
  <c r="Q27" i="5"/>
  <c r="Q26" i="5"/>
  <c r="Q137" i="5"/>
  <c r="Q59" i="5"/>
  <c r="Q68" i="5"/>
  <c r="Q54" i="5"/>
  <c r="Q98" i="5"/>
  <c r="Q179" i="5"/>
  <c r="Q40" i="5"/>
  <c r="Q47" i="5"/>
  <c r="Q91" i="5"/>
  <c r="Q138" i="5"/>
  <c r="Q51" i="5"/>
  <c r="Q5" i="5"/>
  <c r="Q52" i="5"/>
  <c r="Q121" i="5"/>
  <c r="Q117" i="5"/>
  <c r="Q152" i="5"/>
  <c r="Q90" i="5"/>
  <c r="Q76" i="5"/>
  <c r="Q36" i="5"/>
  <c r="Q57" i="5"/>
  <c r="Q17" i="5"/>
  <c r="Q62" i="5"/>
  <c r="Q16" i="5"/>
  <c r="Q50" i="5"/>
  <c r="Q29" i="5"/>
  <c r="Q115" i="5"/>
  <c r="Q10" i="5"/>
  <c r="Q120" i="5"/>
  <c r="Q106" i="5"/>
  <c r="Q171" i="5"/>
  <c r="Q145" i="5"/>
  <c r="Q22" i="5"/>
  <c r="Q144" i="5"/>
  <c r="Q18" i="5"/>
  <c r="Q42" i="5"/>
  <c r="Q19" i="5"/>
  <c r="Q70" i="5"/>
  <c r="Q71" i="5"/>
  <c r="Q4" i="5"/>
  <c r="Q95" i="5"/>
  <c r="Q20" i="5"/>
  <c r="Q45" i="5"/>
  <c r="Q176" i="5"/>
  <c r="Q119" i="5"/>
  <c r="Q73" i="5"/>
  <c r="Q58" i="5"/>
  <c r="Q130" i="5"/>
  <c r="Q128" i="5"/>
  <c r="Q23" i="5"/>
  <c r="Q101" i="5"/>
  <c r="Q74" i="5"/>
  <c r="Q147" i="5"/>
  <c r="Q46" i="5"/>
  <c r="Q114" i="5"/>
  <c r="Q151" i="5"/>
  <c r="Q60" i="5"/>
  <c r="Q9" i="5"/>
  <c r="Q107" i="5"/>
  <c r="Q169" i="5"/>
  <c r="Q162" i="5"/>
  <c r="Q177" i="5"/>
  <c r="Q172" i="5"/>
  <c r="Q78" i="5"/>
  <c r="Q146" i="5"/>
  <c r="Q150" i="5"/>
  <c r="Q164" i="5"/>
  <c r="Q182" i="5"/>
  <c r="Q156" i="5"/>
  <c r="Q161" i="5"/>
  <c r="Q65" i="5"/>
  <c r="Q116" i="5"/>
  <c r="Q97" i="5"/>
  <c r="Q178" i="5"/>
  <c r="Q28" i="5"/>
  <c r="Q84" i="5"/>
  <c r="Q32" i="5"/>
  <c r="Q13" i="5"/>
  <c r="Q136" i="5"/>
  <c r="Q186" i="5"/>
  <c r="Q15" i="5"/>
  <c r="Q81" i="5"/>
  <c r="Q188" i="1"/>
  <c r="Q131" i="5"/>
  <c r="Q6" i="5"/>
  <c r="Q157" i="5"/>
  <c r="Q112" i="5"/>
  <c r="Q153" i="5"/>
  <c r="Q166" i="5"/>
  <c r="Q127" i="5"/>
  <c r="Q110" i="5"/>
  <c r="Q99" i="5"/>
  <c r="Q85" i="5"/>
  <c r="Q165" i="5"/>
  <c r="Q21" i="5"/>
  <c r="Q149" i="5"/>
  <c r="Q181" i="5"/>
  <c r="Q105" i="5"/>
  <c r="Q63" i="5"/>
  <c r="Q67" i="5"/>
  <c r="Q100" i="5"/>
  <c r="Q92" i="5"/>
  <c r="Q93" i="5"/>
  <c r="Q118" i="5"/>
  <c r="Q167" i="5"/>
  <c r="Q96" i="5"/>
  <c r="Q80" i="5"/>
  <c r="Q163" i="5"/>
  <c r="Q48" i="5"/>
  <c r="Q34" i="5"/>
  <c r="Q132" i="5"/>
  <c r="Q142" i="5"/>
  <c r="Q12" i="5"/>
  <c r="Q79" i="5"/>
  <c r="Q155" i="5"/>
  <c r="Q188" i="5"/>
  <c r="K66" i="4" l="1"/>
  <c r="K178" i="4"/>
  <c r="K23" i="4"/>
  <c r="K32" i="4"/>
  <c r="K41" i="4"/>
  <c r="K143" i="4"/>
  <c r="K19" i="4"/>
  <c r="K103" i="4"/>
  <c r="K62" i="4"/>
  <c r="K55" i="4"/>
  <c r="K75" i="4"/>
  <c r="K80" i="4"/>
  <c r="K85" i="4"/>
  <c r="K89" i="4"/>
  <c r="K100" i="4"/>
  <c r="K104" i="4"/>
  <c r="K110" i="4"/>
  <c r="K114" i="4"/>
  <c r="K118" i="4"/>
  <c r="K135" i="4"/>
  <c r="K139" i="4"/>
  <c r="K144" i="4"/>
  <c r="K158" i="4"/>
  <c r="K162" i="4"/>
  <c r="K67" i="4"/>
  <c r="K150" i="4"/>
  <c r="K137" i="4"/>
  <c r="K166" i="4"/>
  <c r="K181" i="4"/>
  <c r="K161" i="4"/>
  <c r="K65" i="4"/>
  <c r="K50" i="4"/>
  <c r="K45" i="4"/>
  <c r="K170" i="4"/>
  <c r="K8" i="4"/>
  <c r="K94" i="4"/>
  <c r="K60" i="4"/>
  <c r="K111" i="4"/>
  <c r="K28" i="4"/>
  <c r="K105" i="4"/>
  <c r="K86" i="4"/>
  <c r="K123" i="4"/>
  <c r="K5" i="4"/>
  <c r="K56" i="4"/>
  <c r="K155" i="4"/>
  <c r="K59" i="4"/>
  <c r="K26" i="4"/>
  <c r="K126" i="4"/>
  <c r="K25" i="4"/>
  <c r="K101" i="4"/>
  <c r="K83" i="4"/>
  <c r="K51" i="4"/>
  <c r="K120" i="4"/>
  <c r="K177" i="4"/>
  <c r="K29" i="4"/>
  <c r="K102" i="4"/>
  <c r="K184" i="4"/>
  <c r="K99" i="4"/>
  <c r="K142" i="4"/>
  <c r="K169" i="4"/>
  <c r="K77" i="4"/>
  <c r="K15" i="4"/>
  <c r="K82" i="4"/>
  <c r="K58" i="4"/>
  <c r="K61" i="4"/>
  <c r="K17" i="4"/>
  <c r="K21" i="4"/>
  <c r="K78" i="4"/>
  <c r="K9" i="4"/>
  <c r="K76" i="4"/>
  <c r="K10" i="4"/>
  <c r="K43" i="4"/>
  <c r="K53" i="4"/>
  <c r="K63" i="4"/>
  <c r="K73" i="4"/>
  <c r="K179" i="4"/>
  <c r="K121" i="4"/>
  <c r="K119" i="4"/>
  <c r="K134" i="4"/>
  <c r="K152" i="4"/>
  <c r="K140" i="4"/>
  <c r="K124" i="4"/>
  <c r="K186" i="4"/>
  <c r="K132" i="4"/>
  <c r="K116" i="4"/>
  <c r="K12" i="4"/>
  <c r="K16" i="4"/>
  <c r="K14" i="4"/>
  <c r="K168" i="4"/>
  <c r="K167" i="4"/>
  <c r="K133" i="4"/>
  <c r="K64" i="4"/>
  <c r="K157" i="4"/>
  <c r="K138" i="4"/>
  <c r="K68" i="4"/>
  <c r="K95" i="4"/>
  <c r="K176" i="4"/>
  <c r="K4" i="4"/>
  <c r="K154" i="4"/>
  <c r="K92" i="4"/>
  <c r="K97" i="4"/>
  <c r="K172" i="4"/>
  <c r="K106" i="4"/>
  <c r="K88" i="4"/>
  <c r="K156" i="4"/>
  <c r="K90" i="4"/>
  <c r="K84" i="4"/>
  <c r="K160" i="4"/>
  <c r="K98" i="4"/>
  <c r="K145" i="4"/>
  <c r="K175" i="4"/>
  <c r="K48" i="4"/>
  <c r="K93" i="4"/>
  <c r="K7" i="4"/>
  <c r="K42" i="4"/>
  <c r="K13" i="4"/>
  <c r="K38" i="4"/>
  <c r="K18" i="4"/>
  <c r="K36" i="4"/>
  <c r="K37" i="4"/>
  <c r="K46" i="4"/>
  <c r="K185" i="4"/>
  <c r="K141" i="4"/>
  <c r="K71" i="4"/>
  <c r="K115" i="4"/>
  <c r="K148" i="4"/>
  <c r="K81" i="4"/>
  <c r="K128" i="4"/>
  <c r="K109" i="4"/>
  <c r="K173" i="4"/>
  <c r="K127" i="4"/>
  <c r="K52" i="4"/>
  <c r="K72" i="4"/>
  <c r="K164" i="4"/>
  <c r="K180" i="4"/>
  <c r="K57" i="4"/>
  <c r="K153" i="4"/>
  <c r="K96" i="4"/>
  <c r="K91" i="4"/>
  <c r="K136" i="4"/>
  <c r="K130" i="4"/>
  <c r="K129" i="4"/>
  <c r="K174" i="4"/>
  <c r="K69" i="4"/>
  <c r="K70" i="4"/>
  <c r="K22" i="4"/>
  <c r="K6" i="4"/>
  <c r="K35" i="4"/>
  <c r="K20" i="4"/>
  <c r="K34" i="4"/>
  <c r="K31" i="4"/>
  <c r="K30" i="4"/>
  <c r="K39" i="4"/>
  <c r="K49" i="4"/>
  <c r="K74" i="4"/>
  <c r="K87" i="4"/>
  <c r="K125" i="4"/>
  <c r="K159" i="4"/>
  <c r="K146" i="4"/>
  <c r="K122" i="4"/>
  <c r="K151" i="4"/>
  <c r="K47" i="4"/>
  <c r="K163" i="4"/>
  <c r="K113" i="4"/>
  <c r="K108" i="4"/>
  <c r="K107" i="4"/>
  <c r="K147" i="4"/>
  <c r="K171" i="4"/>
  <c r="K183" i="4"/>
  <c r="K117" i="4"/>
  <c r="K149" i="4"/>
  <c r="K54" i="4"/>
  <c r="K11" i="4"/>
  <c r="K182" i="4"/>
  <c r="K79" i="4"/>
  <c r="K165" i="4"/>
  <c r="K131" i="4"/>
  <c r="K112" i="4"/>
  <c r="K27" i="4"/>
  <c r="K24" i="4"/>
  <c r="K40" i="4"/>
  <c r="K33" i="4"/>
  <c r="K44" i="4"/>
</calcChain>
</file>

<file path=xl/sharedStrings.xml><?xml version="1.0" encoding="utf-8"?>
<sst xmlns="http://schemas.openxmlformats.org/spreadsheetml/2006/main" count="850" uniqueCount="228">
  <si>
    <t>Q3</t>
  </si>
  <si>
    <t>Q1</t>
  </si>
  <si>
    <t>Min</t>
  </si>
  <si>
    <t>Max</t>
  </si>
  <si>
    <t>Median</t>
  </si>
  <si>
    <t>Syrian Arab Republic</t>
  </si>
  <si>
    <t>Jamaica</t>
  </si>
  <si>
    <t>Burkina Faso</t>
  </si>
  <si>
    <t>Mozambique</t>
  </si>
  <si>
    <t>Bolivia (Plurinational State of)</t>
  </si>
  <si>
    <t>Bangladesh</t>
  </si>
  <si>
    <t>Zimbabwe</t>
  </si>
  <si>
    <t>Gabon</t>
  </si>
  <si>
    <t>Colombia</t>
  </si>
  <si>
    <t>Ghana</t>
  </si>
  <si>
    <t>Cyprus</t>
  </si>
  <si>
    <t>Turkey</t>
  </si>
  <si>
    <t>Jordan</t>
  </si>
  <si>
    <t>Singapore</t>
  </si>
  <si>
    <t>Egypt</t>
  </si>
  <si>
    <t>Togo</t>
  </si>
  <si>
    <t>India</t>
  </si>
  <si>
    <t>Indonesia</t>
  </si>
  <si>
    <t>Nigeria</t>
  </si>
  <si>
    <t>United Republic of Tanzania</t>
  </si>
  <si>
    <t>Malaysia</t>
  </si>
  <si>
    <t>Greece</t>
  </si>
  <si>
    <t>Papua New Guinea</t>
  </si>
  <si>
    <t>United States of America</t>
  </si>
  <si>
    <t>Bahrain</t>
  </si>
  <si>
    <t>South Africa</t>
  </si>
  <si>
    <t>Philippines</t>
  </si>
  <si>
    <t>Iran (Islamic Republic of)</t>
  </si>
  <si>
    <t>El Salvador</t>
  </si>
  <si>
    <t>Venezuela (Bolivarian Republic of)</t>
  </si>
  <si>
    <t>Thailand</t>
  </si>
  <si>
    <t>Oman</t>
  </si>
  <si>
    <t>Romania</t>
  </si>
  <si>
    <t>Brazil</t>
  </si>
  <si>
    <t>Bulgaria</t>
  </si>
  <si>
    <t>Germany</t>
  </si>
  <si>
    <t>Belgium</t>
  </si>
  <si>
    <t>Paraguay</t>
  </si>
  <si>
    <t>Hungary</t>
  </si>
  <si>
    <t>Luxembourg</t>
  </si>
  <si>
    <t>Israel</t>
  </si>
  <si>
    <t>Uruguay</t>
  </si>
  <si>
    <t>Haiti</t>
  </si>
  <si>
    <t>Nicaragua</t>
  </si>
  <si>
    <t>Yemen</t>
  </si>
  <si>
    <t>Malawi</t>
  </si>
  <si>
    <t>Myanmar</t>
  </si>
  <si>
    <t>Ecuador</t>
  </si>
  <si>
    <t>Argentina</t>
  </si>
  <si>
    <t>Lao People's Democratic Republic</t>
  </si>
  <si>
    <t>Honduras</t>
  </si>
  <si>
    <t>Timor-Leste</t>
  </si>
  <si>
    <t>Guatemala</t>
  </si>
  <si>
    <t>Bhutan</t>
  </si>
  <si>
    <t>Guyana</t>
  </si>
  <si>
    <t>Tajikistan</t>
  </si>
  <si>
    <t>United Kingdom of Great Britain and Northern Ireland</t>
  </si>
  <si>
    <t>Austria</t>
  </si>
  <si>
    <t>Slovakia</t>
  </si>
  <si>
    <t>Iraq</t>
  </si>
  <si>
    <t>Benin</t>
  </si>
  <si>
    <t>Uzbekistan</t>
  </si>
  <si>
    <t>Suriname</t>
  </si>
  <si>
    <t>Belize</t>
  </si>
  <si>
    <t>Kenya</t>
  </si>
  <si>
    <t>Portugal</t>
  </si>
  <si>
    <t>Turkmenistan</t>
  </si>
  <si>
    <t>Saint Vincent and the Grenadines</t>
  </si>
  <si>
    <t>Canada</t>
  </si>
  <si>
    <t>Saint Lucia</t>
  </si>
  <si>
    <t>Sri Lanka</t>
  </si>
  <si>
    <t>Russian Federation</t>
  </si>
  <si>
    <t>Grenada</t>
  </si>
  <si>
    <t>Armenia</t>
  </si>
  <si>
    <t>Costa Rica</t>
  </si>
  <si>
    <t>Panama</t>
  </si>
  <si>
    <t>Barbados</t>
  </si>
  <si>
    <t>Australia</t>
  </si>
  <si>
    <t>Bahamas</t>
  </si>
  <si>
    <t>Democratic People's Republic of Korea</t>
  </si>
  <si>
    <t>Chile</t>
  </si>
  <si>
    <t>Czechia</t>
  </si>
  <si>
    <t>New Zealand</t>
  </si>
  <si>
    <t>Kuwait</t>
  </si>
  <si>
    <t>Bosnia and Herzegovina</t>
  </si>
  <si>
    <t>Netherlands</t>
  </si>
  <si>
    <t>Lebanon</t>
  </si>
  <si>
    <t>Brunei Darussalam</t>
  </si>
  <si>
    <t>Italy</t>
  </si>
  <si>
    <t>Slovenia</t>
  </si>
  <si>
    <t>Switzerland</t>
  </si>
  <si>
    <t>Malta</t>
  </si>
  <si>
    <t>Mexico</t>
  </si>
  <si>
    <t>Democratic Republic of the Congo</t>
  </si>
  <si>
    <t>Pakistan</t>
  </si>
  <si>
    <t>Peru</t>
  </si>
  <si>
    <t>Central African Republic</t>
  </si>
  <si>
    <t>Eritrea</t>
  </si>
  <si>
    <t>Chad</t>
  </si>
  <si>
    <t>Burundi</t>
  </si>
  <si>
    <t>Dominican Republic</t>
  </si>
  <si>
    <t>Sierra Leone</t>
  </si>
  <si>
    <t>Poland</t>
  </si>
  <si>
    <t>Mali</t>
  </si>
  <si>
    <t>Guinea-Bissau</t>
  </si>
  <si>
    <t>Republic of Korea</t>
  </si>
  <si>
    <t>Liberia</t>
  </si>
  <si>
    <t>Gambia</t>
  </si>
  <si>
    <t>Republic of Moldova</t>
  </si>
  <si>
    <t>Ethiopia</t>
  </si>
  <si>
    <t>Denmark</t>
  </si>
  <si>
    <t>Côte d'Ivoire</t>
  </si>
  <si>
    <t>South Sudan</t>
  </si>
  <si>
    <t>Djibouti</t>
  </si>
  <si>
    <t>China</t>
  </si>
  <si>
    <t>The former Yugoslav republic of Macedonia</t>
  </si>
  <si>
    <t>Lesotho</t>
  </si>
  <si>
    <t>Comoros</t>
  </si>
  <si>
    <t>Somalia</t>
  </si>
  <si>
    <t>Mauritania</t>
  </si>
  <si>
    <t>Madagascar</t>
  </si>
  <si>
    <t>Cameroon</t>
  </si>
  <si>
    <t>Swaziland</t>
  </si>
  <si>
    <t>Angola</t>
  </si>
  <si>
    <t>Spain</t>
  </si>
  <si>
    <t>Montenegro</t>
  </si>
  <si>
    <t>Sao Tome and Principe</t>
  </si>
  <si>
    <t>Nepal</t>
  </si>
  <si>
    <t>Zambia</t>
  </si>
  <si>
    <t>Equatorial Guinea</t>
  </si>
  <si>
    <t>Congo</t>
  </si>
  <si>
    <t>Morocco</t>
  </si>
  <si>
    <t>Namibia</t>
  </si>
  <si>
    <t>Cabo Verde</t>
  </si>
  <si>
    <t>Iceland</t>
  </si>
  <si>
    <t>Norway</t>
  </si>
  <si>
    <t>Botswana</t>
  </si>
  <si>
    <t>Cambodia</t>
  </si>
  <si>
    <t>Sweden</t>
  </si>
  <si>
    <t>Seychelles</t>
  </si>
  <si>
    <t>Mauritius</t>
  </si>
  <si>
    <t>Japan</t>
  </si>
  <si>
    <t>Solomon Islands</t>
  </si>
  <si>
    <t>Ireland</t>
  </si>
  <si>
    <t>Lithuania</t>
  </si>
  <si>
    <t>France</t>
  </si>
  <si>
    <t>Maldives</t>
  </si>
  <si>
    <t>Kiribati</t>
  </si>
  <si>
    <t>Vanuatu</t>
  </si>
  <si>
    <t>Estonia</t>
  </si>
  <si>
    <t>Micronesia (Federated States of)</t>
  </si>
  <si>
    <t>Latvia</t>
  </si>
  <si>
    <t>Finland</t>
  </si>
  <si>
    <t>Samoa</t>
  </si>
  <si>
    <t>Tonga</t>
  </si>
  <si>
    <t>Viet Nam</t>
  </si>
  <si>
    <t>Uganda</t>
  </si>
  <si>
    <t>Mongolia</t>
  </si>
  <si>
    <t>Kazakhstan</t>
  </si>
  <si>
    <t>Qatar</t>
  </si>
  <si>
    <t>United Arab Emirates</t>
  </si>
  <si>
    <t>Croatia</t>
  </si>
  <si>
    <t>Guinea</t>
  </si>
  <si>
    <t>Cuba</t>
  </si>
  <si>
    <t>Trinidad and Tobago</t>
  </si>
  <si>
    <t>Tunisia</t>
  </si>
  <si>
    <t>Belarus</t>
  </si>
  <si>
    <t>Algeria</t>
  </si>
  <si>
    <t>Saudi Arabia</t>
  </si>
  <si>
    <t>Libya</t>
  </si>
  <si>
    <t>Serbia</t>
  </si>
  <si>
    <t>Georgia</t>
  </si>
  <si>
    <t>Albania</t>
  </si>
  <si>
    <t>Antigua and Barbuda</t>
  </si>
  <si>
    <t>Sudan</t>
  </si>
  <si>
    <t>Azerbaijan</t>
  </si>
  <si>
    <t>Kyrgyzstan</t>
  </si>
  <si>
    <t>Afghanistan</t>
  </si>
  <si>
    <t>Niger</t>
  </si>
  <si>
    <t>Ukraine</t>
  </si>
  <si>
    <t>Fiji</t>
  </si>
  <si>
    <t>Senegal</t>
  </si>
  <si>
    <t>Rwanda</t>
  </si>
  <si>
    <t>positive diff</t>
  </si>
  <si>
    <t>negative diff</t>
  </si>
  <si>
    <t>number PTBs - upper UI</t>
  </si>
  <si>
    <t>number PTBs - lower UI</t>
  </si>
  <si>
    <t>estimated number of preterm births (2014)</t>
  </si>
  <si>
    <t>Estimated no. live births (2014)</t>
  </si>
  <si>
    <t>Upper UI (98%)</t>
  </si>
  <si>
    <t>Lower UI (2%)</t>
  </si>
  <si>
    <t>Estimated PTB rate 2014 (%)</t>
  </si>
  <si>
    <t>Country</t>
  </si>
  <si>
    <t>proportion of global</t>
  </si>
  <si>
    <t>Lower error margin</t>
  </si>
  <si>
    <t>Upper error margin</t>
  </si>
  <si>
    <t>Lower UR (2%)</t>
  </si>
  <si>
    <t>Upper UR (98%)</t>
  </si>
  <si>
    <t>Colombia*</t>
  </si>
  <si>
    <t>PTB rate</t>
  </si>
  <si>
    <t>Regional preterm birth rate</t>
  </si>
  <si>
    <t>National preterm birth rate (observed data)</t>
  </si>
  <si>
    <t>-</t>
  </si>
  <si>
    <t>National preterm birth rate (predicted)</t>
  </si>
  <si>
    <t>Source of PTB rate</t>
  </si>
  <si>
    <t>Preterm birth rate</t>
  </si>
  <si>
    <t>Number of preterm births</t>
  </si>
  <si>
    <t>* Colombia CRVS data for 2014 is available. However, definiton of preterm birth used is &lt;38 weeks. Hence predicted PTB rate (&lt;37 week definition) is used for comparability with other countries</t>
  </si>
  <si>
    <t>proportion of global preterm births</t>
  </si>
  <si>
    <t>State of Libya</t>
  </si>
  <si>
    <t>Regional preterm birth rate (Europe)</t>
  </si>
  <si>
    <t>Regional preterm birth rate (Northern Africa)</t>
  </si>
  <si>
    <t>Regional preterm birth rate (Sub-Saharan Africa)</t>
  </si>
  <si>
    <t>Regional preterm birth rate (Asia)</t>
  </si>
  <si>
    <t>Regional preterm birth rate (Latin America and the Caribbean)</t>
  </si>
  <si>
    <t>United Kingdom of Great Britain and Northern Ireland**</t>
  </si>
  <si>
    <t>** CRVS data is available from the United Kingdom, via separate sources for England, Wales, Scotland and Northern Ireland. The modelled estimate for 2014 reflects data input from all sources</t>
  </si>
  <si>
    <t>United States of America***</t>
  </si>
  <si>
    <t>*** CRVS data from USA for 2014 is based on obstetric estimate (OE) data. Historical USA data (1990 - 2013) is from LMP-based data</t>
  </si>
  <si>
    <t>Regional preterm birth rate (Oceania)</t>
  </si>
  <si>
    <t>Kingdom of Eswatini</t>
  </si>
  <si>
    <t>Estimated proportion of global live births (2014)</t>
  </si>
  <si>
    <t>Appendix 10. National preterm birth rates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</si>
</sst>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3" borderId="0" xfId="0" applyNumberFormat="1" applyFill="1"/>
    <xf numFmtId="0" fontId="0" fillId="3" borderId="0" xfId="0" applyFill="1"/>
    <xf numFmtId="165" fontId="0" fillId="0" borderId="0" xfId="0" applyNumberFormat="1"/>
    <xf numFmtId="0" fontId="0" fillId="0" borderId="0" xfId="0"/>
    <xf numFmtId="2" fontId="0" fillId="0" borderId="10" xfId="0" applyNumberFormat="1" applyBorder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Fill="1"/>
    <xf numFmtId="0" fontId="5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3" fontId="5" fillId="0" borderId="9" xfId="0" applyNumberFormat="1" applyFont="1" applyBorder="1" applyAlignment="1">
      <alignment horizontal="center" wrapText="1"/>
    </xf>
    <xf numFmtId="0" fontId="6" fillId="0" borderId="9" xfId="0" applyFont="1" applyBorder="1"/>
    <xf numFmtId="164" fontId="6" fillId="0" borderId="9" xfId="0" applyNumberFormat="1" applyFont="1" applyBorder="1"/>
    <xf numFmtId="2" fontId="6" fillId="0" borderId="9" xfId="0" applyNumberFormat="1" applyFont="1" applyBorder="1"/>
    <xf numFmtId="3" fontId="6" fillId="0" borderId="9" xfId="0" applyNumberFormat="1" applyFont="1" applyBorder="1"/>
    <xf numFmtId="165" fontId="6" fillId="0" borderId="9" xfId="1" applyNumberFormat="1" applyFont="1" applyBorder="1"/>
    <xf numFmtId="164" fontId="6" fillId="0" borderId="9" xfId="0" applyNumberFormat="1" applyFont="1" applyBorder="1" applyAlignment="1">
      <alignment horizontal="right"/>
    </xf>
    <xf numFmtId="0" fontId="6" fillId="0" borderId="9" xfId="0" applyFont="1" applyFill="1" applyBorder="1"/>
    <xf numFmtId="2" fontId="6" fillId="0" borderId="9" xfId="0" applyNumberFormat="1" applyFont="1" applyFill="1" applyBorder="1"/>
    <xf numFmtId="3" fontId="6" fillId="0" borderId="9" xfId="0" applyNumberFormat="1" applyFont="1" applyFill="1" applyBorder="1"/>
    <xf numFmtId="165" fontId="6" fillId="0" borderId="9" xfId="1" applyNumberFormat="1" applyFont="1" applyFill="1" applyBorder="1"/>
    <xf numFmtId="2" fontId="6" fillId="0" borderId="0" xfId="0" applyNumberFormat="1" applyFont="1"/>
    <xf numFmtId="165" fontId="6" fillId="0" borderId="0" xfId="0" applyNumberFormat="1" applyFont="1"/>
    <xf numFmtId="0" fontId="6" fillId="0" borderId="0" xfId="0" applyFont="1" applyFill="1" applyBorder="1"/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3" fontId="5" fillId="0" borderId="9" xfId="0" applyNumberFormat="1" applyFont="1" applyBorder="1" applyAlignment="1">
      <alignment horizontal="center" vertic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'National - source (number)'!$L$3</c:f>
              <c:strCache>
                <c:ptCount val="1"/>
                <c:pt idx="0">
                  <c:v>estimated number of preterm births (2014)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'National - source (number)'!$P$4:$P$186</c:f>
                <c:numCache>
                  <c:formatCode>General</c:formatCode>
                  <c:ptCount val="18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1000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1000</c:v>
                  </c:pt>
                  <c:pt idx="17">
                    <c:v>1000</c:v>
                  </c:pt>
                  <c:pt idx="18">
                    <c:v>1000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2000</c:v>
                  </c:pt>
                  <c:pt idx="26">
                    <c:v>3000</c:v>
                  </c:pt>
                  <c:pt idx="27">
                    <c:v>0</c:v>
                  </c:pt>
                  <c:pt idx="28">
                    <c:v>1000</c:v>
                  </c:pt>
                  <c:pt idx="29">
                    <c:v>1000</c:v>
                  </c:pt>
                  <c:pt idx="30">
                    <c:v>1000</c:v>
                  </c:pt>
                  <c:pt idx="31">
                    <c:v>1000</c:v>
                  </c:pt>
                  <c:pt idx="32">
                    <c:v>1000</c:v>
                  </c:pt>
                  <c:pt idx="33">
                    <c:v>2000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2000</c:v>
                  </c:pt>
                  <c:pt idx="40">
                    <c:v>1000</c:v>
                  </c:pt>
                  <c:pt idx="41">
                    <c:v>1000</c:v>
                  </c:pt>
                  <c:pt idx="42">
                    <c:v>1000</c:v>
                  </c:pt>
                  <c:pt idx="43">
                    <c:v>1000</c:v>
                  </c:pt>
                  <c:pt idx="44">
                    <c:v>4000</c:v>
                  </c:pt>
                  <c:pt idx="45">
                    <c:v>1000</c:v>
                  </c:pt>
                  <c:pt idx="46">
                    <c:v>1000</c:v>
                  </c:pt>
                  <c:pt idx="47">
                    <c:v>1000</c:v>
                  </c:pt>
                  <c:pt idx="48">
                    <c:v>1000</c:v>
                  </c:pt>
                  <c:pt idx="49">
                    <c:v>1000</c:v>
                  </c:pt>
                  <c:pt idx="50">
                    <c:v>1000</c:v>
                  </c:pt>
                  <c:pt idx="51">
                    <c:v>3000</c:v>
                  </c:pt>
                  <c:pt idx="52">
                    <c:v>1000</c:v>
                  </c:pt>
                  <c:pt idx="53">
                    <c:v>2000</c:v>
                  </c:pt>
                  <c:pt idx="54">
                    <c:v>1000</c:v>
                  </c:pt>
                  <c:pt idx="55">
                    <c:v>1000</c:v>
                  </c:pt>
                  <c:pt idx="56">
                    <c:v>1000</c:v>
                  </c:pt>
                  <c:pt idx="57">
                    <c:v>2000</c:v>
                  </c:pt>
                  <c:pt idx="58">
                    <c:v>2000</c:v>
                  </c:pt>
                  <c:pt idx="59">
                    <c:v>1000</c:v>
                  </c:pt>
                  <c:pt idx="60">
                    <c:v>1000</c:v>
                  </c:pt>
                  <c:pt idx="61">
                    <c:v>2000</c:v>
                  </c:pt>
                  <c:pt idx="62">
                    <c:v>1000</c:v>
                  </c:pt>
                  <c:pt idx="63">
                    <c:v>3000</c:v>
                  </c:pt>
                  <c:pt idx="64">
                    <c:v>10000</c:v>
                  </c:pt>
                  <c:pt idx="65">
                    <c:v>3000</c:v>
                  </c:pt>
                  <c:pt idx="66">
                    <c:v>2000</c:v>
                  </c:pt>
                  <c:pt idx="67">
                    <c:v>9000</c:v>
                  </c:pt>
                  <c:pt idx="68">
                    <c:v>32000</c:v>
                  </c:pt>
                  <c:pt idx="69">
                    <c:v>1000</c:v>
                  </c:pt>
                  <c:pt idx="70">
                    <c:v>1000</c:v>
                  </c:pt>
                  <c:pt idx="71">
                    <c:v>2000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5000</c:v>
                  </c:pt>
                  <c:pt idx="75">
                    <c:v>2000</c:v>
                  </c:pt>
                  <c:pt idx="76">
                    <c:v>2000</c:v>
                  </c:pt>
                  <c:pt idx="77">
                    <c:v>2000</c:v>
                  </c:pt>
                  <c:pt idx="78">
                    <c:v>2000</c:v>
                  </c:pt>
                  <c:pt idx="79">
                    <c:v>12000</c:v>
                  </c:pt>
                  <c:pt idx="80">
                    <c:v>3000</c:v>
                  </c:pt>
                  <c:pt idx="81">
                    <c:v>6000</c:v>
                  </c:pt>
                  <c:pt idx="82">
                    <c:v>2000</c:v>
                  </c:pt>
                  <c:pt idx="83">
                    <c:v>2000</c:v>
                  </c:pt>
                  <c:pt idx="84">
                    <c:v>3000</c:v>
                  </c:pt>
                  <c:pt idx="85">
                    <c:v>66000</c:v>
                  </c:pt>
                  <c:pt idx="86">
                    <c:v>2000</c:v>
                  </c:pt>
                  <c:pt idx="87">
                    <c:v>4000</c:v>
                  </c:pt>
                  <c:pt idx="88">
                    <c:v>8000</c:v>
                  </c:pt>
                  <c:pt idx="89">
                    <c:v>4000</c:v>
                  </c:pt>
                  <c:pt idx="90">
                    <c:v>3000</c:v>
                  </c:pt>
                  <c:pt idx="91">
                    <c:v>10000</c:v>
                  </c:pt>
                  <c:pt idx="92">
                    <c:v>5000</c:v>
                  </c:pt>
                  <c:pt idx="93">
                    <c:v>4000</c:v>
                  </c:pt>
                  <c:pt idx="94">
                    <c:v>5000</c:v>
                  </c:pt>
                  <c:pt idx="95">
                    <c:v>10000</c:v>
                  </c:pt>
                  <c:pt idx="96">
                    <c:v>4000</c:v>
                  </c:pt>
                  <c:pt idx="97">
                    <c:v>12000</c:v>
                  </c:pt>
                  <c:pt idx="98">
                    <c:v>60000</c:v>
                  </c:pt>
                  <c:pt idx="99">
                    <c:v>94000</c:v>
                  </c:pt>
                  <c:pt idx="100">
                    <c:v>3000</c:v>
                  </c:pt>
                  <c:pt idx="101">
                    <c:v>8000</c:v>
                  </c:pt>
                  <c:pt idx="102">
                    <c:v>7000</c:v>
                  </c:pt>
                  <c:pt idx="103">
                    <c:v>4000</c:v>
                  </c:pt>
                  <c:pt idx="104">
                    <c:v>16000</c:v>
                  </c:pt>
                  <c:pt idx="105">
                    <c:v>12000</c:v>
                  </c:pt>
                  <c:pt idx="106">
                    <c:v>6000</c:v>
                  </c:pt>
                  <c:pt idx="107">
                    <c:v>13000</c:v>
                  </c:pt>
                  <c:pt idx="108">
                    <c:v>26000</c:v>
                  </c:pt>
                  <c:pt idx="109">
                    <c:v>15000</c:v>
                  </c:pt>
                  <c:pt idx="110">
                    <c:v>5000</c:v>
                  </c:pt>
                  <c:pt idx="111">
                    <c:v>7000</c:v>
                  </c:pt>
                  <c:pt idx="112">
                    <c:v>7000</c:v>
                  </c:pt>
                  <c:pt idx="113">
                    <c:v>20000</c:v>
                  </c:pt>
                  <c:pt idx="114">
                    <c:v>16000</c:v>
                  </c:pt>
                  <c:pt idx="115">
                    <c:v>8000</c:v>
                  </c:pt>
                  <c:pt idx="116">
                    <c:v>7000</c:v>
                  </c:pt>
                  <c:pt idx="117">
                    <c:v>19000</c:v>
                  </c:pt>
                  <c:pt idx="118">
                    <c:v>7000</c:v>
                  </c:pt>
                  <c:pt idx="119">
                    <c:v>8000</c:v>
                  </c:pt>
                  <c:pt idx="120">
                    <c:v>19000</c:v>
                  </c:pt>
                  <c:pt idx="121">
                    <c:v>11000</c:v>
                  </c:pt>
                  <c:pt idx="122">
                    <c:v>12000</c:v>
                  </c:pt>
                  <c:pt idx="123">
                    <c:v>9000</c:v>
                  </c:pt>
                  <c:pt idx="124">
                    <c:v>8000</c:v>
                  </c:pt>
                  <c:pt idx="125">
                    <c:v>20000</c:v>
                  </c:pt>
                  <c:pt idx="126">
                    <c:v>14000</c:v>
                  </c:pt>
                  <c:pt idx="127">
                    <c:v>14000</c:v>
                  </c:pt>
                  <c:pt idx="128">
                    <c:v>61000</c:v>
                  </c:pt>
                  <c:pt idx="129">
                    <c:v>13000</c:v>
                  </c:pt>
                  <c:pt idx="130">
                    <c:v>15000</c:v>
                  </c:pt>
                  <c:pt idx="131">
                    <c:v>8000</c:v>
                  </c:pt>
                  <c:pt idx="132">
                    <c:v>10000</c:v>
                  </c:pt>
                  <c:pt idx="133">
                    <c:v>69000</c:v>
                  </c:pt>
                  <c:pt idx="134">
                    <c:v>16000</c:v>
                  </c:pt>
                  <c:pt idx="135">
                    <c:v>18000</c:v>
                  </c:pt>
                  <c:pt idx="136">
                    <c:v>17000</c:v>
                  </c:pt>
                  <c:pt idx="137">
                    <c:v>19000</c:v>
                  </c:pt>
                  <c:pt idx="138">
                    <c:v>20000</c:v>
                  </c:pt>
                  <c:pt idx="139">
                    <c:v>20000</c:v>
                  </c:pt>
                  <c:pt idx="140">
                    <c:v>20000</c:v>
                  </c:pt>
                  <c:pt idx="141">
                    <c:v>21000</c:v>
                  </c:pt>
                  <c:pt idx="142">
                    <c:v>28000</c:v>
                  </c:pt>
                  <c:pt idx="143">
                    <c:v>14000</c:v>
                  </c:pt>
                  <c:pt idx="144">
                    <c:v>17000</c:v>
                  </c:pt>
                  <c:pt idx="145">
                    <c:v>79000</c:v>
                  </c:pt>
                  <c:pt idx="146">
                    <c:v>48000</c:v>
                  </c:pt>
                  <c:pt idx="147">
                    <c:v>20000</c:v>
                  </c:pt>
                  <c:pt idx="148">
                    <c:v>20000</c:v>
                  </c:pt>
                  <c:pt idx="149">
                    <c:v>11000</c:v>
                  </c:pt>
                  <c:pt idx="150">
                    <c:v>26000</c:v>
                  </c:pt>
                  <c:pt idx="151">
                    <c:v>84000</c:v>
                  </c:pt>
                  <c:pt idx="152">
                    <c:v>20000</c:v>
                  </c:pt>
                  <c:pt idx="153">
                    <c:v>19000</c:v>
                  </c:pt>
                  <c:pt idx="154">
                    <c:v>38000</c:v>
                  </c:pt>
                  <c:pt idx="155">
                    <c:v>44000</c:v>
                  </c:pt>
                  <c:pt idx="156">
                    <c:v>21000</c:v>
                  </c:pt>
                  <c:pt idx="157">
                    <c:v>25000</c:v>
                  </c:pt>
                  <c:pt idx="158">
                    <c:v>53000</c:v>
                  </c:pt>
                  <c:pt idx="159">
                    <c:v>58000</c:v>
                  </c:pt>
                  <c:pt idx="160">
                    <c:v>204000</c:v>
                  </c:pt>
                  <c:pt idx="161">
                    <c:v>368000</c:v>
                  </c:pt>
                  <c:pt idx="162">
                    <c:v>63000</c:v>
                  </c:pt>
                  <c:pt idx="163">
                    <c:v>36000</c:v>
                  </c:pt>
                  <c:pt idx="164">
                    <c:v>46000</c:v>
                  </c:pt>
                  <c:pt idx="165">
                    <c:v>71000</c:v>
                  </c:pt>
                  <c:pt idx="166">
                    <c:v>83000</c:v>
                  </c:pt>
                  <c:pt idx="167">
                    <c:v>96000</c:v>
                  </c:pt>
                  <c:pt idx="168">
                    <c:v>396000</c:v>
                  </c:pt>
                  <c:pt idx="169">
                    <c:v>89000</c:v>
                  </c:pt>
                  <c:pt idx="170">
                    <c:v>117000</c:v>
                  </c:pt>
                  <c:pt idx="171">
                    <c:v>173000</c:v>
                  </c:pt>
                  <c:pt idx="172">
                    <c:v>225000</c:v>
                  </c:pt>
                  <c:pt idx="173">
                    <c:v>84000</c:v>
                  </c:pt>
                  <c:pt idx="174">
                    <c:v>667000</c:v>
                  </c:pt>
                  <c:pt idx="175">
                    <c:v>217000</c:v>
                  </c:pt>
                  <c:pt idx="176">
                    <c:v>452000</c:v>
                  </c:pt>
                  <c:pt idx="177">
                    <c:v>114000</c:v>
                  </c:pt>
                  <c:pt idx="178">
                    <c:v>836000</c:v>
                  </c:pt>
                  <c:pt idx="179">
                    <c:v>325000</c:v>
                  </c:pt>
                  <c:pt idx="180">
                    <c:v>356000</c:v>
                  </c:pt>
                  <c:pt idx="181">
                    <c:v>116000</c:v>
                  </c:pt>
                  <c:pt idx="182">
                    <c:v>605000</c:v>
                  </c:pt>
                </c:numCache>
              </c:numRef>
            </c:plus>
            <c:minus>
              <c:numRef>
                <c:f>'National - source (number)'!$O$4:$O$186</c:f>
                <c:numCache>
                  <c:formatCode>General</c:formatCode>
                  <c:ptCount val="18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1000</c:v>
                  </c:pt>
                  <c:pt idx="20">
                    <c:v>1000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1000</c:v>
                  </c:pt>
                  <c:pt idx="26">
                    <c:v>1000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2000</c:v>
                  </c:pt>
                  <c:pt idx="34">
                    <c:v>1000</c:v>
                  </c:pt>
                  <c:pt idx="35">
                    <c:v>1000</c:v>
                  </c:pt>
                  <c:pt idx="36">
                    <c:v>1000</c:v>
                  </c:pt>
                  <c:pt idx="37">
                    <c:v>1000</c:v>
                  </c:pt>
                  <c:pt idx="38">
                    <c:v>1000</c:v>
                  </c:pt>
                  <c:pt idx="39">
                    <c:v>1000</c:v>
                  </c:pt>
                  <c:pt idx="40">
                    <c:v>1000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2000</c:v>
                  </c:pt>
                  <c:pt idx="45">
                    <c:v>1000</c:v>
                  </c:pt>
                  <c:pt idx="46">
                    <c:v>1000</c:v>
                  </c:pt>
                  <c:pt idx="47">
                    <c:v>1000</c:v>
                  </c:pt>
                  <c:pt idx="48">
                    <c:v>1000</c:v>
                  </c:pt>
                  <c:pt idx="49">
                    <c:v>0</c:v>
                  </c:pt>
                  <c:pt idx="50">
                    <c:v>0</c:v>
                  </c:pt>
                  <c:pt idx="51">
                    <c:v>2000</c:v>
                  </c:pt>
                  <c:pt idx="52">
                    <c:v>1000</c:v>
                  </c:pt>
                  <c:pt idx="53">
                    <c:v>1000</c:v>
                  </c:pt>
                  <c:pt idx="54">
                    <c:v>1000</c:v>
                  </c:pt>
                  <c:pt idx="55">
                    <c:v>1000</c:v>
                  </c:pt>
                  <c:pt idx="56">
                    <c:v>1000</c:v>
                  </c:pt>
                  <c:pt idx="57">
                    <c:v>1000</c:v>
                  </c:pt>
                  <c:pt idx="58">
                    <c:v>1000</c:v>
                  </c:pt>
                  <c:pt idx="59">
                    <c:v>1000</c:v>
                  </c:pt>
                  <c:pt idx="60">
                    <c:v>2000</c:v>
                  </c:pt>
                  <c:pt idx="61">
                    <c:v>1000</c:v>
                  </c:pt>
                  <c:pt idx="62">
                    <c:v>1000</c:v>
                  </c:pt>
                  <c:pt idx="63">
                    <c:v>2000</c:v>
                  </c:pt>
                  <c:pt idx="64">
                    <c:v>4000</c:v>
                  </c:pt>
                  <c:pt idx="65">
                    <c:v>2000</c:v>
                  </c:pt>
                  <c:pt idx="66">
                    <c:v>1000</c:v>
                  </c:pt>
                  <c:pt idx="67">
                    <c:v>4000</c:v>
                  </c:pt>
                  <c:pt idx="68">
                    <c:v>5000</c:v>
                  </c:pt>
                  <c:pt idx="69">
                    <c:v>2000</c:v>
                  </c:pt>
                  <c:pt idx="70">
                    <c:v>1000</c:v>
                  </c:pt>
                  <c:pt idx="71">
                    <c:v>2000</c:v>
                  </c:pt>
                  <c:pt idx="72">
                    <c:v>1000</c:v>
                  </c:pt>
                  <c:pt idx="73">
                    <c:v>1000</c:v>
                  </c:pt>
                  <c:pt idx="74">
                    <c:v>3000</c:v>
                  </c:pt>
                  <c:pt idx="75">
                    <c:v>2000</c:v>
                  </c:pt>
                  <c:pt idx="76">
                    <c:v>1000</c:v>
                  </c:pt>
                  <c:pt idx="77">
                    <c:v>2000</c:v>
                  </c:pt>
                  <c:pt idx="78">
                    <c:v>1000</c:v>
                  </c:pt>
                  <c:pt idx="79">
                    <c:v>5000</c:v>
                  </c:pt>
                  <c:pt idx="80">
                    <c:v>2000</c:v>
                  </c:pt>
                  <c:pt idx="81">
                    <c:v>4000</c:v>
                  </c:pt>
                  <c:pt idx="82">
                    <c:v>2000</c:v>
                  </c:pt>
                  <c:pt idx="83">
                    <c:v>2000</c:v>
                  </c:pt>
                  <c:pt idx="84">
                    <c:v>2000</c:v>
                  </c:pt>
                  <c:pt idx="85">
                    <c:v>9000</c:v>
                  </c:pt>
                  <c:pt idx="86">
                    <c:v>2000</c:v>
                  </c:pt>
                  <c:pt idx="87">
                    <c:v>2000</c:v>
                  </c:pt>
                  <c:pt idx="88">
                    <c:v>6000</c:v>
                  </c:pt>
                  <c:pt idx="89">
                    <c:v>3000</c:v>
                  </c:pt>
                  <c:pt idx="90">
                    <c:v>2000</c:v>
                  </c:pt>
                  <c:pt idx="91">
                    <c:v>6000</c:v>
                  </c:pt>
                  <c:pt idx="92">
                    <c:v>3000</c:v>
                  </c:pt>
                  <c:pt idx="93">
                    <c:v>4000</c:v>
                  </c:pt>
                  <c:pt idx="94">
                    <c:v>3000</c:v>
                  </c:pt>
                  <c:pt idx="95">
                    <c:v>7000</c:v>
                  </c:pt>
                  <c:pt idx="96">
                    <c:v>4000</c:v>
                  </c:pt>
                  <c:pt idx="97">
                    <c:v>8000</c:v>
                  </c:pt>
                  <c:pt idx="98">
                    <c:v>14000</c:v>
                  </c:pt>
                  <c:pt idx="99">
                    <c:v>15000</c:v>
                  </c:pt>
                  <c:pt idx="100">
                    <c:v>4000</c:v>
                  </c:pt>
                  <c:pt idx="101">
                    <c:v>6000</c:v>
                  </c:pt>
                  <c:pt idx="102">
                    <c:v>4000</c:v>
                  </c:pt>
                  <c:pt idx="103">
                    <c:v>3000</c:v>
                  </c:pt>
                  <c:pt idx="104">
                    <c:v>9000</c:v>
                  </c:pt>
                  <c:pt idx="105">
                    <c:v>9000</c:v>
                  </c:pt>
                  <c:pt idx="106">
                    <c:v>5000</c:v>
                  </c:pt>
                  <c:pt idx="107">
                    <c:v>8000</c:v>
                  </c:pt>
                  <c:pt idx="108">
                    <c:v>21000</c:v>
                  </c:pt>
                  <c:pt idx="109">
                    <c:v>10000</c:v>
                  </c:pt>
                  <c:pt idx="110">
                    <c:v>4000</c:v>
                  </c:pt>
                  <c:pt idx="111">
                    <c:v>6000</c:v>
                  </c:pt>
                  <c:pt idx="112">
                    <c:v>6000</c:v>
                  </c:pt>
                  <c:pt idx="113">
                    <c:v>13000</c:v>
                  </c:pt>
                  <c:pt idx="114">
                    <c:v>12000</c:v>
                  </c:pt>
                  <c:pt idx="115">
                    <c:v>6000</c:v>
                  </c:pt>
                  <c:pt idx="116">
                    <c:v>6000</c:v>
                  </c:pt>
                  <c:pt idx="117">
                    <c:v>13000</c:v>
                  </c:pt>
                  <c:pt idx="118">
                    <c:v>5000</c:v>
                  </c:pt>
                  <c:pt idx="119">
                    <c:v>6000</c:v>
                  </c:pt>
                  <c:pt idx="120">
                    <c:v>13000</c:v>
                  </c:pt>
                  <c:pt idx="121">
                    <c:v>8000</c:v>
                  </c:pt>
                  <c:pt idx="122">
                    <c:v>7000</c:v>
                  </c:pt>
                  <c:pt idx="123">
                    <c:v>7000</c:v>
                  </c:pt>
                  <c:pt idx="124">
                    <c:v>7000</c:v>
                  </c:pt>
                  <c:pt idx="125">
                    <c:v>14000</c:v>
                  </c:pt>
                  <c:pt idx="126">
                    <c:v>11000</c:v>
                  </c:pt>
                  <c:pt idx="127">
                    <c:v>8000</c:v>
                  </c:pt>
                  <c:pt idx="128">
                    <c:v>28000</c:v>
                  </c:pt>
                  <c:pt idx="129">
                    <c:v>11000</c:v>
                  </c:pt>
                  <c:pt idx="130">
                    <c:v>9000</c:v>
                  </c:pt>
                  <c:pt idx="131">
                    <c:v>8000</c:v>
                  </c:pt>
                  <c:pt idx="132">
                    <c:v>8000</c:v>
                  </c:pt>
                  <c:pt idx="133">
                    <c:v>30000</c:v>
                  </c:pt>
                  <c:pt idx="134">
                    <c:v>10000</c:v>
                  </c:pt>
                  <c:pt idx="135">
                    <c:v>12000</c:v>
                  </c:pt>
                  <c:pt idx="136">
                    <c:v>11000</c:v>
                  </c:pt>
                  <c:pt idx="137">
                    <c:v>14000</c:v>
                  </c:pt>
                  <c:pt idx="138">
                    <c:v>13000</c:v>
                  </c:pt>
                  <c:pt idx="139">
                    <c:v>13000</c:v>
                  </c:pt>
                  <c:pt idx="140">
                    <c:v>14000</c:v>
                  </c:pt>
                  <c:pt idx="141">
                    <c:v>13000</c:v>
                  </c:pt>
                  <c:pt idx="142">
                    <c:v>21000</c:v>
                  </c:pt>
                  <c:pt idx="143">
                    <c:v>11000</c:v>
                  </c:pt>
                  <c:pt idx="144">
                    <c:v>14000</c:v>
                  </c:pt>
                  <c:pt idx="145">
                    <c:v>43000</c:v>
                  </c:pt>
                  <c:pt idx="146">
                    <c:v>32000</c:v>
                  </c:pt>
                  <c:pt idx="147">
                    <c:v>16000</c:v>
                  </c:pt>
                  <c:pt idx="148">
                    <c:v>15000</c:v>
                  </c:pt>
                  <c:pt idx="149">
                    <c:v>9000</c:v>
                  </c:pt>
                  <c:pt idx="150">
                    <c:v>18000</c:v>
                  </c:pt>
                  <c:pt idx="151">
                    <c:v>54000</c:v>
                  </c:pt>
                  <c:pt idx="152">
                    <c:v>17000</c:v>
                  </c:pt>
                  <c:pt idx="153">
                    <c:v>16000</c:v>
                  </c:pt>
                  <c:pt idx="154">
                    <c:v>29000</c:v>
                  </c:pt>
                  <c:pt idx="155">
                    <c:v>33000</c:v>
                  </c:pt>
                  <c:pt idx="156">
                    <c:v>17000</c:v>
                  </c:pt>
                  <c:pt idx="157">
                    <c:v>19000</c:v>
                  </c:pt>
                  <c:pt idx="158">
                    <c:v>42000</c:v>
                  </c:pt>
                  <c:pt idx="159">
                    <c:v>47000</c:v>
                  </c:pt>
                  <c:pt idx="160">
                    <c:v>115000</c:v>
                  </c:pt>
                  <c:pt idx="161">
                    <c:v>129000</c:v>
                  </c:pt>
                  <c:pt idx="162">
                    <c:v>48000</c:v>
                  </c:pt>
                  <c:pt idx="163">
                    <c:v>33000</c:v>
                  </c:pt>
                  <c:pt idx="164">
                    <c:v>39000</c:v>
                  </c:pt>
                  <c:pt idx="165">
                    <c:v>55000</c:v>
                  </c:pt>
                  <c:pt idx="166">
                    <c:v>53000</c:v>
                  </c:pt>
                  <c:pt idx="167">
                    <c:v>75000</c:v>
                  </c:pt>
                  <c:pt idx="168">
                    <c:v>213000</c:v>
                  </c:pt>
                  <c:pt idx="169">
                    <c:v>71000</c:v>
                  </c:pt>
                  <c:pt idx="170">
                    <c:v>92000</c:v>
                  </c:pt>
                  <c:pt idx="171">
                    <c:v>224000</c:v>
                  </c:pt>
                  <c:pt idx="172">
                    <c:v>153000</c:v>
                  </c:pt>
                  <c:pt idx="173">
                    <c:v>70000</c:v>
                  </c:pt>
                  <c:pt idx="174">
                    <c:v>301000</c:v>
                  </c:pt>
                  <c:pt idx="175">
                    <c:v>153000</c:v>
                  </c:pt>
                  <c:pt idx="176">
                    <c:v>254000</c:v>
                  </c:pt>
                  <c:pt idx="177">
                    <c:v>97000</c:v>
                  </c:pt>
                  <c:pt idx="178">
                    <c:v>475000</c:v>
                  </c:pt>
                  <c:pt idx="179">
                    <c:v>276000</c:v>
                  </c:pt>
                  <c:pt idx="180">
                    <c:v>296000</c:v>
                  </c:pt>
                  <c:pt idx="181">
                    <c:v>111000</c:v>
                  </c:pt>
                  <c:pt idx="182">
                    <c:v>520000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- source (number)'!$B$4:$B$186</c:f>
              <c:strCache>
                <c:ptCount val="183"/>
                <c:pt idx="0">
                  <c:v>Antigua and Barbuda</c:v>
                </c:pt>
                <c:pt idx="1">
                  <c:v>Seychelles</c:v>
                </c:pt>
                <c:pt idx="2">
                  <c:v>Saint Vincent and the Grenadines</c:v>
                </c:pt>
                <c:pt idx="3">
                  <c:v>Tonga</c:v>
                </c:pt>
                <c:pt idx="4">
                  <c:v>Micronesia (Federated States of)</c:v>
                </c:pt>
                <c:pt idx="5">
                  <c:v>Grenada</c:v>
                </c:pt>
                <c:pt idx="6">
                  <c:v>Fiji</c:v>
                </c:pt>
                <c:pt idx="7">
                  <c:v>Kiribati</c:v>
                </c:pt>
                <c:pt idx="8">
                  <c:v>Saint Lucia</c:v>
                </c:pt>
                <c:pt idx="9">
                  <c:v>Barbados</c:v>
                </c:pt>
                <c:pt idx="10">
                  <c:v>Iceland</c:v>
                </c:pt>
                <c:pt idx="11">
                  <c:v>Malta</c:v>
                </c:pt>
                <c:pt idx="12">
                  <c:v>Samoa</c:v>
                </c:pt>
                <c:pt idx="13">
                  <c:v>Sao Tome and Principe</c:v>
                </c:pt>
                <c:pt idx="14">
                  <c:v>Vanuatu</c:v>
                </c:pt>
                <c:pt idx="15">
                  <c:v>Maldives</c:v>
                </c:pt>
                <c:pt idx="16">
                  <c:v>Bahamas</c:v>
                </c:pt>
                <c:pt idx="17">
                  <c:v>Brunei Darussalam</c:v>
                </c:pt>
                <c:pt idx="18">
                  <c:v>Montenegro</c:v>
                </c:pt>
                <c:pt idx="19">
                  <c:v>Luxembourg</c:v>
                </c:pt>
                <c:pt idx="20">
                  <c:v>Cabo Verde</c:v>
                </c:pt>
                <c:pt idx="21">
                  <c:v>Belize</c:v>
                </c:pt>
                <c:pt idx="22">
                  <c:v>Mauritius</c:v>
                </c:pt>
                <c:pt idx="23">
                  <c:v>Estonia</c:v>
                </c:pt>
                <c:pt idx="24">
                  <c:v>Suriname</c:v>
                </c:pt>
                <c:pt idx="25">
                  <c:v>Trinidad and Tobago</c:v>
                </c:pt>
                <c:pt idx="26">
                  <c:v>Albania</c:v>
                </c:pt>
                <c:pt idx="27">
                  <c:v>Latvia</c:v>
                </c:pt>
                <c:pt idx="28">
                  <c:v>Solomon Islands</c:v>
                </c:pt>
                <c:pt idx="29">
                  <c:v>Bhutan</c:v>
                </c:pt>
                <c:pt idx="30">
                  <c:v>Guyana</c:v>
                </c:pt>
                <c:pt idx="31">
                  <c:v>Qatar</c:v>
                </c:pt>
                <c:pt idx="32">
                  <c:v>Djibouti</c:v>
                </c:pt>
                <c:pt idx="33">
                  <c:v>Rwanda</c:v>
                </c:pt>
                <c:pt idx="34">
                  <c:v>The former Yugoslav republic of Macedonia</c:v>
                </c:pt>
                <c:pt idx="35">
                  <c:v>Slovenia</c:v>
                </c:pt>
                <c:pt idx="36">
                  <c:v>Comoros</c:v>
                </c:pt>
                <c:pt idx="37">
                  <c:v>Equatorial Guinea</c:v>
                </c:pt>
                <c:pt idx="38">
                  <c:v>Lithuania</c:v>
                </c:pt>
                <c:pt idx="39">
                  <c:v>Georgia</c:v>
                </c:pt>
                <c:pt idx="40">
                  <c:v>Croatia</c:v>
                </c:pt>
                <c:pt idx="41">
                  <c:v>Cyprus</c:v>
                </c:pt>
                <c:pt idx="42">
                  <c:v>Bahrain</c:v>
                </c:pt>
                <c:pt idx="43">
                  <c:v>Swaziland</c:v>
                </c:pt>
                <c:pt idx="44">
                  <c:v>Bosnia and Herzegovina</c:v>
                </c:pt>
                <c:pt idx="45">
                  <c:v>Kyrgyzstan</c:v>
                </c:pt>
                <c:pt idx="46">
                  <c:v>Botswana</c:v>
                </c:pt>
                <c:pt idx="47">
                  <c:v>Finland</c:v>
                </c:pt>
                <c:pt idx="48">
                  <c:v>Serbia</c:v>
                </c:pt>
                <c:pt idx="49">
                  <c:v>Armenia</c:v>
                </c:pt>
                <c:pt idx="50">
                  <c:v>Republic of Moldova</c:v>
                </c:pt>
                <c:pt idx="51">
                  <c:v>Mongolia</c:v>
                </c:pt>
                <c:pt idx="52">
                  <c:v>Norway</c:v>
                </c:pt>
                <c:pt idx="53">
                  <c:v>Lesotho</c:v>
                </c:pt>
                <c:pt idx="54">
                  <c:v>Timor-Leste</c:v>
                </c:pt>
                <c:pt idx="55">
                  <c:v>Azerbaijan</c:v>
                </c:pt>
                <c:pt idx="56">
                  <c:v>Denmark</c:v>
                </c:pt>
                <c:pt idx="57">
                  <c:v>Namibia</c:v>
                </c:pt>
                <c:pt idx="58">
                  <c:v>Ireland</c:v>
                </c:pt>
                <c:pt idx="59">
                  <c:v>Uruguay</c:v>
                </c:pt>
                <c:pt idx="60">
                  <c:v>Belarus</c:v>
                </c:pt>
                <c:pt idx="61">
                  <c:v>Guinea-Bissau</c:v>
                </c:pt>
                <c:pt idx="62">
                  <c:v>New Zealand</c:v>
                </c:pt>
                <c:pt idx="63">
                  <c:v>Slovakia</c:v>
                </c:pt>
                <c:pt idx="64">
                  <c:v>Ukraine</c:v>
                </c:pt>
                <c:pt idx="65">
                  <c:v>Libya</c:v>
                </c:pt>
                <c:pt idx="66">
                  <c:v>United Arab Emirates</c:v>
                </c:pt>
                <c:pt idx="67">
                  <c:v>Cuba</c:v>
                </c:pt>
                <c:pt idx="68">
                  <c:v>Senegal</c:v>
                </c:pt>
                <c:pt idx="69">
                  <c:v>Costa Rica</c:v>
                </c:pt>
                <c:pt idx="70">
                  <c:v>Kuwait</c:v>
                </c:pt>
                <c:pt idx="71">
                  <c:v>Gambia</c:v>
                </c:pt>
                <c:pt idx="72">
                  <c:v>Panama</c:v>
                </c:pt>
                <c:pt idx="73">
                  <c:v>Switzerland</c:v>
                </c:pt>
                <c:pt idx="74">
                  <c:v>Lebanon</c:v>
                </c:pt>
                <c:pt idx="75">
                  <c:v>Bulgaria</c:v>
                </c:pt>
                <c:pt idx="76">
                  <c:v>Austria</c:v>
                </c:pt>
                <c:pt idx="77">
                  <c:v>Portugal</c:v>
                </c:pt>
                <c:pt idx="78">
                  <c:v>Sweden</c:v>
                </c:pt>
                <c:pt idx="79">
                  <c:v>Tunisia</c:v>
                </c:pt>
                <c:pt idx="80">
                  <c:v>Oman</c:v>
                </c:pt>
                <c:pt idx="81">
                  <c:v>Singapore</c:v>
                </c:pt>
                <c:pt idx="82">
                  <c:v>Hungary</c:v>
                </c:pt>
                <c:pt idx="83">
                  <c:v>Czechia</c:v>
                </c:pt>
                <c:pt idx="84">
                  <c:v>Mauritania</c:v>
                </c:pt>
                <c:pt idx="85">
                  <c:v>El Salvador</c:v>
                </c:pt>
                <c:pt idx="86">
                  <c:v>Turkmenistan</c:v>
                </c:pt>
                <c:pt idx="87">
                  <c:v>Congo</c:v>
                </c:pt>
                <c:pt idx="88">
                  <c:v>Nicaragua</c:v>
                </c:pt>
                <c:pt idx="89">
                  <c:v>Liberia</c:v>
                </c:pt>
                <c:pt idx="90">
                  <c:v>Greece</c:v>
                </c:pt>
                <c:pt idx="91">
                  <c:v>Niger</c:v>
                </c:pt>
                <c:pt idx="92">
                  <c:v>Central African Republic</c:v>
                </c:pt>
                <c:pt idx="93">
                  <c:v>Belgium</c:v>
                </c:pt>
                <c:pt idx="94">
                  <c:v>Eritrea</c:v>
                </c:pt>
                <c:pt idx="95">
                  <c:v>Paraguay</c:v>
                </c:pt>
                <c:pt idx="96">
                  <c:v>Netherlands</c:v>
                </c:pt>
                <c:pt idx="97">
                  <c:v>Gabon</c:v>
                </c:pt>
                <c:pt idx="98">
                  <c:v>Dominican Republic</c:v>
                </c:pt>
                <c:pt idx="99">
                  <c:v>Guinea</c:v>
                </c:pt>
                <c:pt idx="100">
                  <c:v>Honduras</c:v>
                </c:pt>
                <c:pt idx="101">
                  <c:v>Israel</c:v>
                </c:pt>
                <c:pt idx="102">
                  <c:v>Sierra Leone</c:v>
                </c:pt>
                <c:pt idx="103">
                  <c:v>Lao People's Democratic Republic</c:v>
                </c:pt>
                <c:pt idx="104">
                  <c:v>Afghanistan</c:v>
                </c:pt>
                <c:pt idx="105">
                  <c:v>Romania</c:v>
                </c:pt>
                <c:pt idx="106">
                  <c:v>Chile</c:v>
                </c:pt>
                <c:pt idx="107">
                  <c:v>Kazakhstan</c:v>
                </c:pt>
                <c:pt idx="108">
                  <c:v>Jamaica</c:v>
                </c:pt>
                <c:pt idx="109">
                  <c:v>Cambodia</c:v>
                </c:pt>
                <c:pt idx="110">
                  <c:v>Tajikistan</c:v>
                </c:pt>
                <c:pt idx="111">
                  <c:v>Saudi Arabia</c:v>
                </c:pt>
                <c:pt idx="112">
                  <c:v>Australia</c:v>
                </c:pt>
                <c:pt idx="113">
                  <c:v>Papua New Guinea</c:v>
                </c:pt>
                <c:pt idx="114">
                  <c:v>Sri Lanka</c:v>
                </c:pt>
                <c:pt idx="115">
                  <c:v>Poland</c:v>
                </c:pt>
                <c:pt idx="116">
                  <c:v>Haiti</c:v>
                </c:pt>
                <c:pt idx="117">
                  <c:v>Sudan</c:v>
                </c:pt>
                <c:pt idx="118">
                  <c:v>Democratic People's Republic of Korea</c:v>
                </c:pt>
                <c:pt idx="119">
                  <c:v>Spain</c:v>
                </c:pt>
                <c:pt idx="120">
                  <c:v>Ecuador</c:v>
                </c:pt>
                <c:pt idx="121">
                  <c:v>South Sudan</c:v>
                </c:pt>
                <c:pt idx="122">
                  <c:v>Somalia</c:v>
                </c:pt>
                <c:pt idx="123">
                  <c:v>Republic of Korea</c:v>
                </c:pt>
                <c:pt idx="124">
                  <c:v>Canada</c:v>
                </c:pt>
                <c:pt idx="125">
                  <c:v>Benin</c:v>
                </c:pt>
                <c:pt idx="126">
                  <c:v>Jordan</c:v>
                </c:pt>
                <c:pt idx="127">
                  <c:v>Burundi</c:v>
                </c:pt>
                <c:pt idx="128">
                  <c:v>Togo</c:v>
                </c:pt>
                <c:pt idx="129">
                  <c:v>Nepal</c:v>
                </c:pt>
                <c:pt idx="130">
                  <c:v>Zambia</c:v>
                </c:pt>
                <c:pt idx="131">
                  <c:v>Italy</c:v>
                </c:pt>
                <c:pt idx="132">
                  <c:v>Guatemala</c:v>
                </c:pt>
                <c:pt idx="133">
                  <c:v>Algeria</c:v>
                </c:pt>
                <c:pt idx="134">
                  <c:v>Morocco</c:v>
                </c:pt>
                <c:pt idx="135">
                  <c:v>Peru</c:v>
                </c:pt>
                <c:pt idx="136">
                  <c:v>Chad</c:v>
                </c:pt>
                <c:pt idx="137">
                  <c:v>France</c:v>
                </c:pt>
                <c:pt idx="138">
                  <c:v>Mali</c:v>
                </c:pt>
                <c:pt idx="139">
                  <c:v>Madagascar</c:v>
                </c:pt>
                <c:pt idx="140">
                  <c:v>Cameroon</c:v>
                </c:pt>
                <c:pt idx="141">
                  <c:v>Côte d'Ivoire</c:v>
                </c:pt>
                <c:pt idx="142">
                  <c:v>Malawi</c:v>
                </c:pt>
                <c:pt idx="143">
                  <c:v>Uzbekistan</c:v>
                </c:pt>
                <c:pt idx="144">
                  <c:v>Japan</c:v>
                </c:pt>
                <c:pt idx="145">
                  <c:v>Venezuela (Bolivarian Republic of)</c:v>
                </c:pt>
                <c:pt idx="146">
                  <c:v>Malaysia</c:v>
                </c:pt>
                <c:pt idx="147">
                  <c:v>Argentina</c:v>
                </c:pt>
                <c:pt idx="148">
                  <c:v>Germany</c:v>
                </c:pt>
                <c:pt idx="149">
                  <c:v>United Kingdom of Great Britain and Northern Ireland</c:v>
                </c:pt>
                <c:pt idx="150">
                  <c:v>Angola</c:v>
                </c:pt>
                <c:pt idx="151">
                  <c:v>Bolivia (Plurinational State of)</c:v>
                </c:pt>
                <c:pt idx="152">
                  <c:v>Thailand</c:v>
                </c:pt>
                <c:pt idx="153">
                  <c:v>Yemen</c:v>
                </c:pt>
                <c:pt idx="154">
                  <c:v>Viet Nam</c:v>
                </c:pt>
                <c:pt idx="155">
                  <c:v>Uganda</c:v>
                </c:pt>
                <c:pt idx="156">
                  <c:v>Myanmar</c:v>
                </c:pt>
                <c:pt idx="157">
                  <c:v>Iraq</c:v>
                </c:pt>
                <c:pt idx="158">
                  <c:v>Kenya</c:v>
                </c:pt>
                <c:pt idx="159">
                  <c:v>South Africa</c:v>
                </c:pt>
                <c:pt idx="160">
                  <c:v>Zimbabwe</c:v>
                </c:pt>
                <c:pt idx="161">
                  <c:v>Russian Federation</c:v>
                </c:pt>
                <c:pt idx="162">
                  <c:v>Iran (Islamic Republic of)</c:v>
                </c:pt>
                <c:pt idx="163">
                  <c:v>Colombia</c:v>
                </c:pt>
                <c:pt idx="164">
                  <c:v>Mexico</c:v>
                </c:pt>
                <c:pt idx="165">
                  <c:v>Ghana</c:v>
                </c:pt>
                <c:pt idx="166">
                  <c:v>Ethiopia</c:v>
                </c:pt>
                <c:pt idx="167">
                  <c:v>Democratic Republic of the Congo</c:v>
                </c:pt>
                <c:pt idx="168">
                  <c:v>Burkina Faso</c:v>
                </c:pt>
                <c:pt idx="169">
                  <c:v>Turkey</c:v>
                </c:pt>
                <c:pt idx="170">
                  <c:v>Philippines</c:v>
                </c:pt>
                <c:pt idx="171">
                  <c:v>Syrian Arab Republic</c:v>
                </c:pt>
                <c:pt idx="172">
                  <c:v>United Republic of Tanzania</c:v>
                </c:pt>
                <c:pt idx="173">
                  <c:v>Brazil</c:v>
                </c:pt>
                <c:pt idx="174">
                  <c:v>Mozambique</c:v>
                </c:pt>
                <c:pt idx="175">
                  <c:v>Pakistan</c:v>
                </c:pt>
                <c:pt idx="176">
                  <c:v>Egypt</c:v>
                </c:pt>
                <c:pt idx="177">
                  <c:v>United States of America</c:v>
                </c:pt>
                <c:pt idx="178">
                  <c:v>Indonesia</c:v>
                </c:pt>
                <c:pt idx="179">
                  <c:v>Bangladesh</c:v>
                </c:pt>
                <c:pt idx="180">
                  <c:v>Nigeria</c:v>
                </c:pt>
                <c:pt idx="181">
                  <c:v>China</c:v>
                </c:pt>
                <c:pt idx="182">
                  <c:v>India</c:v>
                </c:pt>
              </c:strCache>
            </c:strRef>
          </c:cat>
          <c:val>
            <c:numRef>
              <c:f>'National - source (number)'!$L$4:$L$186</c:f>
              <c:numCache>
                <c:formatCode>0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7000</c:v>
                </c:pt>
                <c:pt idx="76">
                  <c:v>7000</c:v>
                </c:pt>
                <c:pt idx="77">
                  <c:v>7000</c:v>
                </c:pt>
                <c:pt idx="78">
                  <c:v>7000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10000</c:v>
                </c:pt>
                <c:pt idx="87">
                  <c:v>10000</c:v>
                </c:pt>
                <c:pt idx="88">
                  <c:v>11000</c:v>
                </c:pt>
                <c:pt idx="89">
                  <c:v>11000</c:v>
                </c:pt>
                <c:pt idx="90">
                  <c:v>12000</c:v>
                </c:pt>
                <c:pt idx="91">
                  <c:v>12000</c:v>
                </c:pt>
                <c:pt idx="92">
                  <c:v>12000</c:v>
                </c:pt>
                <c:pt idx="93">
                  <c:v>13000</c:v>
                </c:pt>
                <c:pt idx="94">
                  <c:v>13000</c:v>
                </c:pt>
                <c:pt idx="95">
                  <c:v>13000</c:v>
                </c:pt>
                <c:pt idx="96">
                  <c:v>14000</c:v>
                </c:pt>
                <c:pt idx="97">
                  <c:v>14000</c:v>
                </c:pt>
                <c:pt idx="98">
                  <c:v>15000</c:v>
                </c:pt>
                <c:pt idx="99">
                  <c:v>15000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17000</c:v>
                </c:pt>
                <c:pt idx="104">
                  <c:v>17000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21000</c:v>
                </c:pt>
                <c:pt idx="109">
                  <c:v>22000</c:v>
                </c:pt>
                <c:pt idx="110">
                  <c:v>23000</c:v>
                </c:pt>
                <c:pt idx="111">
                  <c:v>24000</c:v>
                </c:pt>
                <c:pt idx="112">
                  <c:v>26000</c:v>
                </c:pt>
                <c:pt idx="113">
                  <c:v>26000</c:v>
                </c:pt>
                <c:pt idx="114">
                  <c:v>27000</c:v>
                </c:pt>
                <c:pt idx="115">
                  <c:v>27000</c:v>
                </c:pt>
                <c:pt idx="116">
                  <c:v>27000</c:v>
                </c:pt>
                <c:pt idx="117">
                  <c:v>28000</c:v>
                </c:pt>
                <c:pt idx="118">
                  <c:v>28000</c:v>
                </c:pt>
                <c:pt idx="119">
                  <c:v>28000</c:v>
                </c:pt>
                <c:pt idx="120">
                  <c:v>29000</c:v>
                </c:pt>
                <c:pt idx="121">
                  <c:v>30000</c:v>
                </c:pt>
                <c:pt idx="122">
                  <c:v>30000</c:v>
                </c:pt>
                <c:pt idx="123">
                  <c:v>32000</c:v>
                </c:pt>
                <c:pt idx="124">
                  <c:v>32000</c:v>
                </c:pt>
                <c:pt idx="125">
                  <c:v>32000</c:v>
                </c:pt>
                <c:pt idx="126">
                  <c:v>33000</c:v>
                </c:pt>
                <c:pt idx="127">
                  <c:v>34000</c:v>
                </c:pt>
                <c:pt idx="128">
                  <c:v>35000</c:v>
                </c:pt>
                <c:pt idx="129">
                  <c:v>38000</c:v>
                </c:pt>
                <c:pt idx="130">
                  <c:v>38000</c:v>
                </c:pt>
                <c:pt idx="131">
                  <c:v>39000</c:v>
                </c:pt>
                <c:pt idx="132">
                  <c:v>39000</c:v>
                </c:pt>
                <c:pt idx="133">
                  <c:v>41000</c:v>
                </c:pt>
                <c:pt idx="134">
                  <c:v>41000</c:v>
                </c:pt>
                <c:pt idx="135">
                  <c:v>42000</c:v>
                </c:pt>
                <c:pt idx="136">
                  <c:v>45000</c:v>
                </c:pt>
                <c:pt idx="137">
                  <c:v>47000</c:v>
                </c:pt>
                <c:pt idx="138">
                  <c:v>53000</c:v>
                </c:pt>
                <c:pt idx="139">
                  <c:v>53000</c:v>
                </c:pt>
                <c:pt idx="140">
                  <c:v>55000</c:v>
                </c:pt>
                <c:pt idx="141">
                  <c:v>56000</c:v>
                </c:pt>
                <c:pt idx="142">
                  <c:v>57000</c:v>
                </c:pt>
                <c:pt idx="143">
                  <c:v>58000</c:v>
                </c:pt>
                <c:pt idx="144">
                  <c:v>62000</c:v>
                </c:pt>
                <c:pt idx="145">
                  <c:v>62000</c:v>
                </c:pt>
                <c:pt idx="146">
                  <c:v>64000</c:v>
                </c:pt>
                <c:pt idx="147">
                  <c:v>64000</c:v>
                </c:pt>
                <c:pt idx="148">
                  <c:v>64000</c:v>
                </c:pt>
                <c:pt idx="149">
                  <c:v>69000</c:v>
                </c:pt>
                <c:pt idx="150">
                  <c:v>71000</c:v>
                </c:pt>
                <c:pt idx="151">
                  <c:v>74000</c:v>
                </c:pt>
                <c:pt idx="152">
                  <c:v>79000</c:v>
                </c:pt>
                <c:pt idx="153">
                  <c:v>86000</c:v>
                </c:pt>
                <c:pt idx="154">
                  <c:v>87000</c:v>
                </c:pt>
                <c:pt idx="155">
                  <c:v>88000</c:v>
                </c:pt>
                <c:pt idx="156">
                  <c:v>93000</c:v>
                </c:pt>
                <c:pt idx="157">
                  <c:v>107000</c:v>
                </c:pt>
                <c:pt idx="158">
                  <c:v>130000</c:v>
                </c:pt>
                <c:pt idx="159">
                  <c:v>131000</c:v>
                </c:pt>
                <c:pt idx="160">
                  <c:v>139000</c:v>
                </c:pt>
                <c:pt idx="161">
                  <c:v>148000</c:v>
                </c:pt>
                <c:pt idx="162">
                  <c:v>155000</c:v>
                </c:pt>
                <c:pt idx="163">
                  <c:v>162000</c:v>
                </c:pt>
                <c:pt idx="164">
                  <c:v>170000</c:v>
                </c:pt>
                <c:pt idx="165">
                  <c:v>171000</c:v>
                </c:pt>
                <c:pt idx="166">
                  <c:v>219000</c:v>
                </c:pt>
                <c:pt idx="167">
                  <c:v>224000</c:v>
                </c:pt>
                <c:pt idx="168">
                  <c:v>224000</c:v>
                </c:pt>
                <c:pt idx="169">
                  <c:v>234000</c:v>
                </c:pt>
                <c:pt idx="170">
                  <c:v>258000</c:v>
                </c:pt>
                <c:pt idx="171">
                  <c:v>259000</c:v>
                </c:pt>
                <c:pt idx="172">
                  <c:v>292000</c:v>
                </c:pt>
                <c:pt idx="173">
                  <c:v>297000</c:v>
                </c:pt>
                <c:pt idx="174">
                  <c:v>309000</c:v>
                </c:pt>
                <c:pt idx="175">
                  <c:v>382000</c:v>
                </c:pt>
                <c:pt idx="176">
                  <c:v>389000</c:v>
                </c:pt>
                <c:pt idx="177">
                  <c:v>496000</c:v>
                </c:pt>
                <c:pt idx="178">
                  <c:v>713000</c:v>
                </c:pt>
                <c:pt idx="179">
                  <c:v>940000</c:v>
                </c:pt>
                <c:pt idx="180">
                  <c:v>949000</c:v>
                </c:pt>
                <c:pt idx="181">
                  <c:v>1135000</c:v>
                </c:pt>
                <c:pt idx="182">
                  <c:v>3685000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D-43FD-BED2-9FB60515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04128"/>
        <c:axId val="59315328"/>
      </c:barChart>
      <c:catAx>
        <c:axId val="57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328"/>
        <c:crosses val="autoZero"/>
        <c:auto val="1"/>
        <c:lblAlgn val="ctr"/>
        <c:lblOffset val="100"/>
        <c:noMultiLvlLbl val="0"/>
      </c:catAx>
      <c:valAx>
        <c:axId val="593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2</xdr:row>
      <xdr:rowOff>451556</xdr:rowOff>
    </xdr:from>
    <xdr:to>
      <xdr:col>39</xdr:col>
      <xdr:colOff>155222</xdr:colOff>
      <xdr:row>186</xdr:row>
      <xdr:rowOff>138290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048576"/>
  <sheetViews>
    <sheetView tabSelected="1" zoomScalePageLayoutView="90" workbookViewId="0">
      <selection activeCell="E9" sqref="E9"/>
    </sheetView>
  </sheetViews>
  <sheetFormatPr baseColWidth="10" defaultColWidth="11.5" defaultRowHeight="13" x14ac:dyDescent="0.15"/>
  <cols>
    <col min="1" max="1" width="55.1640625" customWidth="1"/>
    <col min="2" max="2" width="11.83203125" style="1" customWidth="1"/>
    <col min="3" max="3" width="12.33203125" style="24" customWidth="1"/>
    <col min="4" max="4" width="13.6640625" style="24" customWidth="1"/>
    <col min="5" max="5" width="58.83203125" style="21" bestFit="1" customWidth="1"/>
    <col min="6" max="6" width="14.33203125" style="2" customWidth="1"/>
    <col min="7" max="7" width="15" style="2" customWidth="1"/>
    <col min="8" max="8" width="13.5" style="2" customWidth="1"/>
    <col min="9" max="10" width="13.1640625" style="2" customWidth="1"/>
    <col min="11" max="11" width="11.5" customWidth="1"/>
  </cols>
  <sheetData>
    <row r="1" spans="1:17" ht="16" x14ac:dyDescent="0.2">
      <c r="A1" s="26" t="s">
        <v>227</v>
      </c>
      <c r="B1" s="27"/>
      <c r="C1" s="28"/>
      <c r="D1" s="28"/>
      <c r="E1" s="29"/>
      <c r="F1" s="30"/>
      <c r="G1" s="30"/>
      <c r="H1" s="30"/>
      <c r="I1" s="30"/>
      <c r="J1" s="30"/>
      <c r="K1" s="29"/>
    </row>
    <row r="2" spans="1:17" ht="16" x14ac:dyDescent="0.2">
      <c r="A2" s="47" t="s">
        <v>197</v>
      </c>
      <c r="B2" s="48" t="s">
        <v>210</v>
      </c>
      <c r="C2" s="48"/>
      <c r="D2" s="48"/>
      <c r="E2" s="48"/>
      <c r="F2" s="49" t="s">
        <v>193</v>
      </c>
      <c r="G2" s="49" t="s">
        <v>226</v>
      </c>
      <c r="H2" s="48" t="s">
        <v>211</v>
      </c>
      <c r="I2" s="48"/>
      <c r="J2" s="48"/>
      <c r="K2" s="48"/>
    </row>
    <row r="3" spans="1:17" s="23" customFormat="1" ht="68" x14ac:dyDescent="0.2">
      <c r="A3" s="47"/>
      <c r="B3" s="31" t="s">
        <v>204</v>
      </c>
      <c r="C3" s="31" t="s">
        <v>201</v>
      </c>
      <c r="D3" s="31" t="s">
        <v>202</v>
      </c>
      <c r="E3" s="32" t="s">
        <v>209</v>
      </c>
      <c r="F3" s="49"/>
      <c r="G3" s="49"/>
      <c r="H3" s="33" t="s">
        <v>192</v>
      </c>
      <c r="I3" s="33" t="s">
        <v>201</v>
      </c>
      <c r="J3" s="33" t="s">
        <v>202</v>
      </c>
      <c r="K3" s="32" t="s">
        <v>213</v>
      </c>
    </row>
    <row r="4" spans="1:17" ht="16" hidden="1" x14ac:dyDescent="0.2">
      <c r="A4" s="34" t="s">
        <v>182</v>
      </c>
      <c r="B4" s="35">
        <v>10.4022216796875</v>
      </c>
      <c r="C4" s="35">
        <v>8.7210006713867188</v>
      </c>
      <c r="D4" s="35">
        <v>11.912708282470703</v>
      </c>
      <c r="E4" s="36" t="s">
        <v>218</v>
      </c>
      <c r="F4" s="37">
        <v>1080751</v>
      </c>
      <c r="G4" s="38">
        <f t="shared" ref="G4:G35" si="0">F4/139945950</f>
        <v>7.7226314873706601E-3</v>
      </c>
      <c r="H4" s="37">
        <f t="shared" ref="H4:H35" si="1">B4/100*F4</f>
        <v>112422.11482543945</v>
      </c>
      <c r="I4" s="37">
        <f>C4/100*F4</f>
        <v>94252.301966018684</v>
      </c>
      <c r="J4" s="37">
        <f>D4/100*F4</f>
        <v>128746.71388988495</v>
      </c>
      <c r="K4" s="38">
        <f t="shared" ref="K4:K35" si="2">H4/SUM(H$4:H$186)</f>
        <v>7.4817112964526995E-3</v>
      </c>
      <c r="Q4" s="20"/>
    </row>
    <row r="5" spans="1:17" ht="16" hidden="1" x14ac:dyDescent="0.2">
      <c r="A5" s="34" t="s">
        <v>177</v>
      </c>
      <c r="B5" s="35">
        <v>8.7161350250244141</v>
      </c>
      <c r="C5" s="35">
        <v>6.278996467590332</v>
      </c>
      <c r="D5" s="35">
        <v>13.267726898193359</v>
      </c>
      <c r="E5" s="36" t="s">
        <v>215</v>
      </c>
      <c r="F5" s="37">
        <v>38869</v>
      </c>
      <c r="G5" s="38">
        <f t="shared" si="0"/>
        <v>2.7774294290045551E-4</v>
      </c>
      <c r="H5" s="37">
        <f t="shared" si="1"/>
        <v>3387.8745228767398</v>
      </c>
      <c r="I5" s="37">
        <f>C5/100*F5</f>
        <v>2440.5831369876864</v>
      </c>
      <c r="J5" s="37">
        <f>D5/100*F5</f>
        <v>5157.032768058777</v>
      </c>
      <c r="K5" s="38">
        <f t="shared" si="2"/>
        <v>2.2546363878786892E-4</v>
      </c>
      <c r="Q5" s="20"/>
    </row>
    <row r="6" spans="1:17" ht="16" hidden="1" x14ac:dyDescent="0.2">
      <c r="A6" s="34" t="s">
        <v>172</v>
      </c>
      <c r="B6" s="35">
        <v>13.405154228210449</v>
      </c>
      <c r="C6" s="35">
        <v>6.3387527465820312</v>
      </c>
      <c r="D6" s="35">
        <v>30.88203239440918</v>
      </c>
      <c r="E6" s="36" t="s">
        <v>216</v>
      </c>
      <c r="F6" s="37">
        <v>944133</v>
      </c>
      <c r="G6" s="38">
        <f t="shared" si="0"/>
        <v>6.7464117396752107E-3</v>
      </c>
      <c r="H6" s="37">
        <f t="shared" si="1"/>
        <v>126562.48476943017</v>
      </c>
      <c r="I6" s="37">
        <f>C6/100*F6</f>
        <v>59846.256468887332</v>
      </c>
      <c r="J6" s="37">
        <f>D6/100*F6</f>
        <v>291567.45890630723</v>
      </c>
      <c r="K6" s="38">
        <f t="shared" si="2"/>
        <v>8.4227553758159518E-3</v>
      </c>
    </row>
    <row r="7" spans="1:17" ht="16" hidden="1" x14ac:dyDescent="0.2">
      <c r="A7" s="34" t="s">
        <v>128</v>
      </c>
      <c r="B7" s="35">
        <v>11.965797424316406</v>
      </c>
      <c r="C7" s="35">
        <v>8.5681018829345703</v>
      </c>
      <c r="D7" s="35">
        <v>16.702587127685547</v>
      </c>
      <c r="E7" s="36" t="s">
        <v>217</v>
      </c>
      <c r="F7" s="37">
        <v>1103901</v>
      </c>
      <c r="G7" s="38">
        <f t="shared" si="0"/>
        <v>7.8880524945523604E-3</v>
      </c>
      <c r="H7" s="37">
        <f t="shared" si="1"/>
        <v>132090.55742500303</v>
      </c>
      <c r="I7" s="37">
        <f>C7/100*F7</f>
        <v>94583.362366733549</v>
      </c>
      <c r="J7" s="37">
        <f>D7/100*F7</f>
        <v>184380.02632839204</v>
      </c>
      <c r="K7" s="38">
        <f t="shared" si="2"/>
        <v>8.790649572603039E-3</v>
      </c>
    </row>
    <row r="8" spans="1:17" ht="16" hidden="1" x14ac:dyDescent="0.2">
      <c r="A8" s="34" t="s">
        <v>178</v>
      </c>
      <c r="B8" s="35">
        <v>9.8278722763061523</v>
      </c>
      <c r="C8" s="35">
        <v>8.6147499084472656</v>
      </c>
      <c r="D8" s="35">
        <v>11.282498359680176</v>
      </c>
      <c r="E8" s="36" t="s">
        <v>219</v>
      </c>
      <c r="F8" s="37">
        <v>1484</v>
      </c>
      <c r="G8" s="38">
        <f t="shared" si="0"/>
        <v>1.0604093937695232E-5</v>
      </c>
      <c r="H8" s="37">
        <f t="shared" si="1"/>
        <v>145.84562458038332</v>
      </c>
      <c r="I8" s="37">
        <f>C8/100*F8</f>
        <v>127.84288864135742</v>
      </c>
      <c r="J8" s="37">
        <f>D8/100*F8</f>
        <v>167.43227565765383</v>
      </c>
      <c r="K8" s="38">
        <f t="shared" si="2"/>
        <v>9.7060516843642993E-6</v>
      </c>
    </row>
    <row r="9" spans="1:17" ht="16" x14ac:dyDescent="0.2">
      <c r="A9" s="34" t="s">
        <v>53</v>
      </c>
      <c r="B9" s="35">
        <v>8.376061</v>
      </c>
      <c r="C9" s="39" t="s">
        <v>207</v>
      </c>
      <c r="D9" s="39" t="s">
        <v>207</v>
      </c>
      <c r="E9" s="36" t="s">
        <v>206</v>
      </c>
      <c r="F9" s="37">
        <v>753914</v>
      </c>
      <c r="G9" s="38">
        <f t="shared" si="0"/>
        <v>5.3871798362153389E-3</v>
      </c>
      <c r="H9" s="37">
        <f t="shared" si="1"/>
        <v>63148.296527539998</v>
      </c>
      <c r="I9" s="37"/>
      <c r="J9" s="37"/>
      <c r="K9" s="38">
        <f t="shared" si="2"/>
        <v>4.2025301179882332E-3</v>
      </c>
    </row>
    <row r="10" spans="1:17" ht="16" hidden="1" x14ac:dyDescent="0.2">
      <c r="A10" s="34" t="s">
        <v>78</v>
      </c>
      <c r="B10" s="35">
        <v>10.4022216796875</v>
      </c>
      <c r="C10" s="35">
        <v>8.7210006713867188</v>
      </c>
      <c r="D10" s="35">
        <v>11.912708282470703</v>
      </c>
      <c r="E10" s="36" t="s">
        <v>218</v>
      </c>
      <c r="F10" s="37">
        <v>39488</v>
      </c>
      <c r="G10" s="38">
        <f t="shared" si="0"/>
        <v>2.8216607911840251E-4</v>
      </c>
      <c r="H10" s="37">
        <f t="shared" si="1"/>
        <v>4107.6292968749995</v>
      </c>
      <c r="I10" s="37">
        <f>C10/100*F10</f>
        <v>3443.7487451171878</v>
      </c>
      <c r="J10" s="37">
        <f>D10/100*F10</f>
        <v>4704.0902465820318</v>
      </c>
      <c r="K10" s="38">
        <f t="shared" si="2"/>
        <v>2.7336344419234788E-4</v>
      </c>
    </row>
    <row r="11" spans="1:17" ht="16" x14ac:dyDescent="0.2">
      <c r="A11" s="34" t="s">
        <v>82</v>
      </c>
      <c r="B11" s="35">
        <v>8.6</v>
      </c>
      <c r="C11" s="39" t="s">
        <v>207</v>
      </c>
      <c r="D11" s="39" t="s">
        <v>207</v>
      </c>
      <c r="E11" s="36" t="s">
        <v>206</v>
      </c>
      <c r="F11" s="37">
        <v>315568</v>
      </c>
      <c r="G11" s="38">
        <f t="shared" si="0"/>
        <v>2.2549277060179306E-3</v>
      </c>
      <c r="H11" s="37">
        <f t="shared" si="1"/>
        <v>27138.847999999998</v>
      </c>
      <c r="I11" s="37"/>
      <c r="J11" s="37"/>
      <c r="K11" s="38">
        <f t="shared" si="2"/>
        <v>1.8060950549594773E-3</v>
      </c>
    </row>
    <row r="12" spans="1:17" ht="16" x14ac:dyDescent="0.2">
      <c r="A12" s="34" t="s">
        <v>62</v>
      </c>
      <c r="B12" s="35">
        <v>7.9337869999999997</v>
      </c>
      <c r="C12" s="39" t="s">
        <v>207</v>
      </c>
      <c r="D12" s="39" t="s">
        <v>207</v>
      </c>
      <c r="E12" s="36" t="s">
        <v>206</v>
      </c>
      <c r="F12" s="37">
        <v>81370</v>
      </c>
      <c r="G12" s="38">
        <f t="shared" si="0"/>
        <v>5.8143876260799258E-4</v>
      </c>
      <c r="H12" s="37">
        <f t="shared" si="1"/>
        <v>6455.7224818999994</v>
      </c>
      <c r="I12" s="37"/>
      <c r="J12" s="37"/>
      <c r="K12" s="38">
        <f t="shared" si="2"/>
        <v>4.2962945408553496E-4</v>
      </c>
    </row>
    <row r="13" spans="1:17" ht="16" hidden="1" x14ac:dyDescent="0.2">
      <c r="A13" s="34" t="s">
        <v>180</v>
      </c>
      <c r="B13" s="35">
        <v>10.4022216796875</v>
      </c>
      <c r="C13" s="35">
        <v>8.7210006713867188</v>
      </c>
      <c r="D13" s="35">
        <v>11.912708282470703</v>
      </c>
      <c r="E13" s="36" t="s">
        <v>218</v>
      </c>
      <c r="F13" s="37">
        <v>196821</v>
      </c>
      <c r="G13" s="38">
        <f t="shared" si="0"/>
        <v>1.4064072593740656E-3</v>
      </c>
      <c r="H13" s="37">
        <f t="shared" si="1"/>
        <v>20473.756732177735</v>
      </c>
      <c r="I13" s="37">
        <f>C13/100*F13</f>
        <v>17164.760731430055</v>
      </c>
      <c r="J13" s="37">
        <f>D13/100*F13</f>
        <v>23446.711568641662</v>
      </c>
      <c r="K13" s="38">
        <f t="shared" si="2"/>
        <v>1.362532071752991E-3</v>
      </c>
    </row>
    <row r="14" spans="1:17" ht="16" hidden="1" x14ac:dyDescent="0.2">
      <c r="A14" s="34" t="s">
        <v>83</v>
      </c>
      <c r="B14" s="35">
        <v>9.8278722763061523</v>
      </c>
      <c r="C14" s="35">
        <v>8.6147499084472656</v>
      </c>
      <c r="D14" s="35">
        <v>11.282498359680176</v>
      </c>
      <c r="E14" s="36" t="s">
        <v>219</v>
      </c>
      <c r="F14" s="37">
        <v>5811</v>
      </c>
      <c r="G14" s="38">
        <f t="shared" si="0"/>
        <v>4.1523173768158352E-5</v>
      </c>
      <c r="H14" s="37">
        <f t="shared" si="1"/>
        <v>571.09765797615057</v>
      </c>
      <c r="I14" s="37">
        <f>C14/100*F14</f>
        <v>500.60311717987059</v>
      </c>
      <c r="J14" s="37">
        <f>D14/100*F14</f>
        <v>655.62597968101511</v>
      </c>
      <c r="K14" s="38">
        <f t="shared" si="2"/>
        <v>3.8006648475634059E-5</v>
      </c>
    </row>
    <row r="15" spans="1:17" ht="16" x14ac:dyDescent="0.2">
      <c r="A15" s="34" t="s">
        <v>29</v>
      </c>
      <c r="B15" s="35">
        <v>10.347586631774902</v>
      </c>
      <c r="C15" s="39" t="s">
        <v>207</v>
      </c>
      <c r="D15" s="39" t="s">
        <v>207</v>
      </c>
      <c r="E15" s="36" t="s">
        <v>206</v>
      </c>
      <c r="F15" s="37">
        <v>19975</v>
      </c>
      <c r="G15" s="38">
        <f t="shared" si="0"/>
        <v>1.4273367682308776E-4</v>
      </c>
      <c r="H15" s="37">
        <f t="shared" si="1"/>
        <v>2066.9304296970367</v>
      </c>
      <c r="I15" s="37"/>
      <c r="J15" s="37"/>
      <c r="K15" s="38">
        <f t="shared" si="2"/>
        <v>1.3755457962036878E-4</v>
      </c>
    </row>
    <row r="16" spans="1:17" ht="16" hidden="1" x14ac:dyDescent="0.2">
      <c r="A16" s="34" t="s">
        <v>10</v>
      </c>
      <c r="B16" s="35">
        <v>19.149505615234375</v>
      </c>
      <c r="C16" s="35">
        <v>13.198172569274902</v>
      </c>
      <c r="D16" s="35">
        <v>26.182388305664062</v>
      </c>
      <c r="E16" s="36" t="s">
        <v>208</v>
      </c>
      <c r="F16" s="37">
        <v>3152549</v>
      </c>
      <c r="G16" s="38">
        <f t="shared" si="0"/>
        <v>2.2526904136918574E-2</v>
      </c>
      <c r="H16" s="37">
        <f t="shared" si="1"/>
        <v>603697.54777801514</v>
      </c>
      <c r="I16" s="37">
        <f t="shared" ref="I16:I25" si="3">C16/100*F16</f>
        <v>416078.85735095025</v>
      </c>
      <c r="J16" s="37">
        <f t="shared" ref="J16:J25" si="4">D16/100*F16</f>
        <v>825412.62070632936</v>
      </c>
      <c r="K16" s="38">
        <f t="shared" si="2"/>
        <v>4.017617681240692E-2</v>
      </c>
    </row>
    <row r="17" spans="1:11" ht="16" hidden="1" x14ac:dyDescent="0.2">
      <c r="A17" s="34" t="s">
        <v>81</v>
      </c>
      <c r="B17" s="35">
        <v>9.8278722763061523</v>
      </c>
      <c r="C17" s="35">
        <v>8.6147499084472656</v>
      </c>
      <c r="D17" s="35">
        <v>11.282498359680176</v>
      </c>
      <c r="E17" s="36" t="s">
        <v>219</v>
      </c>
      <c r="F17" s="37">
        <v>3427</v>
      </c>
      <c r="G17" s="38">
        <f t="shared" si="0"/>
        <v>2.4488025555580564E-5</v>
      </c>
      <c r="H17" s="37">
        <f t="shared" si="1"/>
        <v>336.80118290901186</v>
      </c>
      <c r="I17" s="37">
        <f t="shared" si="3"/>
        <v>295.22747936248777</v>
      </c>
      <c r="J17" s="37">
        <f t="shared" si="4"/>
        <v>386.65121878623967</v>
      </c>
      <c r="K17" s="38">
        <f t="shared" si="2"/>
        <v>2.2414177306143162E-5</v>
      </c>
    </row>
    <row r="18" spans="1:11" ht="16" hidden="1" x14ac:dyDescent="0.2">
      <c r="A18" s="34" t="s">
        <v>171</v>
      </c>
      <c r="B18" s="35">
        <v>4.2804288864135742</v>
      </c>
      <c r="C18" s="35">
        <v>3.3544201850891113</v>
      </c>
      <c r="D18" s="35">
        <v>5.3929800987243652</v>
      </c>
      <c r="E18" s="36" t="s">
        <v>208</v>
      </c>
      <c r="F18" s="37">
        <v>111815</v>
      </c>
      <c r="G18" s="38">
        <f t="shared" si="0"/>
        <v>7.9898703749554738E-4</v>
      </c>
      <c r="H18" s="37">
        <f t="shared" si="1"/>
        <v>4786.161559343338</v>
      </c>
      <c r="I18" s="37">
        <f t="shared" si="3"/>
        <v>3750.7449299573896</v>
      </c>
      <c r="J18" s="37">
        <f t="shared" si="4"/>
        <v>6030.1606973886492</v>
      </c>
      <c r="K18" s="38">
        <f t="shared" si="2"/>
        <v>3.1851988428422399E-4</v>
      </c>
    </row>
    <row r="19" spans="1:11" ht="16" hidden="1" x14ac:dyDescent="0.2">
      <c r="A19" s="34" t="s">
        <v>41</v>
      </c>
      <c r="B19" s="35">
        <v>10.067636489868164</v>
      </c>
      <c r="C19" s="35">
        <v>7.7382984161376953</v>
      </c>
      <c r="D19" s="35">
        <v>12.874519348144531</v>
      </c>
      <c r="E19" s="36" t="s">
        <v>208</v>
      </c>
      <c r="F19" s="37">
        <v>129766</v>
      </c>
      <c r="G19" s="38">
        <f t="shared" si="0"/>
        <v>9.2725798781601043E-4</v>
      </c>
      <c r="H19" s="37">
        <f t="shared" si="1"/>
        <v>13064.369167442323</v>
      </c>
      <c r="I19" s="37">
        <f t="shared" si="3"/>
        <v>10041.680322685243</v>
      </c>
      <c r="J19" s="37">
        <f t="shared" si="4"/>
        <v>16706.748777313231</v>
      </c>
      <c r="K19" s="38">
        <f t="shared" si="2"/>
        <v>8.6943604052326184E-4</v>
      </c>
    </row>
    <row r="20" spans="1:11" ht="16" hidden="1" x14ac:dyDescent="0.2">
      <c r="A20" s="34" t="s">
        <v>68</v>
      </c>
      <c r="B20" s="35">
        <v>9.8278722763061523</v>
      </c>
      <c r="C20" s="35">
        <v>8.6147499084472656</v>
      </c>
      <c r="D20" s="35">
        <v>11.282498359680176</v>
      </c>
      <c r="E20" s="36" t="s">
        <v>219</v>
      </c>
      <c r="F20" s="37">
        <v>8078</v>
      </c>
      <c r="G20" s="38">
        <f t="shared" si="0"/>
        <v>5.7722284925001399E-5</v>
      </c>
      <c r="H20" s="37">
        <f t="shared" si="1"/>
        <v>793.89552248001098</v>
      </c>
      <c r="I20" s="37">
        <f t="shared" si="3"/>
        <v>695.89949760437014</v>
      </c>
      <c r="J20" s="37">
        <f t="shared" si="4"/>
        <v>911.40021749496464</v>
      </c>
      <c r="K20" s="38">
        <f t="shared" si="2"/>
        <v>5.2833885112058496E-5</v>
      </c>
    </row>
    <row r="21" spans="1:11" ht="16" hidden="1" x14ac:dyDescent="0.2">
      <c r="A21" s="34" t="s">
        <v>65</v>
      </c>
      <c r="B21" s="35">
        <v>9.3038616180419922</v>
      </c>
      <c r="C21" s="35">
        <v>5.9996962547302246</v>
      </c>
      <c r="D21" s="35">
        <v>13.587715148925781</v>
      </c>
      <c r="E21" s="36" t="s">
        <v>208</v>
      </c>
      <c r="F21" s="37">
        <v>382308</v>
      </c>
      <c r="G21" s="38">
        <f t="shared" si="0"/>
        <v>2.7318261085797768E-3</v>
      </c>
      <c r="H21" s="37">
        <f t="shared" si="1"/>
        <v>35569.407274703975</v>
      </c>
      <c r="I21" s="37">
        <f t="shared" si="3"/>
        <v>22937.318757534027</v>
      </c>
      <c r="J21" s="37">
        <f t="shared" si="4"/>
        <v>51946.922031555172</v>
      </c>
      <c r="K21" s="38">
        <f t="shared" si="2"/>
        <v>2.3671502411112847E-3</v>
      </c>
    </row>
    <row r="22" spans="1:11" ht="16" hidden="1" x14ac:dyDescent="0.2">
      <c r="A22" s="34" t="s">
        <v>58</v>
      </c>
      <c r="B22" s="35">
        <v>10.4022216796875</v>
      </c>
      <c r="C22" s="35">
        <v>8.7210006713867188</v>
      </c>
      <c r="D22" s="35">
        <v>11.912708282470703</v>
      </c>
      <c r="E22" s="36" t="s">
        <v>218</v>
      </c>
      <c r="F22" s="37">
        <v>13557</v>
      </c>
      <c r="G22" s="38">
        <f t="shared" si="0"/>
        <v>9.6873114227314191E-5</v>
      </c>
      <c r="H22" s="37">
        <f t="shared" si="1"/>
        <v>1410.2291931152342</v>
      </c>
      <c r="I22" s="37">
        <f t="shared" si="3"/>
        <v>1182.3060610198975</v>
      </c>
      <c r="J22" s="37">
        <f t="shared" si="4"/>
        <v>1615.0058618545534</v>
      </c>
      <c r="K22" s="38">
        <f t="shared" si="2"/>
        <v>9.3850998098552989E-5</v>
      </c>
    </row>
    <row r="23" spans="1:11" ht="16" hidden="1" x14ac:dyDescent="0.2">
      <c r="A23" s="34" t="s">
        <v>9</v>
      </c>
      <c r="B23" s="35">
        <v>9.8278722763061523</v>
      </c>
      <c r="C23" s="35">
        <v>8.6147499084472656</v>
      </c>
      <c r="D23" s="35">
        <v>11.282498359680176</v>
      </c>
      <c r="E23" s="36" t="s">
        <v>219</v>
      </c>
      <c r="F23" s="37">
        <v>252619</v>
      </c>
      <c r="G23" s="38">
        <f t="shared" si="0"/>
        <v>1.8051183331850619E-3</v>
      </c>
      <c r="H23" s="37">
        <f t="shared" si="1"/>
        <v>24827.072665681841</v>
      </c>
      <c r="I23" s="37">
        <f t="shared" si="3"/>
        <v>21762.495071220397</v>
      </c>
      <c r="J23" s="37">
        <f t="shared" si="4"/>
        <v>28501.734531240465</v>
      </c>
      <c r="K23" s="38">
        <f t="shared" si="2"/>
        <v>1.6522460043479953E-3</v>
      </c>
    </row>
    <row r="24" spans="1:11" ht="16" hidden="1" x14ac:dyDescent="0.2">
      <c r="A24" s="34" t="s">
        <v>89</v>
      </c>
      <c r="B24" s="35">
        <v>6.7259221076965332</v>
      </c>
      <c r="C24" s="35">
        <v>2.2209749221801758</v>
      </c>
      <c r="D24" s="35">
        <v>15.580202102661133</v>
      </c>
      <c r="E24" s="36" t="s">
        <v>208</v>
      </c>
      <c r="F24" s="37">
        <v>34130</v>
      </c>
      <c r="G24" s="38">
        <f t="shared" si="0"/>
        <v>2.4387986933526836E-4</v>
      </c>
      <c r="H24" s="37">
        <f t="shared" si="1"/>
        <v>2295.5572153568269</v>
      </c>
      <c r="I24" s="37">
        <f t="shared" si="3"/>
        <v>758.01874094009406</v>
      </c>
      <c r="J24" s="37">
        <f t="shared" si="4"/>
        <v>5317.5229776382448</v>
      </c>
      <c r="K24" s="38">
        <f t="shared" si="2"/>
        <v>1.5276973197360895E-4</v>
      </c>
    </row>
    <row r="25" spans="1:11" ht="16" hidden="1" x14ac:dyDescent="0.2">
      <c r="A25" s="34" t="s">
        <v>141</v>
      </c>
      <c r="B25" s="35">
        <v>11.965797424316406</v>
      </c>
      <c r="C25" s="35">
        <v>8.5681018829345703</v>
      </c>
      <c r="D25" s="35">
        <v>16.702587127685547</v>
      </c>
      <c r="E25" s="36" t="s">
        <v>217</v>
      </c>
      <c r="F25" s="37">
        <v>55349</v>
      </c>
      <c r="G25" s="38">
        <f t="shared" si="0"/>
        <v>3.95502692289416E-4</v>
      </c>
      <c r="H25" s="37">
        <f t="shared" si="1"/>
        <v>6622.9492163848872</v>
      </c>
      <c r="I25" s="37">
        <f t="shared" si="3"/>
        <v>4742.3587111854549</v>
      </c>
      <c r="J25" s="37">
        <f t="shared" si="4"/>
        <v>9244.7149493026736</v>
      </c>
      <c r="K25" s="38">
        <f t="shared" si="2"/>
        <v>4.4075842235309659E-4</v>
      </c>
    </row>
    <row r="26" spans="1:11" ht="16" x14ac:dyDescent="0.2">
      <c r="A26" s="34" t="s">
        <v>38</v>
      </c>
      <c r="B26" s="35">
        <v>11.177009999999999</v>
      </c>
      <c r="C26" s="39" t="s">
        <v>207</v>
      </c>
      <c r="D26" s="39" t="s">
        <v>207</v>
      </c>
      <c r="E26" s="36" t="s">
        <v>206</v>
      </c>
      <c r="F26" s="37">
        <v>3035148</v>
      </c>
      <c r="G26" s="38">
        <f t="shared" si="0"/>
        <v>2.168800168922359E-2</v>
      </c>
      <c r="H26" s="37">
        <f t="shared" si="1"/>
        <v>339238.79547479999</v>
      </c>
      <c r="I26" s="37"/>
      <c r="J26" s="37"/>
      <c r="K26" s="38">
        <f t="shared" si="2"/>
        <v>2.257640084639723E-2</v>
      </c>
    </row>
    <row r="27" spans="1:11" ht="16" hidden="1" x14ac:dyDescent="0.2">
      <c r="A27" s="34" t="s">
        <v>92</v>
      </c>
      <c r="B27" s="35">
        <v>10.4022216796875</v>
      </c>
      <c r="C27" s="35">
        <v>8.7210006713867188</v>
      </c>
      <c r="D27" s="35">
        <v>11.912708282470703</v>
      </c>
      <c r="E27" s="36" t="s">
        <v>218</v>
      </c>
      <c r="F27" s="37">
        <v>6695</v>
      </c>
      <c r="G27" s="38">
        <f t="shared" si="0"/>
        <v>4.7839898189265213E-5</v>
      </c>
      <c r="H27" s="37">
        <f t="shared" si="1"/>
        <v>696.42874145507812</v>
      </c>
      <c r="I27" s="37">
        <f t="shared" ref="I27:I36" si="5">C27/100*F27</f>
        <v>583.87099494934091</v>
      </c>
      <c r="J27" s="37">
        <f t="shared" ref="J27:J36" si="6">D27/100*F27</f>
        <v>797.55581951141357</v>
      </c>
      <c r="K27" s="38">
        <f t="shared" si="2"/>
        <v>4.6347453881375838E-5</v>
      </c>
    </row>
    <row r="28" spans="1:11" ht="16" hidden="1" x14ac:dyDescent="0.2">
      <c r="A28" s="34" t="s">
        <v>39</v>
      </c>
      <c r="B28" s="35">
        <v>9.0149116516113281</v>
      </c>
      <c r="C28" s="35">
        <v>6.8206849098205566</v>
      </c>
      <c r="D28" s="35">
        <v>11.605061531066895</v>
      </c>
      <c r="E28" s="36" t="s">
        <v>208</v>
      </c>
      <c r="F28" s="37">
        <v>68246</v>
      </c>
      <c r="G28" s="38">
        <f t="shared" si="0"/>
        <v>4.8765970004848298E-4</v>
      </c>
      <c r="H28" s="37">
        <f t="shared" si="1"/>
        <v>6152.3166057586668</v>
      </c>
      <c r="I28" s="37">
        <f t="shared" si="5"/>
        <v>4654.8446235561369</v>
      </c>
      <c r="J28" s="37">
        <f t="shared" si="6"/>
        <v>7919.9902924919124</v>
      </c>
      <c r="K28" s="38">
        <f t="shared" si="2"/>
        <v>4.0943774025359531E-4</v>
      </c>
    </row>
    <row r="29" spans="1:11" ht="16" hidden="1" x14ac:dyDescent="0.2">
      <c r="A29" s="34" t="s">
        <v>7</v>
      </c>
      <c r="B29" s="35">
        <v>11.965797424316406</v>
      </c>
      <c r="C29" s="35">
        <v>8.5681018829345703</v>
      </c>
      <c r="D29" s="35">
        <v>16.702587127685547</v>
      </c>
      <c r="E29" s="36" t="s">
        <v>217</v>
      </c>
      <c r="F29" s="37">
        <v>705389</v>
      </c>
      <c r="G29" s="38">
        <f t="shared" si="0"/>
        <v>5.0404388265612547E-3</v>
      </c>
      <c r="H29" s="37">
        <f t="shared" si="1"/>
        <v>84405.418793411256</v>
      </c>
      <c r="I29" s="37">
        <f t="shared" si="5"/>
        <v>60438.448191013333</v>
      </c>
      <c r="J29" s="37">
        <f t="shared" si="6"/>
        <v>117818.21231410981</v>
      </c>
      <c r="K29" s="38">
        <f t="shared" si="2"/>
        <v>5.6171953022679444E-3</v>
      </c>
    </row>
    <row r="30" spans="1:11" ht="16" hidden="1" x14ac:dyDescent="0.2">
      <c r="A30" s="34" t="s">
        <v>104</v>
      </c>
      <c r="B30" s="35">
        <v>11.965797424316406</v>
      </c>
      <c r="C30" s="35">
        <v>8.5681018829345703</v>
      </c>
      <c r="D30" s="35">
        <v>16.702587127685547</v>
      </c>
      <c r="E30" s="36" t="s">
        <v>217</v>
      </c>
      <c r="F30" s="37">
        <v>475956</v>
      </c>
      <c r="G30" s="38">
        <f t="shared" si="0"/>
        <v>3.4009987427288894E-3</v>
      </c>
      <c r="H30" s="37">
        <f t="shared" si="1"/>
        <v>56951.930788879392</v>
      </c>
      <c r="I30" s="37">
        <f t="shared" si="5"/>
        <v>40780.394997940064</v>
      </c>
      <c r="J30" s="37">
        <f t="shared" si="6"/>
        <v>79496.96558944702</v>
      </c>
      <c r="K30" s="38">
        <f t="shared" si="2"/>
        <v>3.7901609002780616E-3</v>
      </c>
    </row>
    <row r="31" spans="1:11" ht="16" hidden="1" x14ac:dyDescent="0.2">
      <c r="A31" s="34" t="s">
        <v>138</v>
      </c>
      <c r="B31" s="35">
        <v>11.965797424316406</v>
      </c>
      <c r="C31" s="35">
        <v>8.5681018829345703</v>
      </c>
      <c r="D31" s="35">
        <v>16.702587127685547</v>
      </c>
      <c r="E31" s="36" t="s">
        <v>217</v>
      </c>
      <c r="F31" s="37">
        <v>11006</v>
      </c>
      <c r="G31" s="38">
        <f t="shared" si="0"/>
        <v>7.8644648165952647E-5</v>
      </c>
      <c r="H31" s="37">
        <f t="shared" si="1"/>
        <v>1316.9556645202636</v>
      </c>
      <c r="I31" s="37">
        <f t="shared" si="5"/>
        <v>943.00529323577882</v>
      </c>
      <c r="J31" s="37">
        <f t="shared" si="6"/>
        <v>1838.2867392730714</v>
      </c>
      <c r="K31" s="38">
        <f t="shared" si="2"/>
        <v>8.7643628546463007E-5</v>
      </c>
    </row>
    <row r="32" spans="1:11" ht="16" hidden="1" x14ac:dyDescent="0.2">
      <c r="A32" s="34" t="s">
        <v>142</v>
      </c>
      <c r="B32" s="35">
        <v>10.4022216796875</v>
      </c>
      <c r="C32" s="35">
        <v>8.7210006713867188</v>
      </c>
      <c r="D32" s="35">
        <v>11.912708282470703</v>
      </c>
      <c r="E32" s="36" t="s">
        <v>218</v>
      </c>
      <c r="F32" s="37">
        <v>370069</v>
      </c>
      <c r="G32" s="38">
        <f t="shared" si="0"/>
        <v>2.6443709160572349E-3</v>
      </c>
      <c r="H32" s="37">
        <f t="shared" si="1"/>
        <v>38495.39774780273</v>
      </c>
      <c r="I32" s="37">
        <f t="shared" si="5"/>
        <v>32273.719974594118</v>
      </c>
      <c r="J32" s="37">
        <f t="shared" si="6"/>
        <v>44085.240413856511</v>
      </c>
      <c r="K32" s="38">
        <f t="shared" si="2"/>
        <v>2.5618754160458362E-3</v>
      </c>
    </row>
    <row r="33" spans="1:11" ht="16" hidden="1" x14ac:dyDescent="0.2">
      <c r="A33" s="34" t="s">
        <v>126</v>
      </c>
      <c r="B33" s="35">
        <v>11.965797424316406</v>
      </c>
      <c r="C33" s="35">
        <v>8.5681018829345703</v>
      </c>
      <c r="D33" s="35">
        <v>16.702587127685547</v>
      </c>
      <c r="E33" s="36" t="s">
        <v>217</v>
      </c>
      <c r="F33" s="37">
        <v>837625</v>
      </c>
      <c r="G33" s="38">
        <f t="shared" si="0"/>
        <v>5.9853464855538869E-3</v>
      </c>
      <c r="H33" s="37">
        <f t="shared" si="1"/>
        <v>100228.5106754303</v>
      </c>
      <c r="I33" s="37">
        <f t="shared" si="5"/>
        <v>71768.563396930695</v>
      </c>
      <c r="J33" s="37">
        <f t="shared" si="6"/>
        <v>139905.04542827606</v>
      </c>
      <c r="K33" s="38">
        <f t="shared" si="2"/>
        <v>6.6702248193013887E-3</v>
      </c>
    </row>
    <row r="34" spans="1:11" ht="16" hidden="1" x14ac:dyDescent="0.2">
      <c r="A34" s="34" t="s">
        <v>73</v>
      </c>
      <c r="B34" s="35">
        <v>8.151585578918457</v>
      </c>
      <c r="C34" s="35">
        <v>6.8214077949523926</v>
      </c>
      <c r="D34" s="35">
        <v>9.6578311920166016</v>
      </c>
      <c r="E34" s="36" t="s">
        <v>208</v>
      </c>
      <c r="F34" s="37">
        <v>385856</v>
      </c>
      <c r="G34" s="38">
        <f t="shared" si="0"/>
        <v>2.7571787536545358E-3</v>
      </c>
      <c r="H34" s="37">
        <f t="shared" si="1"/>
        <v>31453.382051391603</v>
      </c>
      <c r="I34" s="37">
        <f t="shared" si="5"/>
        <v>26320.811261291507</v>
      </c>
      <c r="J34" s="37">
        <f t="shared" si="6"/>
        <v>37265.321124267575</v>
      </c>
      <c r="K34" s="38">
        <f t="shared" si="2"/>
        <v>2.0932280465541337E-3</v>
      </c>
    </row>
    <row r="35" spans="1:11" ht="16" hidden="1" x14ac:dyDescent="0.2">
      <c r="A35" s="34" t="s">
        <v>101</v>
      </c>
      <c r="B35" s="35">
        <v>11.965797424316406</v>
      </c>
      <c r="C35" s="35">
        <v>8.5681018829345703</v>
      </c>
      <c r="D35" s="35">
        <v>16.702587127685547</v>
      </c>
      <c r="E35" s="36" t="s">
        <v>217</v>
      </c>
      <c r="F35" s="37">
        <v>162551</v>
      </c>
      <c r="G35" s="38">
        <f t="shared" si="0"/>
        <v>1.1615270038182598E-3</v>
      </c>
      <c r="H35" s="37">
        <f t="shared" si="1"/>
        <v>19450.523371200561</v>
      </c>
      <c r="I35" s="37">
        <f t="shared" si="5"/>
        <v>13927.535291728973</v>
      </c>
      <c r="J35" s="37">
        <f t="shared" si="6"/>
        <v>27150.222401924133</v>
      </c>
      <c r="K35" s="38">
        <f t="shared" si="2"/>
        <v>1.294435713597684E-3</v>
      </c>
    </row>
    <row r="36" spans="1:11" ht="16" hidden="1" x14ac:dyDescent="0.2">
      <c r="A36" s="34" t="s">
        <v>103</v>
      </c>
      <c r="B36" s="35">
        <v>11.965797424316406</v>
      </c>
      <c r="C36" s="35">
        <v>8.5681018829345703</v>
      </c>
      <c r="D36" s="35">
        <v>16.702587127685547</v>
      </c>
      <c r="E36" s="36" t="s">
        <v>217</v>
      </c>
      <c r="F36" s="37">
        <v>616488</v>
      </c>
      <c r="G36" s="38">
        <f t="shared" ref="G36:G67" si="7">F36/139945950</f>
        <v>4.405186430904217E-3</v>
      </c>
      <c r="H36" s="37">
        <f t="shared" ref="H36:H67" si="8">B36/100*F36</f>
        <v>73767.705225219717</v>
      </c>
      <c r="I36" s="37">
        <f t="shared" si="5"/>
        <v>52821.319936065673</v>
      </c>
      <c r="J36" s="37">
        <f t="shared" si="6"/>
        <v>102969.44533172608</v>
      </c>
      <c r="K36" s="38">
        <f t="shared" ref="K36:K67" si="9">H36/SUM(H$4:H$186)</f>
        <v>4.9092536139698243E-3</v>
      </c>
    </row>
    <row r="37" spans="1:11" ht="16" x14ac:dyDescent="0.2">
      <c r="A37" s="34" t="s">
        <v>85</v>
      </c>
      <c r="B37" s="35">
        <v>7.9283809999999999</v>
      </c>
      <c r="C37" s="39" t="s">
        <v>207</v>
      </c>
      <c r="D37" s="39" t="s">
        <v>207</v>
      </c>
      <c r="E37" s="36" t="s">
        <v>206</v>
      </c>
      <c r="F37" s="37">
        <v>234753</v>
      </c>
      <c r="G37" s="38">
        <f t="shared" si="7"/>
        <v>1.6774547602127821E-3</v>
      </c>
      <c r="H37" s="37">
        <f t="shared" si="8"/>
        <v>18612.11224893</v>
      </c>
      <c r="I37" s="37"/>
      <c r="J37" s="37"/>
      <c r="K37" s="38">
        <f t="shared" si="9"/>
        <v>1.2386393075764744E-3</v>
      </c>
    </row>
    <row r="38" spans="1:11" ht="16" hidden="1" x14ac:dyDescent="0.2">
      <c r="A38" s="34" t="s">
        <v>119</v>
      </c>
      <c r="B38" s="35">
        <v>6.9421854019165039</v>
      </c>
      <c r="C38" s="35">
        <v>5.8156976699829102</v>
      </c>
      <c r="D38" s="35">
        <v>7.9227480888366699</v>
      </c>
      <c r="E38" s="36" t="s">
        <v>208</v>
      </c>
      <c r="F38" s="37">
        <v>16826493</v>
      </c>
      <c r="G38" s="38">
        <f t="shared" si="7"/>
        <v>0.12023565526547927</v>
      </c>
      <c r="H38" s="37">
        <f t="shared" si="8"/>
        <v>1168126.3407005023</v>
      </c>
      <c r="I38" s="37">
        <f t="shared" ref="I38:I44" si="10">C38/100*F38</f>
        <v>978577.96134083753</v>
      </c>
      <c r="J38" s="37">
        <f t="shared" ref="J38:J44" si="11">D38/100*F38</f>
        <v>1333120.6525757362</v>
      </c>
      <c r="K38" s="38">
        <f t="shared" si="9"/>
        <v>7.7739011158730345E-2</v>
      </c>
    </row>
    <row r="39" spans="1:11" s="25" customFormat="1" ht="16" hidden="1" x14ac:dyDescent="0.2">
      <c r="A39" s="40" t="s">
        <v>203</v>
      </c>
      <c r="B39" s="35">
        <v>14.549070358276367</v>
      </c>
      <c r="C39" s="35">
        <v>11.441464424133301</v>
      </c>
      <c r="D39" s="35">
        <v>18.199588775634766</v>
      </c>
      <c r="E39" s="36" t="s">
        <v>208</v>
      </c>
      <c r="F39" s="37">
        <v>753702</v>
      </c>
      <c r="G39" s="38">
        <f t="shared" si="7"/>
        <v>5.3856649656528113E-3</v>
      </c>
      <c r="H39" s="37">
        <f t="shared" si="8"/>
        <v>109656.63427173614</v>
      </c>
      <c r="I39" s="37">
        <f t="shared" si="10"/>
        <v>86234.546193981165</v>
      </c>
      <c r="J39" s="37">
        <f t="shared" si="11"/>
        <v>137170.66459373472</v>
      </c>
      <c r="K39" s="38">
        <f t="shared" si="9"/>
        <v>7.2976680845731768E-3</v>
      </c>
    </row>
    <row r="40" spans="1:11" ht="16" hidden="1" x14ac:dyDescent="0.2">
      <c r="A40" s="34" t="s">
        <v>122</v>
      </c>
      <c r="B40" s="35">
        <v>11.965797424316406</v>
      </c>
      <c r="C40" s="35">
        <v>8.5681018829345703</v>
      </c>
      <c r="D40" s="35">
        <v>16.702587127685547</v>
      </c>
      <c r="E40" s="36" t="s">
        <v>217</v>
      </c>
      <c r="F40" s="37">
        <v>26120</v>
      </c>
      <c r="G40" s="38">
        <f t="shared" si="7"/>
        <v>1.8664348628881364E-4</v>
      </c>
      <c r="H40" s="37">
        <f t="shared" si="8"/>
        <v>3125.4662872314452</v>
      </c>
      <c r="I40" s="37">
        <f t="shared" si="10"/>
        <v>2237.9882118225096</v>
      </c>
      <c r="J40" s="37">
        <f t="shared" si="11"/>
        <v>4362.7157577514654</v>
      </c>
      <c r="K40" s="38">
        <f t="shared" si="9"/>
        <v>2.0800032506211285E-4</v>
      </c>
    </row>
    <row r="41" spans="1:11" ht="16" hidden="1" x14ac:dyDescent="0.2">
      <c r="A41" s="34" t="s">
        <v>135</v>
      </c>
      <c r="B41" s="35">
        <v>11.965797424316406</v>
      </c>
      <c r="C41" s="35">
        <v>8.5681018829345703</v>
      </c>
      <c r="D41" s="35">
        <v>16.702587127685547</v>
      </c>
      <c r="E41" s="36" t="s">
        <v>217</v>
      </c>
      <c r="F41" s="37">
        <v>164868</v>
      </c>
      <c r="G41" s="38">
        <f t="shared" si="7"/>
        <v>1.1780833957681519E-3</v>
      </c>
      <c r="H41" s="37">
        <f t="shared" si="8"/>
        <v>19727.770897521972</v>
      </c>
      <c r="I41" s="37">
        <f t="shared" si="10"/>
        <v>14126.058212356567</v>
      </c>
      <c r="J41" s="37">
        <f t="shared" si="11"/>
        <v>27537.221345672609</v>
      </c>
      <c r="K41" s="38">
        <f t="shared" si="9"/>
        <v>1.3128865846990972E-3</v>
      </c>
    </row>
    <row r="42" spans="1:11" ht="16" hidden="1" x14ac:dyDescent="0.2">
      <c r="A42" s="34" t="s">
        <v>79</v>
      </c>
      <c r="B42" s="35">
        <v>9.8278722763061523</v>
      </c>
      <c r="C42" s="35">
        <v>8.6147499084472656</v>
      </c>
      <c r="D42" s="35">
        <v>11.282498359680176</v>
      </c>
      <c r="E42" s="36" t="s">
        <v>219</v>
      </c>
      <c r="F42" s="37">
        <v>70256</v>
      </c>
      <c r="G42" s="38">
        <f t="shared" si="7"/>
        <v>5.0202238792905409E-4</v>
      </c>
      <c r="H42" s="37">
        <f t="shared" si="8"/>
        <v>6904.6699464416506</v>
      </c>
      <c r="I42" s="37">
        <f t="shared" si="10"/>
        <v>6052.3786956787108</v>
      </c>
      <c r="J42" s="37">
        <f t="shared" si="11"/>
        <v>7926.6320475769044</v>
      </c>
      <c r="K42" s="38">
        <f t="shared" si="9"/>
        <v>4.595069859411713E-4</v>
      </c>
    </row>
    <row r="43" spans="1:11" ht="16" hidden="1" x14ac:dyDescent="0.2">
      <c r="A43" s="34" t="s">
        <v>116</v>
      </c>
      <c r="B43" s="35">
        <v>11.965797424316406</v>
      </c>
      <c r="C43" s="35">
        <v>8.5681018829345703</v>
      </c>
      <c r="D43" s="35">
        <v>16.702587127685547</v>
      </c>
      <c r="E43" s="36" t="s">
        <v>217</v>
      </c>
      <c r="F43" s="37">
        <v>823660</v>
      </c>
      <c r="G43" s="38">
        <f t="shared" si="7"/>
        <v>5.8855579600552927E-3</v>
      </c>
      <c r="H43" s="37">
        <f t="shared" si="8"/>
        <v>98557.487065124515</v>
      </c>
      <c r="I43" s="37">
        <f t="shared" si="10"/>
        <v>70572.027968978873</v>
      </c>
      <c r="J43" s="37">
        <f t="shared" si="11"/>
        <v>137572.52913589479</v>
      </c>
      <c r="K43" s="38">
        <f t="shared" si="9"/>
        <v>6.5590179073759525E-3</v>
      </c>
    </row>
    <row r="44" spans="1:11" ht="16" hidden="1" x14ac:dyDescent="0.2">
      <c r="A44" s="34" t="s">
        <v>166</v>
      </c>
      <c r="B44" s="35">
        <v>4.9941391944885254</v>
      </c>
      <c r="C44" s="35">
        <v>3.834291934967041</v>
      </c>
      <c r="D44" s="35">
        <v>6.3948249816894531</v>
      </c>
      <c r="E44" s="36" t="s">
        <v>208</v>
      </c>
      <c r="F44" s="37">
        <v>40885</v>
      </c>
      <c r="G44" s="38">
        <f t="shared" si="7"/>
        <v>2.9214850447619242E-4</v>
      </c>
      <c r="H44" s="37">
        <f t="shared" si="8"/>
        <v>2041.8538096666337</v>
      </c>
      <c r="I44" s="37">
        <f t="shared" si="10"/>
        <v>1567.6502576112746</v>
      </c>
      <c r="J44" s="37">
        <f t="shared" si="11"/>
        <v>2614.5241937637329</v>
      </c>
      <c r="K44" s="38">
        <f t="shared" si="9"/>
        <v>1.3588572619549204E-4</v>
      </c>
    </row>
    <row r="45" spans="1:11" ht="16" x14ac:dyDescent="0.2">
      <c r="A45" s="34" t="s">
        <v>168</v>
      </c>
      <c r="B45" s="35">
        <v>6</v>
      </c>
      <c r="C45" s="39" t="s">
        <v>207</v>
      </c>
      <c r="D45" s="39" t="s">
        <v>207</v>
      </c>
      <c r="E45" s="36" t="s">
        <v>206</v>
      </c>
      <c r="F45" s="37">
        <v>116437</v>
      </c>
      <c r="G45" s="38">
        <f t="shared" si="7"/>
        <v>8.3201407400499978E-4</v>
      </c>
      <c r="H45" s="37">
        <f t="shared" si="8"/>
        <v>6986.2199999999993</v>
      </c>
      <c r="I45" s="37"/>
      <c r="J45" s="37"/>
      <c r="K45" s="38">
        <f t="shared" si="9"/>
        <v>4.6493415619038063E-4</v>
      </c>
    </row>
    <row r="46" spans="1:11" ht="16" hidden="1" x14ac:dyDescent="0.2">
      <c r="A46" s="34" t="s">
        <v>15</v>
      </c>
      <c r="B46" s="35">
        <v>18.699275970458984</v>
      </c>
      <c r="C46" s="35">
        <v>15.382847785949707</v>
      </c>
      <c r="D46" s="35">
        <v>22.348056793212891</v>
      </c>
      <c r="E46" s="36" t="s">
        <v>208</v>
      </c>
      <c r="F46" s="37">
        <v>13060</v>
      </c>
      <c r="G46" s="38">
        <f t="shared" si="7"/>
        <v>9.3321743144406821E-5</v>
      </c>
      <c r="H46" s="37">
        <f t="shared" si="8"/>
        <v>2442.1254417419432</v>
      </c>
      <c r="I46" s="37">
        <f>C46/100*F46</f>
        <v>2008.9999208450317</v>
      </c>
      <c r="J46" s="37">
        <f>D46/100*F46</f>
        <v>2918.6562171936034</v>
      </c>
      <c r="K46" s="38">
        <f t="shared" si="9"/>
        <v>1.6252387293376832E-4</v>
      </c>
    </row>
    <row r="47" spans="1:11" ht="16" x14ac:dyDescent="0.2">
      <c r="A47" s="34" t="s">
        <v>86</v>
      </c>
      <c r="B47" s="35">
        <v>7.6051339999999996</v>
      </c>
      <c r="C47" s="39" t="s">
        <v>207</v>
      </c>
      <c r="D47" s="39" t="s">
        <v>207</v>
      </c>
      <c r="E47" s="36" t="s">
        <v>206</v>
      </c>
      <c r="F47" s="37">
        <v>107631</v>
      </c>
      <c r="G47" s="38">
        <f t="shared" si="7"/>
        <v>7.6908978073320447E-4</v>
      </c>
      <c r="H47" s="37">
        <f t="shared" si="8"/>
        <v>8185.481775539999</v>
      </c>
      <c r="I47" s="37"/>
      <c r="J47" s="37"/>
      <c r="K47" s="38">
        <f t="shared" si="9"/>
        <v>5.447452359534095E-4</v>
      </c>
    </row>
    <row r="48" spans="1:11" ht="16" hidden="1" x14ac:dyDescent="0.2">
      <c r="A48" s="34" t="s">
        <v>84</v>
      </c>
      <c r="B48" s="35">
        <v>10.4022216796875</v>
      </c>
      <c r="C48" s="35">
        <v>8.7210006713867188</v>
      </c>
      <c r="D48" s="35">
        <v>11.912708282470703</v>
      </c>
      <c r="E48" s="36" t="s">
        <v>218</v>
      </c>
      <c r="F48" s="37">
        <v>359169</v>
      </c>
      <c r="G48" s="38">
        <f t="shared" si="7"/>
        <v>2.5664837031725463E-3</v>
      </c>
      <c r="H48" s="37">
        <f t="shared" si="8"/>
        <v>37361.555584716793</v>
      </c>
      <c r="I48" s="37">
        <f t="shared" ref="I48:I57" si="12">C48/100*F48</f>
        <v>31323.130901412966</v>
      </c>
      <c r="J48" s="37">
        <f t="shared" ref="J48:J57" si="13">D48/100*F48</f>
        <v>42786.755211067204</v>
      </c>
      <c r="K48" s="38">
        <f t="shared" si="9"/>
        <v>2.486418022870781E-3</v>
      </c>
    </row>
    <row r="49" spans="1:11" ht="16" hidden="1" x14ac:dyDescent="0.2">
      <c r="A49" s="34" t="s">
        <v>98</v>
      </c>
      <c r="B49" s="35">
        <v>9.8325595855712891</v>
      </c>
      <c r="C49" s="35">
        <v>7.0828924179077148</v>
      </c>
      <c r="D49" s="35">
        <v>13.162630081176758</v>
      </c>
      <c r="E49" s="36" t="s">
        <v>208</v>
      </c>
      <c r="F49" s="37">
        <v>3149857</v>
      </c>
      <c r="G49" s="38">
        <f t="shared" si="7"/>
        <v>2.2507668139020814E-2</v>
      </c>
      <c r="H49" s="37">
        <f t="shared" si="8"/>
        <v>309711.56638528826</v>
      </c>
      <c r="I49" s="37">
        <f t="shared" si="12"/>
        <v>223100.98262793539</v>
      </c>
      <c r="J49" s="37">
        <f t="shared" si="13"/>
        <v>414604.02499605174</v>
      </c>
      <c r="K49" s="38">
        <f t="shared" si="9"/>
        <v>2.0611358614493255E-2</v>
      </c>
    </row>
    <row r="50" spans="1:11" ht="16" hidden="1" x14ac:dyDescent="0.2">
      <c r="A50" s="34" t="s">
        <v>115</v>
      </c>
      <c r="B50" s="35">
        <v>7.2079739570617676</v>
      </c>
      <c r="C50" s="35">
        <v>5.8510704040527344</v>
      </c>
      <c r="D50" s="35">
        <v>8.7758378982543945</v>
      </c>
      <c r="E50" s="36" t="s">
        <v>208</v>
      </c>
      <c r="F50" s="37">
        <v>58786</v>
      </c>
      <c r="G50" s="38">
        <f t="shared" si="7"/>
        <v>4.2006217400360641E-4</v>
      </c>
      <c r="H50" s="37">
        <f t="shared" si="8"/>
        <v>4237.2795703983311</v>
      </c>
      <c r="I50" s="37">
        <f t="shared" si="12"/>
        <v>3439.6102477264403</v>
      </c>
      <c r="J50" s="37">
        <f t="shared" si="13"/>
        <v>5158.9640668678285</v>
      </c>
      <c r="K50" s="38">
        <f t="shared" si="9"/>
        <v>2.8199169244682914E-4</v>
      </c>
    </row>
    <row r="51" spans="1:11" ht="16" hidden="1" x14ac:dyDescent="0.2">
      <c r="A51" s="34" t="s">
        <v>118</v>
      </c>
      <c r="B51" s="35">
        <v>11.965797424316406</v>
      </c>
      <c r="C51" s="35">
        <v>8.5681018829345703</v>
      </c>
      <c r="D51" s="35">
        <v>16.702587127685547</v>
      </c>
      <c r="E51" s="36" t="s">
        <v>217</v>
      </c>
      <c r="F51" s="37">
        <v>22013</v>
      </c>
      <c r="G51" s="38">
        <f t="shared" si="7"/>
        <v>1.5729644194776627E-4</v>
      </c>
      <c r="H51" s="37">
        <f t="shared" si="8"/>
        <v>2634.0309870147703</v>
      </c>
      <c r="I51" s="37">
        <f t="shared" si="12"/>
        <v>1886.0962674903869</v>
      </c>
      <c r="J51" s="37">
        <f t="shared" si="13"/>
        <v>3676.7405044174197</v>
      </c>
      <c r="K51" s="38">
        <f t="shared" si="9"/>
        <v>1.7529522035192533E-4</v>
      </c>
    </row>
    <row r="52" spans="1:11" ht="16" hidden="1" x14ac:dyDescent="0.2">
      <c r="A52" s="34" t="s">
        <v>105</v>
      </c>
      <c r="B52" s="35">
        <v>9.8278722763061523</v>
      </c>
      <c r="C52" s="35">
        <v>8.6147499084472656</v>
      </c>
      <c r="D52" s="35">
        <v>11.282498359680176</v>
      </c>
      <c r="E52" s="36" t="s">
        <v>219</v>
      </c>
      <c r="F52" s="37">
        <v>216943</v>
      </c>
      <c r="G52" s="38">
        <f t="shared" si="7"/>
        <v>1.5501913417287174E-3</v>
      </c>
      <c r="H52" s="37">
        <f t="shared" si="8"/>
        <v>21320.880952386859</v>
      </c>
      <c r="I52" s="37">
        <f t="shared" si="12"/>
        <v>18689.09689388275</v>
      </c>
      <c r="J52" s="37">
        <f t="shared" si="13"/>
        <v>24476.590416440966</v>
      </c>
      <c r="K52" s="38">
        <f t="shared" si="9"/>
        <v>1.4189083359575771E-3</v>
      </c>
    </row>
    <row r="53" spans="1:11" ht="16" hidden="1" x14ac:dyDescent="0.2">
      <c r="A53" s="34" t="s">
        <v>52</v>
      </c>
      <c r="B53" s="35">
        <v>8.0182390213012695</v>
      </c>
      <c r="C53" s="35">
        <v>4.2717666625976562</v>
      </c>
      <c r="D53" s="35">
        <v>13.303016662597656</v>
      </c>
      <c r="E53" s="36" t="s">
        <v>208</v>
      </c>
      <c r="F53" s="37">
        <v>330549</v>
      </c>
      <c r="G53" s="38">
        <f t="shared" si="7"/>
        <v>2.3619761772312809E-3</v>
      </c>
      <c r="H53" s="37">
        <f t="shared" si="8"/>
        <v>26504.208902521135</v>
      </c>
      <c r="I53" s="37">
        <f t="shared" si="12"/>
        <v>14120.281985549927</v>
      </c>
      <c r="J53" s="37">
        <f t="shared" si="13"/>
        <v>43972.988548049922</v>
      </c>
      <c r="K53" s="38">
        <f t="shared" si="9"/>
        <v>1.7638597126324736E-3</v>
      </c>
    </row>
    <row r="54" spans="1:11" ht="16" hidden="1" x14ac:dyDescent="0.2">
      <c r="A54" s="34" t="s">
        <v>19</v>
      </c>
      <c r="B54" s="35">
        <v>13.405154228210449</v>
      </c>
      <c r="C54" s="35">
        <v>6.3387527465820312</v>
      </c>
      <c r="D54" s="35">
        <v>30.88203239440918</v>
      </c>
      <c r="E54" s="36" t="s">
        <v>216</v>
      </c>
      <c r="F54" s="37">
        <v>2484646</v>
      </c>
      <c r="G54" s="38">
        <f t="shared" si="7"/>
        <v>1.775432586652204E-2</v>
      </c>
      <c r="H54" s="37">
        <f t="shared" si="8"/>
        <v>333070.62832506181</v>
      </c>
      <c r="I54" s="37">
        <f t="shared" si="12"/>
        <v>157495.56656784058</v>
      </c>
      <c r="J54" s="37">
        <f t="shared" si="13"/>
        <v>767309.18260639196</v>
      </c>
      <c r="K54" s="38">
        <f t="shared" si="9"/>
        <v>2.216590824968474E-2</v>
      </c>
    </row>
    <row r="55" spans="1:11" ht="16" hidden="1" x14ac:dyDescent="0.2">
      <c r="A55" s="34" t="s">
        <v>33</v>
      </c>
      <c r="B55" s="35">
        <v>9.5898838043212891</v>
      </c>
      <c r="C55" s="35">
        <v>7.4175543785095215</v>
      </c>
      <c r="D55" s="35">
        <v>12.135090827941895</v>
      </c>
      <c r="E55" s="36" t="s">
        <v>208</v>
      </c>
      <c r="F55" s="37">
        <v>105827</v>
      </c>
      <c r="G55" s="38">
        <f t="shared" si="7"/>
        <v>7.5619908971999547E-4</v>
      </c>
      <c r="H55" s="37">
        <f t="shared" si="8"/>
        <v>10148.686333599091</v>
      </c>
      <c r="I55" s="37">
        <f t="shared" si="12"/>
        <v>7849.7752721452716</v>
      </c>
      <c r="J55" s="37">
        <f t="shared" si="13"/>
        <v>12842.202570486068</v>
      </c>
      <c r="K55" s="38">
        <f t="shared" si="9"/>
        <v>6.7539684077408694E-4</v>
      </c>
    </row>
    <row r="56" spans="1:11" ht="16" hidden="1" x14ac:dyDescent="0.2">
      <c r="A56" s="34" t="s">
        <v>134</v>
      </c>
      <c r="B56" s="35">
        <v>11.965797424316406</v>
      </c>
      <c r="C56" s="35">
        <v>8.5681018829345703</v>
      </c>
      <c r="D56" s="35">
        <v>16.702587127685547</v>
      </c>
      <c r="E56" s="36" t="s">
        <v>217</v>
      </c>
      <c r="F56" s="37">
        <v>28789</v>
      </c>
      <c r="G56" s="38">
        <f t="shared" si="7"/>
        <v>2.057151350217709E-4</v>
      </c>
      <c r="H56" s="37">
        <f t="shared" si="8"/>
        <v>3444.83342048645</v>
      </c>
      <c r="I56" s="37">
        <f t="shared" si="12"/>
        <v>2466.6708510780336</v>
      </c>
      <c r="J56" s="37">
        <f t="shared" si="13"/>
        <v>4808.5078081893926</v>
      </c>
      <c r="K56" s="38">
        <f t="shared" si="9"/>
        <v>2.2925426333128508E-4</v>
      </c>
    </row>
    <row r="57" spans="1:11" ht="16" hidden="1" x14ac:dyDescent="0.2">
      <c r="A57" s="34" t="s">
        <v>102</v>
      </c>
      <c r="B57" s="35">
        <v>11.965797424316406</v>
      </c>
      <c r="C57" s="35">
        <v>8.5681018829345703</v>
      </c>
      <c r="D57" s="35">
        <v>16.702587127685547</v>
      </c>
      <c r="E57" s="36" t="s">
        <v>217</v>
      </c>
      <c r="F57" s="37">
        <v>174906</v>
      </c>
      <c r="G57" s="38">
        <f t="shared" si="7"/>
        <v>1.2498110877806753E-3</v>
      </c>
      <c r="H57" s="37">
        <f t="shared" si="8"/>
        <v>20928.897642974855</v>
      </c>
      <c r="I57" s="37">
        <f t="shared" si="12"/>
        <v>14986.124279365538</v>
      </c>
      <c r="J57" s="37">
        <f t="shared" si="13"/>
        <v>29213.827041549685</v>
      </c>
      <c r="K57" s="38">
        <f t="shared" si="9"/>
        <v>1.3928217785342232E-3</v>
      </c>
    </row>
    <row r="58" spans="1:11" ht="16" x14ac:dyDescent="0.2">
      <c r="A58" s="34" t="s">
        <v>154</v>
      </c>
      <c r="B58" s="35">
        <v>5.6538659999999998</v>
      </c>
      <c r="C58" s="39" t="s">
        <v>207</v>
      </c>
      <c r="D58" s="39" t="s">
        <v>207</v>
      </c>
      <c r="E58" s="36" t="s">
        <v>206</v>
      </c>
      <c r="F58" s="37">
        <v>14191</v>
      </c>
      <c r="G58" s="38">
        <f t="shared" si="7"/>
        <v>1.0140343468317589E-4</v>
      </c>
      <c r="H58" s="37">
        <f t="shared" si="8"/>
        <v>802.34012405999999</v>
      </c>
      <c r="I58" s="37"/>
      <c r="J58" s="37"/>
      <c r="K58" s="38">
        <f t="shared" si="9"/>
        <v>5.3395874816069553E-5</v>
      </c>
    </row>
    <row r="59" spans="1:11" ht="16" hidden="1" x14ac:dyDescent="0.2">
      <c r="A59" s="34" t="s">
        <v>114</v>
      </c>
      <c r="B59" s="35">
        <v>11.965797424316406</v>
      </c>
      <c r="C59" s="35">
        <v>8.5681018829345703</v>
      </c>
      <c r="D59" s="35">
        <v>16.702587127685547</v>
      </c>
      <c r="E59" s="36" t="s">
        <v>217</v>
      </c>
      <c r="F59" s="37">
        <v>3148388</v>
      </c>
      <c r="G59" s="38">
        <f t="shared" si="7"/>
        <v>2.2497171229321034E-2</v>
      </c>
      <c r="H59" s="37">
        <f t="shared" si="8"/>
        <v>376729.73021148681</v>
      </c>
      <c r="I59" s="37">
        <f>C59/100*F59</f>
        <v>269757.09151008603</v>
      </c>
      <c r="J59" s="37">
        <f>D59/100*F59</f>
        <v>525862.24881759647</v>
      </c>
      <c r="K59" s="38">
        <f t="shared" si="9"/>
        <v>2.507142907433596E-2</v>
      </c>
    </row>
    <row r="60" spans="1:11" ht="16" hidden="1" x14ac:dyDescent="0.2">
      <c r="A60" s="34" t="s">
        <v>185</v>
      </c>
      <c r="B60" s="35">
        <v>9.9769678115844727</v>
      </c>
      <c r="C60" s="35">
        <v>7.8766260147094727</v>
      </c>
      <c r="D60" s="35">
        <v>12.731771469116211</v>
      </c>
      <c r="E60" s="36" t="s">
        <v>224</v>
      </c>
      <c r="F60" s="37">
        <v>17772</v>
      </c>
      <c r="G60" s="38">
        <f t="shared" si="7"/>
        <v>1.2699188508134748E-4</v>
      </c>
      <c r="H60" s="37">
        <f t="shared" si="8"/>
        <v>1773.1067194747925</v>
      </c>
      <c r="I60" s="37">
        <f>C60/100*F60</f>
        <v>1399.8339753341675</v>
      </c>
      <c r="J60" s="37">
        <f>D60/100*F60</f>
        <v>2262.6904254913329</v>
      </c>
      <c r="K60" s="38">
        <f t="shared" si="9"/>
        <v>1.1800056059707634E-4</v>
      </c>
    </row>
    <row r="61" spans="1:11" ht="16" x14ac:dyDescent="0.2">
      <c r="A61" s="34" t="s">
        <v>157</v>
      </c>
      <c r="B61" s="35">
        <v>5.7686630000000001</v>
      </c>
      <c r="C61" s="39" t="s">
        <v>207</v>
      </c>
      <c r="D61" s="39" t="s">
        <v>207</v>
      </c>
      <c r="E61" s="36" t="s">
        <v>206</v>
      </c>
      <c r="F61" s="37">
        <v>58386</v>
      </c>
      <c r="G61" s="38">
        <f t="shared" si="7"/>
        <v>4.1720392765921414E-4</v>
      </c>
      <c r="H61" s="37">
        <f t="shared" si="8"/>
        <v>3368.0915791800003</v>
      </c>
      <c r="I61" s="37"/>
      <c r="J61" s="37"/>
      <c r="K61" s="38">
        <f t="shared" si="9"/>
        <v>2.2414708044378508E-4</v>
      </c>
    </row>
    <row r="62" spans="1:11" ht="16" hidden="1" x14ac:dyDescent="0.2">
      <c r="A62" s="34" t="s">
        <v>150</v>
      </c>
      <c r="B62" s="35">
        <v>8.4235601425170898</v>
      </c>
      <c r="C62" s="35">
        <v>6.0315694808959961</v>
      </c>
      <c r="D62" s="35">
        <v>11.363394737243652</v>
      </c>
      <c r="E62" s="36" t="s">
        <v>208</v>
      </c>
      <c r="F62" s="37">
        <v>784518</v>
      </c>
      <c r="G62" s="38">
        <f t="shared" si="7"/>
        <v>5.6058642640247893E-3</v>
      </c>
      <c r="H62" s="37">
        <f t="shared" si="8"/>
        <v>66084.345558872214</v>
      </c>
      <c r="I62" s="37">
        <f>C62/100*F62</f>
        <v>47318.748260135646</v>
      </c>
      <c r="J62" s="37">
        <f>D62/100*F62</f>
        <v>89147.877124729159</v>
      </c>
      <c r="K62" s="38">
        <f t="shared" si="9"/>
        <v>4.397924691722818E-3</v>
      </c>
    </row>
    <row r="63" spans="1:11" ht="16" hidden="1" x14ac:dyDescent="0.2">
      <c r="A63" s="34" t="s">
        <v>12</v>
      </c>
      <c r="B63" s="35">
        <v>11.965797424316406</v>
      </c>
      <c r="C63" s="35">
        <v>8.5681018829345703</v>
      </c>
      <c r="D63" s="35">
        <v>16.702587127685547</v>
      </c>
      <c r="E63" s="36" t="s">
        <v>217</v>
      </c>
      <c r="F63" s="37">
        <v>50922</v>
      </c>
      <c r="G63" s="38">
        <f t="shared" si="7"/>
        <v>3.6386905087285482E-4</v>
      </c>
      <c r="H63" s="37">
        <f t="shared" si="8"/>
        <v>6093.2233644103999</v>
      </c>
      <c r="I63" s="37">
        <f>C63/100*F63</f>
        <v>4363.0488408279416</v>
      </c>
      <c r="J63" s="37">
        <f>D63/100*F63</f>
        <v>8505.2914171600351</v>
      </c>
      <c r="K63" s="38">
        <f t="shared" si="9"/>
        <v>4.0550507476312821E-4</v>
      </c>
    </row>
    <row r="64" spans="1:11" ht="16" hidden="1" x14ac:dyDescent="0.2">
      <c r="A64" s="34" t="s">
        <v>112</v>
      </c>
      <c r="B64" s="35">
        <v>11.965797424316406</v>
      </c>
      <c r="C64" s="35">
        <v>8.5681018829345703</v>
      </c>
      <c r="D64" s="35">
        <v>16.702587127685547</v>
      </c>
      <c r="E64" s="36" t="s">
        <v>217</v>
      </c>
      <c r="F64" s="37">
        <v>81388</v>
      </c>
      <c r="G64" s="38">
        <f t="shared" si="7"/>
        <v>5.8156738369349024E-4</v>
      </c>
      <c r="H64" s="37">
        <f t="shared" si="8"/>
        <v>9738.7232077026365</v>
      </c>
      <c r="I64" s="37">
        <f>C64/100*F64</f>
        <v>6973.4067604827878</v>
      </c>
      <c r="J64" s="37">
        <f>D64/100*F64</f>
        <v>13593.901611480713</v>
      </c>
      <c r="K64" s="38">
        <f t="shared" si="9"/>
        <v>6.4811372343626496E-4</v>
      </c>
    </row>
    <row r="65" spans="1:11" ht="16" hidden="1" x14ac:dyDescent="0.2">
      <c r="A65" s="34" t="s">
        <v>176</v>
      </c>
      <c r="B65" s="35">
        <v>10.4022216796875</v>
      </c>
      <c r="C65" s="35">
        <v>8.7210006713867188</v>
      </c>
      <c r="D65" s="35">
        <v>11.912708282470703</v>
      </c>
      <c r="E65" s="36" t="s">
        <v>218</v>
      </c>
      <c r="F65" s="37">
        <v>55109</v>
      </c>
      <c r="G65" s="38">
        <f t="shared" si="7"/>
        <v>3.937877444827807E-4</v>
      </c>
      <c r="H65" s="37">
        <f t="shared" si="8"/>
        <v>5732.5603454589846</v>
      </c>
      <c r="I65" s="37">
        <f>C65/100*F65</f>
        <v>4806.0562599945069</v>
      </c>
      <c r="J65" s="37">
        <f>D65/100*F65</f>
        <v>6564.9744073867796</v>
      </c>
      <c r="K65" s="38">
        <f t="shared" si="9"/>
        <v>3.815028881178105E-4</v>
      </c>
    </row>
    <row r="66" spans="1:11" ht="16" x14ac:dyDescent="0.2">
      <c r="A66" s="34" t="s">
        <v>40</v>
      </c>
      <c r="B66" s="35">
        <v>8.8733679999999993</v>
      </c>
      <c r="C66" s="39" t="s">
        <v>207</v>
      </c>
      <c r="D66" s="39" t="s">
        <v>207</v>
      </c>
      <c r="E66" s="36" t="s">
        <v>206</v>
      </c>
      <c r="F66" s="37">
        <v>679712</v>
      </c>
      <c r="G66" s="38">
        <f t="shared" si="7"/>
        <v>4.8569608480988555E-3</v>
      </c>
      <c r="H66" s="37">
        <f t="shared" si="8"/>
        <v>60313.347100159997</v>
      </c>
      <c r="I66" s="37"/>
      <c r="J66" s="37"/>
      <c r="K66" s="38">
        <f t="shared" si="9"/>
        <v>4.0138637404820389E-3</v>
      </c>
    </row>
    <row r="67" spans="1:11" ht="16" hidden="1" x14ac:dyDescent="0.2">
      <c r="A67" s="34" t="s">
        <v>14</v>
      </c>
      <c r="B67" s="35">
        <v>11.965797424316406</v>
      </c>
      <c r="C67" s="35">
        <v>8.5681018829345703</v>
      </c>
      <c r="D67" s="35">
        <v>16.702587127685547</v>
      </c>
      <c r="E67" s="36" t="s">
        <v>217</v>
      </c>
      <c r="F67" s="37">
        <v>876879</v>
      </c>
      <c r="G67" s="38">
        <f t="shared" si="7"/>
        <v>6.2658404905608202E-3</v>
      </c>
      <c r="H67" s="37">
        <f t="shared" si="8"/>
        <v>104925.56479637146</v>
      </c>
      <c r="I67" s="37">
        <f>C67/100*F67</f>
        <v>75131.886110057836</v>
      </c>
      <c r="J67" s="37">
        <f>D67/100*F67</f>
        <v>146461.47897937775</v>
      </c>
      <c r="K67" s="38">
        <f t="shared" si="9"/>
        <v>6.9828145880605069E-3</v>
      </c>
    </row>
    <row r="68" spans="1:11" ht="16" x14ac:dyDescent="0.2">
      <c r="A68" s="34" t="s">
        <v>26</v>
      </c>
      <c r="B68" s="35">
        <v>11.40978</v>
      </c>
      <c r="C68" s="39" t="s">
        <v>207</v>
      </c>
      <c r="D68" s="39" t="s">
        <v>207</v>
      </c>
      <c r="E68" s="36" t="s">
        <v>206</v>
      </c>
      <c r="F68" s="37">
        <v>95004</v>
      </c>
      <c r="G68" s="38">
        <f t="shared" ref="G68:G99" si="14">F68/139945950</f>
        <v>6.7886208925660224E-4</v>
      </c>
      <c r="H68" s="37">
        <f t="shared" ref="H68:H99" si="15">B68/100*F68</f>
        <v>10839.7473912</v>
      </c>
      <c r="I68" s="37"/>
      <c r="J68" s="37"/>
      <c r="K68" s="38">
        <f t="shared" ref="K68:K99" si="16">H68/SUM(H$4:H$186)</f>
        <v>7.2138707436130735E-4</v>
      </c>
    </row>
    <row r="69" spans="1:11" ht="16" hidden="1" x14ac:dyDescent="0.2">
      <c r="A69" s="34" t="s">
        <v>77</v>
      </c>
      <c r="B69" s="35">
        <v>9.8278722763061523</v>
      </c>
      <c r="C69" s="35">
        <v>8.6147499084472656</v>
      </c>
      <c r="D69" s="35">
        <v>11.282498359680176</v>
      </c>
      <c r="E69" s="36" t="s">
        <v>219</v>
      </c>
      <c r="F69" s="37">
        <v>2044</v>
      </c>
      <c r="G69" s="38">
        <f t="shared" si="14"/>
        <v>1.4605638819844376E-5</v>
      </c>
      <c r="H69" s="37">
        <f t="shared" si="15"/>
        <v>200.88170932769776</v>
      </c>
      <c r="I69" s="37">
        <f t="shared" ref="I69:I75" si="17">C69/100*F69</f>
        <v>176.08548812866209</v>
      </c>
      <c r="J69" s="37">
        <f t="shared" ref="J69:J75" si="18">D69/100*F69</f>
        <v>230.61426647186281</v>
      </c>
      <c r="K69" s="38">
        <f t="shared" si="16"/>
        <v>1.336871269733196E-5</v>
      </c>
    </row>
    <row r="70" spans="1:11" ht="16" hidden="1" x14ac:dyDescent="0.2">
      <c r="A70" s="34" t="s">
        <v>57</v>
      </c>
      <c r="B70" s="35">
        <v>9.8278722763061523</v>
      </c>
      <c r="C70" s="35">
        <v>8.6147499084472656</v>
      </c>
      <c r="D70" s="35">
        <v>11.282498359680176</v>
      </c>
      <c r="E70" s="36" t="s">
        <v>219</v>
      </c>
      <c r="F70" s="37">
        <v>434699</v>
      </c>
      <c r="G70" s="38">
        <f t="shared" si="14"/>
        <v>3.1061920691524119E-3</v>
      </c>
      <c r="H70" s="37">
        <f t="shared" si="15"/>
        <v>42721.662506380082</v>
      </c>
      <c r="I70" s="37">
        <f t="shared" si="17"/>
        <v>37448.231704521175</v>
      </c>
      <c r="J70" s="37">
        <f t="shared" si="18"/>
        <v>49044.907544546128</v>
      </c>
      <c r="K70" s="38">
        <f t="shared" si="16"/>
        <v>2.8431340708500517E-3</v>
      </c>
    </row>
    <row r="71" spans="1:11" ht="16" hidden="1" x14ac:dyDescent="0.2">
      <c r="A71" s="34" t="s">
        <v>167</v>
      </c>
      <c r="B71" s="35">
        <v>11.965797424316406</v>
      </c>
      <c r="C71" s="35">
        <v>8.5681018829345703</v>
      </c>
      <c r="D71" s="35">
        <v>16.702587127685547</v>
      </c>
      <c r="E71" s="36" t="s">
        <v>217</v>
      </c>
      <c r="F71" s="37">
        <v>453193</v>
      </c>
      <c r="G71" s="38">
        <f t="shared" si="14"/>
        <v>3.2383430888853876E-3</v>
      </c>
      <c r="H71" s="37">
        <f t="shared" si="15"/>
        <v>54228.15632118225</v>
      </c>
      <c r="I71" s="37">
        <f t="shared" si="17"/>
        <v>38830.037966327669</v>
      </c>
      <c r="J71" s="37">
        <f t="shared" si="18"/>
        <v>75694.95568157197</v>
      </c>
      <c r="K71" s="38">
        <f t="shared" si="16"/>
        <v>3.6088932356766502E-3</v>
      </c>
    </row>
    <row r="72" spans="1:11" ht="16" hidden="1" x14ac:dyDescent="0.2">
      <c r="A72" s="34" t="s">
        <v>109</v>
      </c>
      <c r="B72" s="35">
        <v>11.965797424316406</v>
      </c>
      <c r="C72" s="35">
        <v>8.5681018829345703</v>
      </c>
      <c r="D72" s="35">
        <v>16.702587127685547</v>
      </c>
      <c r="E72" s="36" t="s">
        <v>217</v>
      </c>
      <c r="F72" s="37">
        <v>66853</v>
      </c>
      <c r="G72" s="38">
        <f t="shared" si="14"/>
        <v>4.7770585715413698E-4</v>
      </c>
      <c r="H72" s="37">
        <f t="shared" si="15"/>
        <v>7999.4945520782467</v>
      </c>
      <c r="I72" s="37">
        <f t="shared" si="17"/>
        <v>5728.0331517982486</v>
      </c>
      <c r="J72" s="37">
        <f t="shared" si="18"/>
        <v>11166.18057247162</v>
      </c>
      <c r="K72" s="38">
        <f t="shared" si="16"/>
        <v>5.3236775388121858E-4</v>
      </c>
    </row>
    <row r="73" spans="1:11" ht="16" hidden="1" x14ac:dyDescent="0.2">
      <c r="A73" s="34" t="s">
        <v>59</v>
      </c>
      <c r="B73" s="35">
        <v>9.8278722763061523</v>
      </c>
      <c r="C73" s="35">
        <v>8.6147499084472656</v>
      </c>
      <c r="D73" s="35">
        <v>11.282498359680176</v>
      </c>
      <c r="E73" s="36" t="s">
        <v>219</v>
      </c>
      <c r="F73" s="37">
        <v>14583</v>
      </c>
      <c r="G73" s="38">
        <f t="shared" si="14"/>
        <v>1.0420451610068029E-4</v>
      </c>
      <c r="H73" s="37">
        <f t="shared" si="15"/>
        <v>1433.1986140537263</v>
      </c>
      <c r="I73" s="37">
        <f t="shared" si="17"/>
        <v>1256.2889791488647</v>
      </c>
      <c r="J73" s="37">
        <f t="shared" si="18"/>
        <v>1645.3267357921602</v>
      </c>
      <c r="K73" s="38">
        <f t="shared" si="16"/>
        <v>9.5379617057334614E-5</v>
      </c>
    </row>
    <row r="74" spans="1:11" ht="16" hidden="1" x14ac:dyDescent="0.2">
      <c r="A74" s="34" t="s">
        <v>47</v>
      </c>
      <c r="B74" s="35">
        <v>9.8278722763061523</v>
      </c>
      <c r="C74" s="35">
        <v>8.6147499084472656</v>
      </c>
      <c r="D74" s="35">
        <v>11.282498359680176</v>
      </c>
      <c r="E74" s="36" t="s">
        <v>219</v>
      </c>
      <c r="F74" s="37">
        <v>263769</v>
      </c>
      <c r="G74" s="38">
        <f t="shared" si="14"/>
        <v>1.8847919500349956E-3</v>
      </c>
      <c r="H74" s="37">
        <f t="shared" si="15"/>
        <v>25922.880424489977</v>
      </c>
      <c r="I74" s="37">
        <f t="shared" si="17"/>
        <v>22723.039686012267</v>
      </c>
      <c r="J74" s="37">
        <f t="shared" si="18"/>
        <v>29759.733098344805</v>
      </c>
      <c r="K74" s="38">
        <f t="shared" si="16"/>
        <v>1.7251722013026192E-3</v>
      </c>
    </row>
    <row r="75" spans="1:11" ht="16" hidden="1" x14ac:dyDescent="0.2">
      <c r="A75" s="34" t="s">
        <v>55</v>
      </c>
      <c r="B75" s="35">
        <v>9.8278722763061523</v>
      </c>
      <c r="C75" s="35">
        <v>8.6147499084472656</v>
      </c>
      <c r="D75" s="35">
        <v>11.282498359680176</v>
      </c>
      <c r="E75" s="36" t="s">
        <v>219</v>
      </c>
      <c r="F75" s="37">
        <v>169049</v>
      </c>
      <c r="G75" s="38">
        <f t="shared" si="14"/>
        <v>1.2079592156829118E-3</v>
      </c>
      <c r="H75" s="37">
        <f t="shared" si="15"/>
        <v>16613.919804372788</v>
      </c>
      <c r="I75" s="37">
        <f t="shared" si="17"/>
        <v>14563.148572731017</v>
      </c>
      <c r="J75" s="37">
        <f t="shared" si="18"/>
        <v>19072.950652055741</v>
      </c>
      <c r="K75" s="38">
        <f t="shared" si="16"/>
        <v>1.1056592528235179E-3</v>
      </c>
    </row>
    <row r="76" spans="1:11" ht="16" x14ac:dyDescent="0.2">
      <c r="A76" s="34" t="s">
        <v>43</v>
      </c>
      <c r="B76" s="35">
        <v>8.8405640000000005</v>
      </c>
      <c r="C76" s="39" t="s">
        <v>207</v>
      </c>
      <c r="D76" s="39" t="s">
        <v>207</v>
      </c>
      <c r="E76" s="36" t="s">
        <v>206</v>
      </c>
      <c r="F76" s="37">
        <v>92476</v>
      </c>
      <c r="G76" s="38">
        <f t="shared" si="14"/>
        <v>6.6079797236004325E-4</v>
      </c>
      <c r="H76" s="37">
        <f t="shared" si="15"/>
        <v>8175.3999646400007</v>
      </c>
      <c r="I76" s="37"/>
      <c r="J76" s="37"/>
      <c r="K76" s="38">
        <f t="shared" si="16"/>
        <v>5.440742896843739E-4</v>
      </c>
    </row>
    <row r="77" spans="1:11" ht="16" hidden="1" x14ac:dyDescent="0.2">
      <c r="A77" s="34" t="s">
        <v>139</v>
      </c>
      <c r="B77" s="35">
        <v>8.7161350250244141</v>
      </c>
      <c r="C77" s="35">
        <v>6.278996467590332</v>
      </c>
      <c r="D77" s="35">
        <v>13.267726898193359</v>
      </c>
      <c r="E77" s="36" t="s">
        <v>215</v>
      </c>
      <c r="F77" s="37">
        <v>4385</v>
      </c>
      <c r="G77" s="38">
        <f t="shared" si="14"/>
        <v>3.1333525550399992E-5</v>
      </c>
      <c r="H77" s="37">
        <f t="shared" si="15"/>
        <v>382.20252084732056</v>
      </c>
      <c r="I77" s="37">
        <f>C77/100*F77</f>
        <v>275.33399510383606</v>
      </c>
      <c r="J77" s="37">
        <f>D77/100*F77</f>
        <v>581.78982448577881</v>
      </c>
      <c r="K77" s="38">
        <f t="shared" si="16"/>
        <v>2.5435644243093599E-5</v>
      </c>
    </row>
    <row r="78" spans="1:11" ht="16" hidden="1" x14ac:dyDescent="0.2">
      <c r="A78" s="34" t="s">
        <v>21</v>
      </c>
      <c r="B78" s="35">
        <v>13.611308097839355</v>
      </c>
      <c r="C78" s="35">
        <v>11.108144760131836</v>
      </c>
      <c r="D78" s="35">
        <v>16.109437942504883</v>
      </c>
      <c r="E78" s="36" t="s">
        <v>208</v>
      </c>
      <c r="F78" s="37">
        <v>25860462</v>
      </c>
      <c r="G78" s="38">
        <f t="shared" si="14"/>
        <v>0.18478892743948647</v>
      </c>
      <c r="H78" s="37">
        <f t="shared" si="15"/>
        <v>3519947.1583446693</v>
      </c>
      <c r="I78" s="37">
        <f>C78/100*F78</f>
        <v>2872617.5545988847</v>
      </c>
      <c r="J78" s="37">
        <f>D78/100*F78</f>
        <v>4165975.0775350574</v>
      </c>
      <c r="K78" s="38">
        <f t="shared" si="16"/>
        <v>0.23425309565111133</v>
      </c>
    </row>
    <row r="79" spans="1:11" ht="16" hidden="1" x14ac:dyDescent="0.2">
      <c r="A79" s="34" t="s">
        <v>22</v>
      </c>
      <c r="B79" s="35">
        <v>10.4022216796875</v>
      </c>
      <c r="C79" s="35">
        <v>8.7210006713867188</v>
      </c>
      <c r="D79" s="35">
        <v>11.912708282470703</v>
      </c>
      <c r="E79" s="36" t="s">
        <v>218</v>
      </c>
      <c r="F79" s="37">
        <v>5072689</v>
      </c>
      <c r="G79" s="38">
        <f t="shared" si="14"/>
        <v>3.624748697622189E-2</v>
      </c>
      <c r="H79" s="37">
        <f t="shared" si="15"/>
        <v>527672.35490112298</v>
      </c>
      <c r="I79" s="37">
        <f>C79/100*F79</f>
        <v>442389.24174736027</v>
      </c>
      <c r="J79" s="37">
        <f>D79/100*F79</f>
        <v>604294.64264698036</v>
      </c>
      <c r="K79" s="38">
        <f t="shared" si="16"/>
        <v>3.5116687002548545E-2</v>
      </c>
    </row>
    <row r="80" spans="1:11" ht="16" hidden="1" x14ac:dyDescent="0.2">
      <c r="A80" s="34" t="s">
        <v>32</v>
      </c>
      <c r="B80" s="35">
        <v>6.0435562133789062</v>
      </c>
      <c r="C80" s="35">
        <v>3.9993190765380859</v>
      </c>
      <c r="D80" s="35">
        <v>8.6950902938842773</v>
      </c>
      <c r="E80" s="36" t="s">
        <v>208</v>
      </c>
      <c r="F80" s="37">
        <v>1369993</v>
      </c>
      <c r="G80" s="38">
        <f t="shared" si="14"/>
        <v>9.7894437102324146E-3</v>
      </c>
      <c r="H80" s="37">
        <f t="shared" si="15"/>
        <v>82796.297074356073</v>
      </c>
      <c r="I80" s="37">
        <f>C80/100*F80</f>
        <v>54790.391396236424</v>
      </c>
      <c r="J80" s="37">
        <f>D80/100*F80</f>
        <v>119122.12836989404</v>
      </c>
      <c r="K80" s="38">
        <f t="shared" si="16"/>
        <v>5.5101079719725148E-3</v>
      </c>
    </row>
    <row r="81" spans="1:11" ht="16" hidden="1" x14ac:dyDescent="0.2">
      <c r="A81" s="34" t="s">
        <v>64</v>
      </c>
      <c r="B81" s="35">
        <v>10.4022216796875</v>
      </c>
      <c r="C81" s="35">
        <v>8.7210006713867188</v>
      </c>
      <c r="D81" s="35">
        <v>11.912708282470703</v>
      </c>
      <c r="E81" s="36" t="s">
        <v>218</v>
      </c>
      <c r="F81" s="37">
        <v>1219004</v>
      </c>
      <c r="G81" s="38">
        <f t="shared" si="14"/>
        <v>8.7105343169988133E-3</v>
      </c>
      <c r="H81" s="37">
        <f t="shared" si="15"/>
        <v>126803.49836425782</v>
      </c>
      <c r="I81" s="37">
        <f>C81/100*F81</f>
        <v>106309.34702423097</v>
      </c>
      <c r="J81" s="37">
        <f>D81/100*F81</f>
        <v>145216.39047164918</v>
      </c>
      <c r="K81" s="38">
        <f t="shared" si="16"/>
        <v>8.4387948724738877E-3</v>
      </c>
    </row>
    <row r="82" spans="1:11" ht="16" x14ac:dyDescent="0.2">
      <c r="A82" s="34" t="s">
        <v>148</v>
      </c>
      <c r="B82" s="35">
        <v>6.364744</v>
      </c>
      <c r="C82" s="39" t="s">
        <v>207</v>
      </c>
      <c r="D82" s="39" t="s">
        <v>207</v>
      </c>
      <c r="E82" s="36" t="s">
        <v>206</v>
      </c>
      <c r="F82" s="37">
        <v>69772</v>
      </c>
      <c r="G82" s="38">
        <f t="shared" si="14"/>
        <v>4.9856390985233946E-4</v>
      </c>
      <c r="H82" s="37">
        <f t="shared" si="15"/>
        <v>4440.8091836800004</v>
      </c>
      <c r="I82" s="37"/>
      <c r="J82" s="37"/>
      <c r="K82" s="38">
        <f t="shared" si="16"/>
        <v>2.955366236128771E-4</v>
      </c>
    </row>
    <row r="83" spans="1:11" ht="16" hidden="1" x14ac:dyDescent="0.2">
      <c r="A83" s="34" t="s">
        <v>45</v>
      </c>
      <c r="B83" s="35">
        <v>8.5673952102661133</v>
      </c>
      <c r="C83" s="35">
        <v>5.7070212364196777</v>
      </c>
      <c r="D83" s="35">
        <v>12.254098892211914</v>
      </c>
      <c r="E83" s="36" t="s">
        <v>208</v>
      </c>
      <c r="F83" s="37">
        <v>166671</v>
      </c>
      <c r="G83" s="38">
        <f t="shared" si="14"/>
        <v>1.1909669411655E-3</v>
      </c>
      <c r="H83" s="37">
        <f t="shared" si="15"/>
        <v>14279.363270902633</v>
      </c>
      <c r="I83" s="37">
        <f>C83/100*F83</f>
        <v>9511.9493649530414</v>
      </c>
      <c r="J83" s="37">
        <f>D83/100*F83</f>
        <v>20424.029164638519</v>
      </c>
      <c r="K83" s="38">
        <f t="shared" si="16"/>
        <v>9.5029410944588494E-4</v>
      </c>
    </row>
    <row r="84" spans="1:11" ht="16" hidden="1" x14ac:dyDescent="0.2">
      <c r="A84" s="34" t="s">
        <v>93</v>
      </c>
      <c r="B84" s="35">
        <v>7.7917404174804688</v>
      </c>
      <c r="C84" s="35">
        <v>6.6092710494995117</v>
      </c>
      <c r="D84" s="35">
        <v>9.1347522735595703</v>
      </c>
      <c r="E84" s="36" t="s">
        <v>208</v>
      </c>
      <c r="F84" s="37">
        <v>506253</v>
      </c>
      <c r="G84" s="38">
        <f t="shared" si="14"/>
        <v>3.617489466469019E-3</v>
      </c>
      <c r="H84" s="37">
        <f t="shared" si="15"/>
        <v>39445.919615707404</v>
      </c>
      <c r="I84" s="37">
        <f>C84/100*F84</f>
        <v>33459.632966222758</v>
      </c>
      <c r="J84" s="37">
        <f>D84/100*F84</f>
        <v>46244.957427463538</v>
      </c>
      <c r="K84" s="38">
        <f t="shared" si="16"/>
        <v>2.6251328116896557E-3</v>
      </c>
    </row>
    <row r="85" spans="1:11" ht="16" hidden="1" x14ac:dyDescent="0.2">
      <c r="A85" s="34" t="s">
        <v>6</v>
      </c>
      <c r="B85" s="35">
        <v>9.8278722763061523</v>
      </c>
      <c r="C85" s="35">
        <v>8.6147499084472656</v>
      </c>
      <c r="D85" s="35">
        <v>11.282498359680176</v>
      </c>
      <c r="E85" s="36" t="s">
        <v>219</v>
      </c>
      <c r="F85" s="37">
        <v>48427</v>
      </c>
      <c r="G85" s="38">
        <f t="shared" si="14"/>
        <v>3.4604073929970819E-4</v>
      </c>
      <c r="H85" s="37">
        <f t="shared" si="15"/>
        <v>4759.3437072467805</v>
      </c>
      <c r="I85" s="37">
        <f>C85/100*F85</f>
        <v>4171.864938163757</v>
      </c>
      <c r="J85" s="37">
        <f>D85/100*F85</f>
        <v>5463.7754806423191</v>
      </c>
      <c r="K85" s="38">
        <f t="shared" si="16"/>
        <v>3.1673515156247298E-4</v>
      </c>
    </row>
    <row r="86" spans="1:11" ht="16" x14ac:dyDescent="0.2">
      <c r="A86" s="34" t="s">
        <v>146</v>
      </c>
      <c r="B86" s="35">
        <v>5.6705319999999997</v>
      </c>
      <c r="C86" s="39" t="s">
        <v>207</v>
      </c>
      <c r="D86" s="39" t="s">
        <v>207</v>
      </c>
      <c r="E86" s="36" t="s">
        <v>206</v>
      </c>
      <c r="F86" s="37">
        <v>1041249</v>
      </c>
      <c r="G86" s="38">
        <f t="shared" si="14"/>
        <v>7.440365369630204E-3</v>
      </c>
      <c r="H86" s="37">
        <f t="shared" si="15"/>
        <v>59044.357744679997</v>
      </c>
      <c r="I86" s="37"/>
      <c r="J86" s="37"/>
      <c r="K86" s="38">
        <f t="shared" si="16"/>
        <v>3.9294122781455155E-3</v>
      </c>
    </row>
    <row r="87" spans="1:11" ht="16" hidden="1" x14ac:dyDescent="0.2">
      <c r="A87" s="34" t="s">
        <v>17</v>
      </c>
      <c r="B87" s="35">
        <v>17.773117065429688</v>
      </c>
      <c r="C87" s="35">
        <v>12.55902099609375</v>
      </c>
      <c r="D87" s="35">
        <v>23.858249664306641</v>
      </c>
      <c r="E87" s="36" t="s">
        <v>208</v>
      </c>
      <c r="F87" s="37">
        <v>198482</v>
      </c>
      <c r="G87" s="38">
        <f t="shared" si="14"/>
        <v>1.4182761273191543E-3</v>
      </c>
      <c r="H87" s="37">
        <f t="shared" si="15"/>
        <v>35276.438213806156</v>
      </c>
      <c r="I87" s="37">
        <f t="shared" ref="I87:I94" si="19">C87/100*F87</f>
        <v>24927.396053466797</v>
      </c>
      <c r="J87" s="37">
        <f t="shared" ref="J87:J94" si="20">D87/100*F87</f>
        <v>47354.33109870911</v>
      </c>
      <c r="K87" s="38">
        <f t="shared" si="16"/>
        <v>2.3476530991491914E-3</v>
      </c>
    </row>
    <row r="88" spans="1:11" ht="16" hidden="1" x14ac:dyDescent="0.2">
      <c r="A88" s="34" t="s">
        <v>163</v>
      </c>
      <c r="B88" s="35">
        <v>5.1757431030273438</v>
      </c>
      <c r="C88" s="35">
        <v>2.7639117240905762</v>
      </c>
      <c r="D88" s="35">
        <v>8.7812433242797852</v>
      </c>
      <c r="E88" s="36" t="s">
        <v>208</v>
      </c>
      <c r="F88" s="37">
        <v>380008</v>
      </c>
      <c r="G88" s="38">
        <f t="shared" si="14"/>
        <v>2.7153911920995213E-3</v>
      </c>
      <c r="H88" s="37">
        <f t="shared" si="15"/>
        <v>19668.237850952148</v>
      </c>
      <c r="I88" s="37">
        <f t="shared" si="19"/>
        <v>10503.085664482116</v>
      </c>
      <c r="J88" s="37">
        <f t="shared" si="20"/>
        <v>33369.42713172912</v>
      </c>
      <c r="K88" s="38">
        <f t="shared" si="16"/>
        <v>1.3089246500946352E-3</v>
      </c>
    </row>
    <row r="89" spans="1:11" ht="16" hidden="1" x14ac:dyDescent="0.2">
      <c r="A89" s="34" t="s">
        <v>69</v>
      </c>
      <c r="B89" s="35">
        <v>8.6440629959106445</v>
      </c>
      <c r="C89" s="35">
        <v>6.3384394645690918</v>
      </c>
      <c r="D89" s="35">
        <v>11.33133602142334</v>
      </c>
      <c r="E89" s="36" t="s">
        <v>208</v>
      </c>
      <c r="F89" s="37">
        <v>1555518</v>
      </c>
      <c r="G89" s="38">
        <f t="shared" si="14"/>
        <v>1.1115134092840843E-2</v>
      </c>
      <c r="H89" s="37">
        <f t="shared" si="15"/>
        <v>134459.95583272935</v>
      </c>
      <c r="I89" s="37">
        <f t="shared" si="19"/>
        <v>98595.566790475845</v>
      </c>
      <c r="J89" s="37">
        <f t="shared" si="20"/>
        <v>176260.97145372391</v>
      </c>
      <c r="K89" s="38">
        <f t="shared" si="16"/>
        <v>8.9483334487728515E-3</v>
      </c>
    </row>
    <row r="90" spans="1:11" ht="16" hidden="1" x14ac:dyDescent="0.2">
      <c r="A90" s="34" t="s">
        <v>225</v>
      </c>
      <c r="B90" s="35">
        <v>11.965797424316406</v>
      </c>
      <c r="C90" s="35">
        <v>8.5681018829345703</v>
      </c>
      <c r="D90" s="35">
        <v>16.702587127685547</v>
      </c>
      <c r="E90" s="36" t="s">
        <v>217</v>
      </c>
      <c r="F90" s="37">
        <v>37684</v>
      </c>
      <c r="G90" s="38">
        <f t="shared" si="14"/>
        <v>2.6927538810519346E-4</v>
      </c>
      <c r="H90" s="37">
        <f t="shared" si="15"/>
        <v>4509.1911013793942</v>
      </c>
      <c r="I90" s="37">
        <f t="shared" si="19"/>
        <v>3228.8035135650634</v>
      </c>
      <c r="J90" s="37">
        <f t="shared" si="20"/>
        <v>6294.2029331970216</v>
      </c>
      <c r="K90" s="38">
        <f t="shared" si="16"/>
        <v>3.0008745213019373E-4</v>
      </c>
    </row>
    <row r="91" spans="1:11" ht="16" hidden="1" x14ac:dyDescent="0.2">
      <c r="A91" s="34" t="s">
        <v>152</v>
      </c>
      <c r="B91" s="35">
        <v>9.9769678115844727</v>
      </c>
      <c r="C91" s="35">
        <v>7.8766260147094727</v>
      </c>
      <c r="D91" s="35">
        <v>12.731771469116211</v>
      </c>
      <c r="E91" s="36" t="s">
        <v>224</v>
      </c>
      <c r="F91" s="37">
        <v>3183</v>
      </c>
      <c r="G91" s="38">
        <f t="shared" si="14"/>
        <v>2.2744495285501296E-5</v>
      </c>
      <c r="H91" s="37">
        <f t="shared" si="15"/>
        <v>317.56688544273374</v>
      </c>
      <c r="I91" s="37">
        <f t="shared" si="19"/>
        <v>250.71300604820252</v>
      </c>
      <c r="J91" s="37">
        <f t="shared" si="20"/>
        <v>405.25228586196897</v>
      </c>
      <c r="K91" s="38">
        <f t="shared" si="16"/>
        <v>2.1134131464128627E-5</v>
      </c>
    </row>
    <row r="92" spans="1:11" ht="16" hidden="1" x14ac:dyDescent="0.2">
      <c r="A92" s="34" t="s">
        <v>88</v>
      </c>
      <c r="B92" s="35">
        <v>10.4022216796875</v>
      </c>
      <c r="C92" s="35">
        <v>8.7210006713867188</v>
      </c>
      <c r="D92" s="35">
        <v>11.912708282470703</v>
      </c>
      <c r="E92" s="36" t="s">
        <v>218</v>
      </c>
      <c r="F92" s="37">
        <v>74010</v>
      </c>
      <c r="G92" s="38">
        <f t="shared" si="14"/>
        <v>5.2884702987117524E-4</v>
      </c>
      <c r="H92" s="37">
        <f t="shared" si="15"/>
        <v>7698.6842651367188</v>
      </c>
      <c r="I92" s="37">
        <f t="shared" si="19"/>
        <v>6454.4125968933113</v>
      </c>
      <c r="J92" s="37">
        <f t="shared" si="20"/>
        <v>8816.5953998565674</v>
      </c>
      <c r="K92" s="38">
        <f t="shared" si="16"/>
        <v>5.123487769620054E-4</v>
      </c>
    </row>
    <row r="93" spans="1:11" ht="16" hidden="1" x14ac:dyDescent="0.2">
      <c r="A93" s="40" t="s">
        <v>181</v>
      </c>
      <c r="B93" s="35">
        <v>10.4022216796875</v>
      </c>
      <c r="C93" s="35">
        <v>8.7210006713867188</v>
      </c>
      <c r="D93" s="35">
        <v>11.912708282470703</v>
      </c>
      <c r="E93" s="36" t="s">
        <v>218</v>
      </c>
      <c r="F93" s="37">
        <v>154483</v>
      </c>
      <c r="G93" s="38">
        <f t="shared" si="14"/>
        <v>1.1038761750518683E-3</v>
      </c>
      <c r="H93" s="37">
        <f t="shared" si="15"/>
        <v>16069.664117431641</v>
      </c>
      <c r="I93" s="37">
        <f t="shared" si="19"/>
        <v>13472.463467178346</v>
      </c>
      <c r="J93" s="37">
        <f t="shared" si="20"/>
        <v>18403.109136009218</v>
      </c>
      <c r="K93" s="38">
        <f t="shared" si="16"/>
        <v>1.0694389421891837E-3</v>
      </c>
    </row>
    <row r="94" spans="1:11" ht="16" hidden="1" x14ac:dyDescent="0.2">
      <c r="A94" s="34" t="s">
        <v>54</v>
      </c>
      <c r="B94" s="35">
        <v>10.4022216796875</v>
      </c>
      <c r="C94" s="35">
        <v>8.7210006713867188</v>
      </c>
      <c r="D94" s="35">
        <v>11.912708282470703</v>
      </c>
      <c r="E94" s="36" t="s">
        <v>218</v>
      </c>
      <c r="F94" s="37">
        <v>178702</v>
      </c>
      <c r="G94" s="38">
        <f t="shared" si="14"/>
        <v>1.2769358455889577E-3</v>
      </c>
      <c r="H94" s="37">
        <f t="shared" si="15"/>
        <v>18588.978186035154</v>
      </c>
      <c r="I94" s="37">
        <f t="shared" si="19"/>
        <v>15584.602619781495</v>
      </c>
      <c r="J94" s="37">
        <f t="shared" si="20"/>
        <v>21288.247954940798</v>
      </c>
      <c r="K94" s="38">
        <f t="shared" si="16"/>
        <v>1.2370997316668594E-3</v>
      </c>
    </row>
    <row r="95" spans="1:11" ht="16" x14ac:dyDescent="0.2">
      <c r="A95" s="34" t="s">
        <v>156</v>
      </c>
      <c r="B95" s="35">
        <v>5.4</v>
      </c>
      <c r="C95" s="39" t="s">
        <v>207</v>
      </c>
      <c r="D95" s="39" t="s">
        <v>207</v>
      </c>
      <c r="E95" s="36" t="s">
        <v>206</v>
      </c>
      <c r="F95" s="37">
        <v>20046</v>
      </c>
      <c r="G95" s="38">
        <f t="shared" si="14"/>
        <v>1.4324101554921738E-4</v>
      </c>
      <c r="H95" s="37">
        <f t="shared" si="15"/>
        <v>1082.4840000000002</v>
      </c>
      <c r="I95" s="37"/>
      <c r="J95" s="37"/>
      <c r="K95" s="38">
        <f t="shared" si="16"/>
        <v>7.2039498488394029E-5</v>
      </c>
    </row>
    <row r="96" spans="1:11" ht="16" hidden="1" x14ac:dyDescent="0.2">
      <c r="A96" s="34" t="s">
        <v>91</v>
      </c>
      <c r="B96" s="35">
        <v>9.0300045013427734</v>
      </c>
      <c r="C96" s="35">
        <v>5.2740473747253418</v>
      </c>
      <c r="D96" s="35">
        <v>14.250947952270508</v>
      </c>
      <c r="E96" s="36" t="s">
        <v>208</v>
      </c>
      <c r="F96" s="37">
        <v>82114</v>
      </c>
      <c r="G96" s="38">
        <f t="shared" si="14"/>
        <v>5.8675510080856213E-4</v>
      </c>
      <c r="H96" s="37">
        <f t="shared" si="15"/>
        <v>7414.8978962326055</v>
      </c>
      <c r="I96" s="37">
        <f>C96/100*F96</f>
        <v>4330.7312612819669</v>
      </c>
      <c r="J96" s="37">
        <f>D96/100*F96</f>
        <v>11702.023401527404</v>
      </c>
      <c r="K96" s="38">
        <f t="shared" si="16"/>
        <v>4.9346274474934017E-4</v>
      </c>
    </row>
    <row r="97" spans="1:11" ht="16" hidden="1" x14ac:dyDescent="0.2">
      <c r="A97" s="34" t="s">
        <v>121</v>
      </c>
      <c r="B97" s="35">
        <v>11.965797424316406</v>
      </c>
      <c r="C97" s="35">
        <v>8.5681018829345703</v>
      </c>
      <c r="D97" s="35">
        <v>16.702587127685547</v>
      </c>
      <c r="E97" s="36" t="s">
        <v>217</v>
      </c>
      <c r="F97" s="37">
        <v>60414</v>
      </c>
      <c r="G97" s="38">
        <f t="shared" si="14"/>
        <v>4.3169523662528285E-4</v>
      </c>
      <c r="H97" s="37">
        <f t="shared" si="15"/>
        <v>7229.016855926513</v>
      </c>
      <c r="I97" s="37">
        <f>C97/100*F97</f>
        <v>5176.3330715560915</v>
      </c>
      <c r="J97" s="37">
        <f>D97/100*F97</f>
        <v>10090.700987319946</v>
      </c>
      <c r="K97" s="38">
        <f t="shared" si="16"/>
        <v>4.8109232918462804E-4</v>
      </c>
    </row>
    <row r="98" spans="1:11" ht="16" hidden="1" x14ac:dyDescent="0.2">
      <c r="A98" s="34" t="s">
        <v>111</v>
      </c>
      <c r="B98" s="35">
        <v>11.965797424316406</v>
      </c>
      <c r="C98" s="35">
        <v>8.5681018829345703</v>
      </c>
      <c r="D98" s="35">
        <v>16.702587127685547</v>
      </c>
      <c r="E98" s="36" t="s">
        <v>217</v>
      </c>
      <c r="F98" s="37">
        <v>154312</v>
      </c>
      <c r="G98" s="38">
        <f t="shared" si="14"/>
        <v>1.1026542747396405E-3</v>
      </c>
      <c r="H98" s="37">
        <f t="shared" si="15"/>
        <v>18464.661321411131</v>
      </c>
      <c r="I98" s="37">
        <f>C98/100*F98</f>
        <v>13221.609377593993</v>
      </c>
      <c r="J98" s="37">
        <f>D98/100*F98</f>
        <v>25774.096248474121</v>
      </c>
      <c r="K98" s="38">
        <f t="shared" si="16"/>
        <v>1.228826422702326E-3</v>
      </c>
    </row>
    <row r="99" spans="1:11" ht="16" x14ac:dyDescent="0.2">
      <c r="A99" s="34" t="s">
        <v>149</v>
      </c>
      <c r="B99" s="35">
        <v>5.4152269999999998</v>
      </c>
      <c r="C99" s="39" t="s">
        <v>207</v>
      </c>
      <c r="D99" s="39" t="s">
        <v>207</v>
      </c>
      <c r="E99" s="36" t="s">
        <v>206</v>
      </c>
      <c r="F99" s="37">
        <v>30140</v>
      </c>
      <c r="G99" s="38">
        <f t="shared" si="14"/>
        <v>2.1536886204995571E-4</v>
      </c>
      <c r="H99" s="37">
        <f t="shared" si="15"/>
        <v>1632.1494177999998</v>
      </c>
      <c r="I99" s="37"/>
      <c r="J99" s="37"/>
      <c r="K99" s="38">
        <f t="shared" si="16"/>
        <v>1.0861982765235907E-4</v>
      </c>
    </row>
    <row r="100" spans="1:11" ht="16" hidden="1" x14ac:dyDescent="0.2">
      <c r="A100" s="34" t="s">
        <v>44</v>
      </c>
      <c r="B100" s="35">
        <v>9.6434869766235352</v>
      </c>
      <c r="C100" s="35">
        <v>7.3761286735534668</v>
      </c>
      <c r="D100" s="35">
        <v>12.354629516601562</v>
      </c>
      <c r="E100" s="36" t="s">
        <v>208</v>
      </c>
      <c r="F100" s="37">
        <v>6291</v>
      </c>
      <c r="G100" s="38">
        <f t="shared" ref="G100:G131" si="21">F100/139945950</f>
        <v>4.4953069381429043E-5</v>
      </c>
      <c r="H100" s="37">
        <f t="shared" ref="H100:H131" si="22">B100/100*F100</f>
        <v>606.67176569938658</v>
      </c>
      <c r="I100" s="37">
        <f t="shared" ref="I100:I105" si="23">C100/100*F100</f>
        <v>464.03225485324862</v>
      </c>
      <c r="J100" s="37">
        <f t="shared" ref="J100:J105" si="24">D100/100*F100</f>
        <v>777.22974288940429</v>
      </c>
      <c r="K100" s="38">
        <f t="shared" ref="K100:K131" si="25">H100/SUM(H$4:H$186)</f>
        <v>4.0374111532412751E-5</v>
      </c>
    </row>
    <row r="101" spans="1:11" ht="16" hidden="1" x14ac:dyDescent="0.2">
      <c r="A101" s="34" t="s">
        <v>125</v>
      </c>
      <c r="B101" s="35">
        <v>11.965797424316406</v>
      </c>
      <c r="C101" s="35">
        <v>8.5681018829345703</v>
      </c>
      <c r="D101" s="35">
        <v>16.702587127685547</v>
      </c>
      <c r="E101" s="36" t="s">
        <v>217</v>
      </c>
      <c r="F101" s="37">
        <v>814260</v>
      </c>
      <c r="G101" s="38">
        <f t="shared" si="21"/>
        <v>5.8183891709620754E-3</v>
      </c>
      <c r="H101" s="37">
        <f t="shared" si="22"/>
        <v>97432.702107238772</v>
      </c>
      <c r="I101" s="37">
        <f t="shared" si="23"/>
        <v>69766.626391983023</v>
      </c>
      <c r="J101" s="37">
        <f t="shared" si="24"/>
        <v>136002.48594589235</v>
      </c>
      <c r="K101" s="38">
        <f t="shared" si="25"/>
        <v>6.4841632727823889E-3</v>
      </c>
    </row>
    <row r="102" spans="1:11" ht="16" hidden="1" x14ac:dyDescent="0.2">
      <c r="A102" s="34" t="s">
        <v>50</v>
      </c>
      <c r="B102" s="35">
        <v>10.479595184326172</v>
      </c>
      <c r="C102" s="35">
        <v>7.3622217178344727</v>
      </c>
      <c r="D102" s="35">
        <v>14.300409317016602</v>
      </c>
      <c r="E102" s="36" t="s">
        <v>208</v>
      </c>
      <c r="F102" s="37">
        <v>652560</v>
      </c>
      <c r="G102" s="38">
        <f t="shared" si="21"/>
        <v>4.6629430862415097E-3</v>
      </c>
      <c r="H102" s="37">
        <f t="shared" si="22"/>
        <v>68385.646334838864</v>
      </c>
      <c r="I102" s="37">
        <f t="shared" si="23"/>
        <v>48042.914041900636</v>
      </c>
      <c r="J102" s="37">
        <f t="shared" si="24"/>
        <v>93318.751039123541</v>
      </c>
      <c r="K102" s="38">
        <f t="shared" si="25"/>
        <v>4.5510766586540508E-3</v>
      </c>
    </row>
    <row r="103" spans="1:11" ht="16" hidden="1" x14ac:dyDescent="0.2">
      <c r="A103" s="34" t="s">
        <v>25</v>
      </c>
      <c r="B103" s="35">
        <v>10.4022216796875</v>
      </c>
      <c r="C103" s="35">
        <v>8.7210006713867188</v>
      </c>
      <c r="D103" s="35">
        <v>11.912708282470703</v>
      </c>
      <c r="E103" s="36" t="s">
        <v>218</v>
      </c>
      <c r="F103" s="37">
        <v>502685</v>
      </c>
      <c r="G103" s="38">
        <f t="shared" si="21"/>
        <v>3.5919939090770401E-3</v>
      </c>
      <c r="H103" s="37">
        <f t="shared" si="22"/>
        <v>52290.408050537109</v>
      </c>
      <c r="I103" s="37">
        <f t="shared" si="23"/>
        <v>43839.162224960332</v>
      </c>
      <c r="J103" s="37">
        <f t="shared" si="24"/>
        <v>59883.397629737854</v>
      </c>
      <c r="K103" s="38">
        <f t="shared" si="25"/>
        <v>3.4799357512112642E-3</v>
      </c>
    </row>
    <row r="104" spans="1:11" ht="16" hidden="1" x14ac:dyDescent="0.2">
      <c r="A104" s="34" t="s">
        <v>151</v>
      </c>
      <c r="B104" s="35">
        <v>6.2311868667602539</v>
      </c>
      <c r="C104" s="35">
        <v>3.6713848114013672</v>
      </c>
      <c r="D104" s="35">
        <v>9.7650699615478516</v>
      </c>
      <c r="E104" s="36" t="s">
        <v>208</v>
      </c>
      <c r="F104" s="37">
        <v>7573</v>
      </c>
      <c r="G104" s="38">
        <f t="shared" si="21"/>
        <v>5.4113748915206192E-5</v>
      </c>
      <c r="H104" s="37">
        <f t="shared" si="22"/>
        <v>471.88778141975405</v>
      </c>
      <c r="I104" s="37">
        <f t="shared" si="23"/>
        <v>278.03397176742556</v>
      </c>
      <c r="J104" s="37">
        <f t="shared" si="24"/>
        <v>739.50874818801879</v>
      </c>
      <c r="K104" s="38">
        <f t="shared" si="25"/>
        <v>3.1404213934136647E-5</v>
      </c>
    </row>
    <row r="105" spans="1:11" ht="16" hidden="1" x14ac:dyDescent="0.2">
      <c r="A105" s="34" t="s">
        <v>108</v>
      </c>
      <c r="B105" s="35">
        <v>11.965797424316406</v>
      </c>
      <c r="C105" s="35">
        <v>8.5681018829345703</v>
      </c>
      <c r="D105" s="35">
        <v>16.702587127685547</v>
      </c>
      <c r="E105" s="36" t="s">
        <v>217</v>
      </c>
      <c r="F105" s="37">
        <v>745593</v>
      </c>
      <c r="G105" s="38">
        <f t="shared" si="21"/>
        <v>5.3277211666361195E-3</v>
      </c>
      <c r="H105" s="37">
        <f t="shared" si="22"/>
        <v>89216.147989883422</v>
      </c>
      <c r="I105" s="37">
        <f t="shared" si="23"/>
        <v>63883.167872028353</v>
      </c>
      <c r="J105" s="37">
        <f t="shared" si="24"/>
        <v>124533.32044292451</v>
      </c>
      <c r="K105" s="38">
        <f t="shared" si="25"/>
        <v>5.9373501670764127E-3</v>
      </c>
    </row>
    <row r="106" spans="1:11" ht="16" x14ac:dyDescent="0.2">
      <c r="A106" s="34" t="s">
        <v>96</v>
      </c>
      <c r="B106" s="35">
        <v>7.0818919999999999</v>
      </c>
      <c r="C106" s="39" t="s">
        <v>207</v>
      </c>
      <c r="D106" s="39" t="s">
        <v>207</v>
      </c>
      <c r="E106" s="36" t="s">
        <v>206</v>
      </c>
      <c r="F106" s="37">
        <v>3716</v>
      </c>
      <c r="G106" s="38">
        <f t="shared" si="21"/>
        <v>2.6553108539403964E-5</v>
      </c>
      <c r="H106" s="37">
        <f t="shared" si="22"/>
        <v>263.16310671999997</v>
      </c>
      <c r="I106" s="37"/>
      <c r="J106" s="37"/>
      <c r="K106" s="38">
        <f t="shared" si="25"/>
        <v>1.7513550527080781E-5</v>
      </c>
    </row>
    <row r="107" spans="1:11" ht="16" hidden="1" x14ac:dyDescent="0.2">
      <c r="A107" s="34" t="s">
        <v>124</v>
      </c>
      <c r="B107" s="35">
        <v>11.965797424316406</v>
      </c>
      <c r="C107" s="35">
        <v>8.5681018829345703</v>
      </c>
      <c r="D107" s="35">
        <v>16.702587127685547</v>
      </c>
      <c r="E107" s="36" t="s">
        <v>217</v>
      </c>
      <c r="F107" s="37">
        <v>132724</v>
      </c>
      <c r="G107" s="38">
        <f t="shared" si="21"/>
        <v>9.4839471953279107E-4</v>
      </c>
      <c r="H107" s="37">
        <f t="shared" si="22"/>
        <v>15881.484973449706</v>
      </c>
      <c r="I107" s="37">
        <f t="shared" ref="I107:I118" si="26">C107/100*F107</f>
        <v>11371.92754310608</v>
      </c>
      <c r="J107" s="37">
        <f t="shared" ref="J107:J118" si="27">D107/100*F107</f>
        <v>22168.341739349366</v>
      </c>
      <c r="K107" s="38">
        <f t="shared" si="25"/>
        <v>1.0569155874251095E-3</v>
      </c>
    </row>
    <row r="108" spans="1:11" ht="16" hidden="1" x14ac:dyDescent="0.2">
      <c r="A108" s="34" t="s">
        <v>145</v>
      </c>
      <c r="B108" s="35">
        <v>11.965797424316406</v>
      </c>
      <c r="C108" s="35">
        <v>8.5681018829345703</v>
      </c>
      <c r="D108" s="35">
        <v>16.702587127685547</v>
      </c>
      <c r="E108" s="36" t="s">
        <v>217</v>
      </c>
      <c r="F108" s="37">
        <v>14059</v>
      </c>
      <c r="G108" s="38">
        <f t="shared" si="21"/>
        <v>1.0046021338952645E-4</v>
      </c>
      <c r="H108" s="37">
        <f t="shared" si="22"/>
        <v>1682.2714598846435</v>
      </c>
      <c r="I108" s="37">
        <f t="shared" si="26"/>
        <v>1204.5894437217712</v>
      </c>
      <c r="J108" s="37">
        <f t="shared" si="27"/>
        <v>2348.2167242813111</v>
      </c>
      <c r="K108" s="38">
        <f t="shared" si="25"/>
        <v>1.1195545827137229E-4</v>
      </c>
    </row>
    <row r="109" spans="1:11" ht="16" hidden="1" x14ac:dyDescent="0.2">
      <c r="A109" s="34" t="s">
        <v>97</v>
      </c>
      <c r="B109" s="35">
        <v>7.0431876182556152</v>
      </c>
      <c r="C109" s="35">
        <v>5.6383752822875977</v>
      </c>
      <c r="D109" s="35">
        <v>8.6681079864501953</v>
      </c>
      <c r="E109" s="36" t="s">
        <v>208</v>
      </c>
      <c r="F109" s="37">
        <v>2355540</v>
      </c>
      <c r="G109" s="38">
        <f t="shared" si="21"/>
        <v>1.6831783985174275E-2</v>
      </c>
      <c r="H109" s="37">
        <f t="shared" si="22"/>
        <v>165905.10162305832</v>
      </c>
      <c r="I109" s="37">
        <f t="shared" si="26"/>
        <v>132814.18512439728</v>
      </c>
      <c r="J109" s="37">
        <f t="shared" si="27"/>
        <v>204180.75086402893</v>
      </c>
      <c r="K109" s="38">
        <f t="shared" si="25"/>
        <v>1.1041013370720644E-2</v>
      </c>
    </row>
    <row r="110" spans="1:11" ht="16" hidden="1" x14ac:dyDescent="0.2">
      <c r="A110" s="34" t="s">
        <v>155</v>
      </c>
      <c r="B110" s="35">
        <v>9.9769678115844727</v>
      </c>
      <c r="C110" s="35">
        <v>7.8766260147094727</v>
      </c>
      <c r="D110" s="35">
        <v>12.731771469116211</v>
      </c>
      <c r="E110" s="36" t="s">
        <v>224</v>
      </c>
      <c r="F110" s="37">
        <v>2456</v>
      </c>
      <c r="G110" s="38">
        <f t="shared" si="21"/>
        <v>1.7549632554568388E-5</v>
      </c>
      <c r="H110" s="37">
        <f t="shared" si="22"/>
        <v>245.03432945251464</v>
      </c>
      <c r="I110" s="37">
        <f t="shared" si="26"/>
        <v>193.44993492126466</v>
      </c>
      <c r="J110" s="37">
        <f t="shared" si="27"/>
        <v>312.6923072814941</v>
      </c>
      <c r="K110" s="38">
        <f t="shared" si="25"/>
        <v>1.6307077246591239E-5</v>
      </c>
    </row>
    <row r="111" spans="1:11" ht="16" hidden="1" x14ac:dyDescent="0.2">
      <c r="A111" s="34" t="s">
        <v>162</v>
      </c>
      <c r="B111" s="35">
        <v>10.4022216796875</v>
      </c>
      <c r="C111" s="35">
        <v>8.7210006713867188</v>
      </c>
      <c r="D111" s="35">
        <v>11.912708282470703</v>
      </c>
      <c r="E111" s="36" t="s">
        <v>218</v>
      </c>
      <c r="F111" s="37">
        <v>69512</v>
      </c>
      <c r="G111" s="38">
        <f t="shared" si="21"/>
        <v>4.9670604972848443E-4</v>
      </c>
      <c r="H111" s="37">
        <f t="shared" si="22"/>
        <v>7230.7923339843746</v>
      </c>
      <c r="I111" s="37">
        <f t="shared" si="26"/>
        <v>6062.1419866943361</v>
      </c>
      <c r="J111" s="37">
        <f t="shared" si="27"/>
        <v>8280.7617813110355</v>
      </c>
      <c r="K111" s="38">
        <f t="shared" si="25"/>
        <v>4.8121048755820722E-4</v>
      </c>
    </row>
    <row r="112" spans="1:11" ht="16" hidden="1" x14ac:dyDescent="0.2">
      <c r="A112" s="34" t="s">
        <v>130</v>
      </c>
      <c r="B112" s="35">
        <v>8.7161350250244141</v>
      </c>
      <c r="C112" s="35">
        <v>6.278996467590332</v>
      </c>
      <c r="D112" s="35">
        <v>13.267726898193359</v>
      </c>
      <c r="E112" s="36" t="s">
        <v>215</v>
      </c>
      <c r="F112" s="37">
        <v>7256</v>
      </c>
      <c r="G112" s="38">
        <f t="shared" si="21"/>
        <v>5.1848588687275334E-5</v>
      </c>
      <c r="H112" s="37">
        <f t="shared" si="22"/>
        <v>632.44275741577155</v>
      </c>
      <c r="I112" s="37">
        <f t="shared" si="26"/>
        <v>455.6039836883545</v>
      </c>
      <c r="J112" s="37">
        <f t="shared" si="27"/>
        <v>962.7062637329102</v>
      </c>
      <c r="K112" s="38">
        <f t="shared" si="25"/>
        <v>4.2089175513771305E-5</v>
      </c>
    </row>
    <row r="113" spans="1:11" ht="16" hidden="1" x14ac:dyDescent="0.2">
      <c r="A113" s="34" t="s">
        <v>136</v>
      </c>
      <c r="B113" s="35">
        <v>13.405154228210449</v>
      </c>
      <c r="C113" s="35">
        <v>6.3387527465820312</v>
      </c>
      <c r="D113" s="35">
        <v>30.88203239440918</v>
      </c>
      <c r="E113" s="36" t="s">
        <v>216</v>
      </c>
      <c r="F113" s="37">
        <v>703029</v>
      </c>
      <c r="G113" s="38">
        <f t="shared" si="21"/>
        <v>5.0235751731293405E-3</v>
      </c>
      <c r="H113" s="37">
        <f t="shared" si="22"/>
        <v>94242.121719045652</v>
      </c>
      <c r="I113" s="37">
        <f t="shared" si="26"/>
        <v>44563.270046768186</v>
      </c>
      <c r="J113" s="37">
        <f t="shared" si="27"/>
        <v>217109.64352209092</v>
      </c>
      <c r="K113" s="38">
        <f t="shared" si="25"/>
        <v>6.2718295929752622E-3</v>
      </c>
    </row>
    <row r="114" spans="1:11" ht="16" hidden="1" x14ac:dyDescent="0.2">
      <c r="A114" s="34" t="s">
        <v>8</v>
      </c>
      <c r="B114" s="35">
        <v>11.965797424316406</v>
      </c>
      <c r="C114" s="35">
        <v>8.5681018829345703</v>
      </c>
      <c r="D114" s="35">
        <v>16.702587127685547</v>
      </c>
      <c r="E114" s="36" t="s">
        <v>217</v>
      </c>
      <c r="F114" s="37">
        <v>1069709</v>
      </c>
      <c r="G114" s="38">
        <f t="shared" si="21"/>
        <v>7.6437295970337117E-3</v>
      </c>
      <c r="H114" s="37">
        <f t="shared" si="22"/>
        <v>127999.21196968078</v>
      </c>
      <c r="I114" s="37">
        <f t="shared" si="26"/>
        <v>91653.756970920556</v>
      </c>
      <c r="J114" s="37">
        <f t="shared" si="27"/>
        <v>178669.07773769379</v>
      </c>
      <c r="K114" s="38">
        <f t="shared" si="25"/>
        <v>8.5183698208984547E-3</v>
      </c>
    </row>
    <row r="115" spans="1:11" ht="16" hidden="1" x14ac:dyDescent="0.2">
      <c r="A115" s="34" t="s">
        <v>51</v>
      </c>
      <c r="B115" s="35">
        <v>10.4022216796875</v>
      </c>
      <c r="C115" s="35">
        <v>8.7210006713867188</v>
      </c>
      <c r="D115" s="35">
        <v>11.912708282470703</v>
      </c>
      <c r="E115" s="36" t="s">
        <v>218</v>
      </c>
      <c r="F115" s="37">
        <v>950592</v>
      </c>
      <c r="G115" s="38">
        <f t="shared" si="21"/>
        <v>6.7925652725212837E-3</v>
      </c>
      <c r="H115" s="37">
        <f t="shared" si="22"/>
        <v>98882.687109374994</v>
      </c>
      <c r="I115" s="37">
        <f t="shared" si="26"/>
        <v>82901.13470214844</v>
      </c>
      <c r="J115" s="37">
        <f t="shared" si="27"/>
        <v>113241.25191650391</v>
      </c>
      <c r="K115" s="38">
        <f t="shared" si="25"/>
        <v>6.5806600268864561E-3</v>
      </c>
    </row>
    <row r="116" spans="1:11" ht="16" hidden="1" x14ac:dyDescent="0.2">
      <c r="A116" s="34" t="s">
        <v>137</v>
      </c>
      <c r="B116" s="35">
        <v>11.965797424316406</v>
      </c>
      <c r="C116" s="35">
        <v>8.5681018829345703</v>
      </c>
      <c r="D116" s="35">
        <v>16.702587127685547</v>
      </c>
      <c r="E116" s="36" t="s">
        <v>217</v>
      </c>
      <c r="F116" s="37">
        <v>71434</v>
      </c>
      <c r="G116" s="38">
        <f t="shared" si="21"/>
        <v>5.104399234132892E-4</v>
      </c>
      <c r="H116" s="37">
        <f t="shared" si="22"/>
        <v>8547.6477320861813</v>
      </c>
      <c r="I116" s="37">
        <f t="shared" si="26"/>
        <v>6120.5378990554809</v>
      </c>
      <c r="J116" s="37">
        <f t="shared" si="27"/>
        <v>11931.326088790895</v>
      </c>
      <c r="K116" s="38">
        <f t="shared" si="25"/>
        <v>5.6884744335708145E-4</v>
      </c>
    </row>
    <row r="117" spans="1:11" ht="16" hidden="1" x14ac:dyDescent="0.2">
      <c r="A117" s="34" t="s">
        <v>132</v>
      </c>
      <c r="B117" s="35">
        <v>5.2859244346618652</v>
      </c>
      <c r="C117" s="35">
        <v>3.622100830078125</v>
      </c>
      <c r="D117" s="35">
        <v>7.386693000793457</v>
      </c>
      <c r="E117" s="36" t="s">
        <v>208</v>
      </c>
      <c r="F117" s="37">
        <v>578913</v>
      </c>
      <c r="G117" s="38">
        <f t="shared" si="21"/>
        <v>4.1366899149278703E-3</v>
      </c>
      <c r="H117" s="37">
        <f t="shared" si="22"/>
        <v>30600.903722434043</v>
      </c>
      <c r="I117" s="37">
        <f t="shared" si="26"/>
        <v>20968.812578430177</v>
      </c>
      <c r="J117" s="37">
        <f t="shared" si="27"/>
        <v>42762.526051683424</v>
      </c>
      <c r="K117" s="38">
        <f t="shared" si="25"/>
        <v>2.0364954654810397E-3</v>
      </c>
    </row>
    <row r="118" spans="1:11" ht="16" hidden="1" x14ac:dyDescent="0.2">
      <c r="A118" s="34" t="s">
        <v>90</v>
      </c>
      <c r="B118" s="35">
        <v>7.4378304481506348</v>
      </c>
      <c r="C118" s="35">
        <v>5.6520552635192871</v>
      </c>
      <c r="D118" s="35">
        <v>9.5888462066650391</v>
      </c>
      <c r="E118" s="36" t="s">
        <v>208</v>
      </c>
      <c r="F118" s="37">
        <v>177061</v>
      </c>
      <c r="G118" s="38">
        <f t="shared" si="21"/>
        <v>1.2652098899610885E-3</v>
      </c>
      <c r="H118" s="37">
        <f t="shared" si="22"/>
        <v>13169.496969799995</v>
      </c>
      <c r="I118" s="37">
        <f t="shared" si="26"/>
        <v>10007.585570139885</v>
      </c>
      <c r="J118" s="37">
        <f t="shared" si="27"/>
        <v>16978.106981983183</v>
      </c>
      <c r="K118" s="38">
        <f t="shared" si="25"/>
        <v>8.7643231405620434E-4</v>
      </c>
    </row>
    <row r="119" spans="1:11" ht="16" x14ac:dyDescent="0.2">
      <c r="A119" s="34" t="s">
        <v>87</v>
      </c>
      <c r="B119" s="35">
        <v>7.4687890000000001</v>
      </c>
      <c r="C119" s="39" t="s">
        <v>207</v>
      </c>
      <c r="D119" s="39" t="s">
        <v>207</v>
      </c>
      <c r="E119" s="36" t="s">
        <v>206</v>
      </c>
      <c r="F119" s="37">
        <v>60317</v>
      </c>
      <c r="G119" s="38">
        <f t="shared" si="21"/>
        <v>4.3100211188676769E-4</v>
      </c>
      <c r="H119" s="37">
        <f t="shared" si="22"/>
        <v>4504.9494611300006</v>
      </c>
      <c r="I119" s="37"/>
      <c r="J119" s="37"/>
      <c r="K119" s="38">
        <f t="shared" si="25"/>
        <v>2.9980517023380122E-4</v>
      </c>
    </row>
    <row r="120" spans="1:11" ht="16" hidden="1" x14ac:dyDescent="0.2">
      <c r="A120" s="34" t="s">
        <v>48</v>
      </c>
      <c r="B120" s="35">
        <v>9.8278722763061523</v>
      </c>
      <c r="C120" s="35">
        <v>8.6147499084472656</v>
      </c>
      <c r="D120" s="35">
        <v>11.282498359680176</v>
      </c>
      <c r="E120" s="36" t="s">
        <v>219</v>
      </c>
      <c r="F120" s="37">
        <v>122423</v>
      </c>
      <c r="G120" s="38">
        <f t="shared" si="21"/>
        <v>8.7478773054882979E-4</v>
      </c>
      <c r="H120" s="37">
        <f t="shared" si="22"/>
        <v>12031.576076822281</v>
      </c>
      <c r="I120" s="37">
        <f>C120/100*F120</f>
        <v>10546.435280418396</v>
      </c>
      <c r="J120" s="37">
        <f>D120/100*F120</f>
        <v>13812.372966871262</v>
      </c>
      <c r="K120" s="38">
        <f t="shared" si="25"/>
        <v>8.0070348069739253E-4</v>
      </c>
    </row>
    <row r="121" spans="1:11" ht="16" hidden="1" x14ac:dyDescent="0.2">
      <c r="A121" s="34" t="s">
        <v>183</v>
      </c>
      <c r="B121" s="35">
        <v>11.965797424316406</v>
      </c>
      <c r="C121" s="35">
        <v>8.5681018829345703</v>
      </c>
      <c r="D121" s="35">
        <v>16.702587127685547</v>
      </c>
      <c r="E121" s="36" t="s">
        <v>217</v>
      </c>
      <c r="F121" s="37">
        <v>949069</v>
      </c>
      <c r="G121" s="38">
        <f t="shared" si="21"/>
        <v>6.7816824995650107E-3</v>
      </c>
      <c r="H121" s="37">
        <f t="shared" si="22"/>
        <v>113563.67395698547</v>
      </c>
      <c r="I121" s="37">
        <f>C121/100*F121</f>
        <v>81317.198859348297</v>
      </c>
      <c r="J121" s="37">
        <f>D121/100*F121</f>
        <v>158519.07662685396</v>
      </c>
      <c r="K121" s="38">
        <f t="shared" si="25"/>
        <v>7.5576822552210704E-3</v>
      </c>
    </row>
    <row r="122" spans="1:11" ht="16" hidden="1" x14ac:dyDescent="0.2">
      <c r="A122" s="34" t="s">
        <v>23</v>
      </c>
      <c r="B122" s="35">
        <v>11.419438362121582</v>
      </c>
      <c r="C122" s="35">
        <v>8.0175266265869141</v>
      </c>
      <c r="D122" s="35">
        <v>15.746940612792969</v>
      </c>
      <c r="E122" s="36" t="s">
        <v>208</v>
      </c>
      <c r="F122" s="37">
        <v>7033430</v>
      </c>
      <c r="G122" s="38">
        <f t="shared" si="21"/>
        <v>5.025818896509688E-2</v>
      </c>
      <c r="H122" s="37">
        <f t="shared" si="22"/>
        <v>803178.20359296806</v>
      </c>
      <c r="I122" s="37">
        <f>C122/100*F122</f>
        <v>563907.12301235204</v>
      </c>
      <c r="J122" s="37">
        <f>D122/100*F122</f>
        <v>1107550.0451423647</v>
      </c>
      <c r="K122" s="38">
        <f t="shared" si="25"/>
        <v>5.3451649154765003E-2</v>
      </c>
    </row>
    <row r="123" spans="1:11" ht="16" x14ac:dyDescent="0.2">
      <c r="A123" s="34" t="s">
        <v>140</v>
      </c>
      <c r="B123" s="35">
        <v>5.8167999999999997</v>
      </c>
      <c r="C123" s="39" t="s">
        <v>207</v>
      </c>
      <c r="D123" s="39" t="s">
        <v>207</v>
      </c>
      <c r="E123" s="36" t="s">
        <v>206</v>
      </c>
      <c r="F123" s="37">
        <v>60568</v>
      </c>
      <c r="G123" s="38">
        <f t="shared" si="21"/>
        <v>4.3279566146787383E-4</v>
      </c>
      <c r="H123" s="37">
        <f t="shared" si="22"/>
        <v>3523.119424</v>
      </c>
      <c r="I123" s="37"/>
      <c r="J123" s="37"/>
      <c r="K123" s="38">
        <f t="shared" si="25"/>
        <v>2.3446421048226078E-4</v>
      </c>
    </row>
    <row r="124" spans="1:11" ht="16" hidden="1" x14ac:dyDescent="0.2">
      <c r="A124" s="34" t="s">
        <v>36</v>
      </c>
      <c r="B124" s="35">
        <v>9.2312402725219727</v>
      </c>
      <c r="C124" s="35">
        <v>6.8340816497802734</v>
      </c>
      <c r="D124" s="35">
        <v>12.159568786621094</v>
      </c>
      <c r="E124" s="36" t="s">
        <v>208</v>
      </c>
      <c r="F124" s="37">
        <v>80113</v>
      </c>
      <c r="G124" s="38">
        <f t="shared" si="21"/>
        <v>5.7245672347073996E-4</v>
      </c>
      <c r="H124" s="37">
        <f t="shared" si="22"/>
        <v>7395.4235195255287</v>
      </c>
      <c r="I124" s="37">
        <f t="shared" ref="I124:I130" si="28">C124/100*F124</f>
        <v>5474.98783208847</v>
      </c>
      <c r="J124" s="37">
        <f t="shared" ref="J124:J130" si="29">D124/100*F124</f>
        <v>9741.3953420257567</v>
      </c>
      <c r="K124" s="38">
        <f t="shared" si="25"/>
        <v>4.9216672159209081E-4</v>
      </c>
    </row>
    <row r="125" spans="1:11" ht="16" hidden="1" x14ac:dyDescent="0.2">
      <c r="A125" s="34" t="s">
        <v>99</v>
      </c>
      <c r="B125" s="35">
        <v>8.3850183486938477</v>
      </c>
      <c r="C125" s="35">
        <v>5.5536785125732422</v>
      </c>
      <c r="D125" s="35">
        <v>11.926729202270508</v>
      </c>
      <c r="E125" s="36" t="s">
        <v>208</v>
      </c>
      <c r="F125" s="37">
        <v>5415657</v>
      </c>
      <c r="G125" s="38">
        <f t="shared" si="21"/>
        <v>3.8698204556830693E-2</v>
      </c>
      <c r="H125" s="37">
        <f t="shared" si="22"/>
        <v>454103.83315232274</v>
      </c>
      <c r="I125" s="37">
        <f t="shared" si="28"/>
        <v>300768.1791236687</v>
      </c>
      <c r="J125" s="37">
        <f t="shared" si="29"/>
        <v>645910.74491380691</v>
      </c>
      <c r="K125" s="38">
        <f t="shared" si="25"/>
        <v>3.0220689083580617E-2</v>
      </c>
    </row>
    <row r="126" spans="1:11" ht="16" hidden="1" x14ac:dyDescent="0.2">
      <c r="A126" s="34" t="s">
        <v>80</v>
      </c>
      <c r="B126" s="35">
        <v>9.8278722763061523</v>
      </c>
      <c r="C126" s="35">
        <v>8.6147499084472656</v>
      </c>
      <c r="D126" s="35">
        <v>11.282498359680176</v>
      </c>
      <c r="E126" s="36" t="s">
        <v>219</v>
      </c>
      <c r="F126" s="37">
        <v>75061</v>
      </c>
      <c r="G126" s="38">
        <f t="shared" si="21"/>
        <v>5.3635707214106591E-4</v>
      </c>
      <c r="H126" s="37">
        <f t="shared" si="22"/>
        <v>7376.8992093181614</v>
      </c>
      <c r="I126" s="37">
        <f t="shared" si="28"/>
        <v>6466.3174287796019</v>
      </c>
      <c r="J126" s="37">
        <f t="shared" si="29"/>
        <v>8468.7560937595372</v>
      </c>
      <c r="K126" s="38">
        <f t="shared" si="25"/>
        <v>4.9093392552565279E-4</v>
      </c>
    </row>
    <row r="127" spans="1:11" ht="16" hidden="1" x14ac:dyDescent="0.2">
      <c r="A127" s="34" t="s">
        <v>27</v>
      </c>
      <c r="B127" s="35">
        <v>9.9769678115844727</v>
      </c>
      <c r="C127" s="35">
        <v>7.8766260147094727</v>
      </c>
      <c r="D127" s="35">
        <v>12.731771469116211</v>
      </c>
      <c r="E127" s="36" t="s">
        <v>224</v>
      </c>
      <c r="F127" s="37">
        <v>212941</v>
      </c>
      <c r="G127" s="38">
        <f t="shared" si="21"/>
        <v>1.5215945870530731E-3</v>
      </c>
      <c r="H127" s="37">
        <f t="shared" si="22"/>
        <v>21245.055027666091</v>
      </c>
      <c r="I127" s="37">
        <f t="shared" si="28"/>
        <v>16772.566201982499</v>
      </c>
      <c r="J127" s="37">
        <f t="shared" si="29"/>
        <v>27111.16148405075</v>
      </c>
      <c r="K127" s="38">
        <f t="shared" si="25"/>
        <v>1.4138621074781697E-3</v>
      </c>
    </row>
    <row r="128" spans="1:11" ht="16" hidden="1" x14ac:dyDescent="0.2">
      <c r="A128" s="34" t="s">
        <v>42</v>
      </c>
      <c r="B128" s="35">
        <v>8.0731544494628906</v>
      </c>
      <c r="C128" s="35">
        <v>6.4465732574462891</v>
      </c>
      <c r="D128" s="35">
        <v>9.9495487213134766</v>
      </c>
      <c r="E128" s="36" t="s">
        <v>208</v>
      </c>
      <c r="F128" s="37">
        <v>140121</v>
      </c>
      <c r="G128" s="38">
        <f t="shared" si="21"/>
        <v>1.0012508400564647E-3</v>
      </c>
      <c r="H128" s="37">
        <f t="shared" si="22"/>
        <v>11312.184746131898</v>
      </c>
      <c r="I128" s="37">
        <f t="shared" si="28"/>
        <v>9033.0029140663155</v>
      </c>
      <c r="J128" s="37">
        <f t="shared" si="29"/>
        <v>13941.407163791657</v>
      </c>
      <c r="K128" s="38">
        <f t="shared" si="25"/>
        <v>7.528278625082705E-4</v>
      </c>
    </row>
    <row r="129" spans="1:11" ht="16" hidden="1" x14ac:dyDescent="0.2">
      <c r="A129" s="34" t="s">
        <v>100</v>
      </c>
      <c r="B129" s="35">
        <v>8.7918100357055664</v>
      </c>
      <c r="C129" s="35">
        <v>6.9224338531494141</v>
      </c>
      <c r="D129" s="35">
        <v>11.027807235717773</v>
      </c>
      <c r="E129" s="36" t="s">
        <v>208</v>
      </c>
      <c r="F129" s="37">
        <v>616747</v>
      </c>
      <c r="G129" s="38">
        <f t="shared" si="21"/>
        <v>4.4070371454122109E-3</v>
      </c>
      <c r="H129" s="37">
        <f t="shared" si="22"/>
        <v>54223.224640913009</v>
      </c>
      <c r="I129" s="37">
        <f t="shared" si="28"/>
        <v>42693.903116283414</v>
      </c>
      <c r="J129" s="37">
        <f t="shared" si="29"/>
        <v>68013.670292072304</v>
      </c>
      <c r="K129" s="38">
        <f t="shared" si="25"/>
        <v>3.6085650314969108E-3</v>
      </c>
    </row>
    <row r="130" spans="1:11" ht="16" hidden="1" x14ac:dyDescent="0.2">
      <c r="A130" s="34" t="s">
        <v>31</v>
      </c>
      <c r="B130" s="35">
        <v>13.274429321289062</v>
      </c>
      <c r="C130" s="35">
        <v>9.0677738189697266</v>
      </c>
      <c r="D130" s="35">
        <v>18.486804962158203</v>
      </c>
      <c r="E130" s="36" t="s">
        <v>208</v>
      </c>
      <c r="F130" s="37">
        <v>2336772</v>
      </c>
      <c r="G130" s="38">
        <f t="shared" si="21"/>
        <v>1.6697675066695391E-2</v>
      </c>
      <c r="H130" s="37">
        <f t="shared" si="22"/>
        <v>310193.14753967285</v>
      </c>
      <c r="I130" s="37">
        <f t="shared" si="28"/>
        <v>211893.19962501526</v>
      </c>
      <c r="J130" s="37">
        <f t="shared" si="29"/>
        <v>431994.48205032351</v>
      </c>
      <c r="K130" s="38">
        <f t="shared" si="25"/>
        <v>2.0643407924084277E-2</v>
      </c>
    </row>
    <row r="131" spans="1:11" ht="16" x14ac:dyDescent="0.2">
      <c r="A131" s="34" t="s">
        <v>107</v>
      </c>
      <c r="B131" s="35">
        <v>7.254238</v>
      </c>
      <c r="C131" s="39" t="s">
        <v>207</v>
      </c>
      <c r="D131" s="39" t="s">
        <v>207</v>
      </c>
      <c r="E131" s="36" t="s">
        <v>206</v>
      </c>
      <c r="F131" s="37">
        <v>393416</v>
      </c>
      <c r="G131" s="38">
        <f t="shared" si="21"/>
        <v>2.8111996095635493E-3</v>
      </c>
      <c r="H131" s="37">
        <f t="shared" si="22"/>
        <v>28539.332970080002</v>
      </c>
      <c r="I131" s="37"/>
      <c r="J131" s="37"/>
      <c r="K131" s="38">
        <f t="shared" si="25"/>
        <v>1.8992975733201154E-3</v>
      </c>
    </row>
    <row r="132" spans="1:11" ht="16" x14ac:dyDescent="0.2">
      <c r="A132" s="34" t="s">
        <v>70</v>
      </c>
      <c r="B132" s="35">
        <v>7.7251810000000001</v>
      </c>
      <c r="C132" s="39" t="s">
        <v>207</v>
      </c>
      <c r="D132" s="39" t="s">
        <v>207</v>
      </c>
      <c r="E132" s="36" t="s">
        <v>206</v>
      </c>
      <c r="F132" s="37">
        <v>85031</v>
      </c>
      <c r="G132" s="38">
        <f t="shared" ref="G132:G163" si="30">F132/139945950</f>
        <v>6.0759886227504259E-4</v>
      </c>
      <c r="H132" s="37">
        <f t="shared" ref="H132:H163" si="31">B132/100*F132</f>
        <v>6568.7986561100006</v>
      </c>
      <c r="I132" s="37"/>
      <c r="J132" s="37"/>
      <c r="K132" s="38">
        <f t="shared" ref="K132:K163" si="32">H132/SUM(H$4:H$186)</f>
        <v>4.3715469314779804E-4</v>
      </c>
    </row>
    <row r="133" spans="1:11" ht="16" hidden="1" x14ac:dyDescent="0.2">
      <c r="A133" s="34" t="s">
        <v>164</v>
      </c>
      <c r="B133" s="35">
        <v>4.4842162132263184</v>
      </c>
      <c r="C133" s="35">
        <v>3.0234675407409668</v>
      </c>
      <c r="D133" s="35">
        <v>6.425288200378418</v>
      </c>
      <c r="E133" s="36" t="s">
        <v>208</v>
      </c>
      <c r="F133" s="37">
        <v>25468</v>
      </c>
      <c r="G133" s="38">
        <f t="shared" si="30"/>
        <v>1.8198454474745428E-4</v>
      </c>
      <c r="H133" s="37">
        <f t="shared" si="31"/>
        <v>1142.0401851844788</v>
      </c>
      <c r="I133" s="37">
        <f>C133/100*F133</f>
        <v>770.01671327590941</v>
      </c>
      <c r="J133" s="37">
        <f>D133/100*F133</f>
        <v>1636.3923988723755</v>
      </c>
      <c r="K133" s="38">
        <f t="shared" si="32"/>
        <v>7.6002972971685935E-5</v>
      </c>
    </row>
    <row r="134" spans="1:11" ht="16" x14ac:dyDescent="0.2">
      <c r="A134" s="34" t="s">
        <v>110</v>
      </c>
      <c r="B134" s="35">
        <v>6.6796930000000003</v>
      </c>
      <c r="C134" s="39" t="s">
        <v>207</v>
      </c>
      <c r="D134" s="39" t="s">
        <v>207</v>
      </c>
      <c r="E134" s="36" t="s">
        <v>206</v>
      </c>
      <c r="F134" s="37">
        <v>456369</v>
      </c>
      <c r="G134" s="38">
        <f t="shared" si="30"/>
        <v>3.2610375648598621E-3</v>
      </c>
      <c r="H134" s="37">
        <f t="shared" si="31"/>
        <v>30484.04814717</v>
      </c>
      <c r="I134" s="37"/>
      <c r="J134" s="37"/>
      <c r="K134" s="38">
        <f t="shared" si="32"/>
        <v>2.0287187066212373E-3</v>
      </c>
    </row>
    <row r="135" spans="1:11" ht="16" hidden="1" x14ac:dyDescent="0.2">
      <c r="A135" s="34" t="s">
        <v>113</v>
      </c>
      <c r="B135" s="35">
        <v>8.7161350250244141</v>
      </c>
      <c r="C135" s="35">
        <v>6.278996467590332</v>
      </c>
      <c r="D135" s="35">
        <v>13.267726898193359</v>
      </c>
      <c r="E135" s="36" t="s">
        <v>215</v>
      </c>
      <c r="F135" s="37">
        <v>43631</v>
      </c>
      <c r="G135" s="38">
        <f t="shared" si="30"/>
        <v>3.117703656304452E-4</v>
      </c>
      <c r="H135" s="37">
        <f t="shared" si="31"/>
        <v>3802.9368727684023</v>
      </c>
      <c r="I135" s="37">
        <f t="shared" ref="I135:I142" si="33">C135/100*F135</f>
        <v>2739.588948774338</v>
      </c>
      <c r="J135" s="37">
        <f t="shared" ref="J135:J142" si="34">D135/100*F135</f>
        <v>5788.8419229507454</v>
      </c>
      <c r="K135" s="38">
        <f t="shared" si="32"/>
        <v>2.5308611036953634E-4</v>
      </c>
    </row>
    <row r="136" spans="1:11" ht="16" hidden="1" x14ac:dyDescent="0.2">
      <c r="A136" s="34" t="s">
        <v>37</v>
      </c>
      <c r="B136" s="35">
        <v>8.7161350250244141</v>
      </c>
      <c r="C136" s="35">
        <v>6.278996467590332</v>
      </c>
      <c r="D136" s="35">
        <v>13.267726898193359</v>
      </c>
      <c r="E136" s="36" t="s">
        <v>215</v>
      </c>
      <c r="F136" s="37">
        <v>182391</v>
      </c>
      <c r="G136" s="38">
        <f t="shared" si="30"/>
        <v>1.3032960225001153E-3</v>
      </c>
      <c r="H136" s="37">
        <f t="shared" si="31"/>
        <v>15897.44583349228</v>
      </c>
      <c r="I136" s="37">
        <f t="shared" si="33"/>
        <v>11452.324447202684</v>
      </c>
      <c r="J136" s="37">
        <f t="shared" si="34"/>
        <v>24199.139766883851</v>
      </c>
      <c r="K136" s="38">
        <f t="shared" si="32"/>
        <v>1.0579777854371915E-3</v>
      </c>
    </row>
    <row r="137" spans="1:11" ht="16" hidden="1" x14ac:dyDescent="0.2">
      <c r="A137" s="34" t="s">
        <v>76</v>
      </c>
      <c r="B137" s="35">
        <v>8.6156520843505859</v>
      </c>
      <c r="C137" s="35">
        <v>2.2421708106994629</v>
      </c>
      <c r="D137" s="35">
        <v>22.378261566162109</v>
      </c>
      <c r="E137" s="36" t="s">
        <v>208</v>
      </c>
      <c r="F137" s="37">
        <v>1827049</v>
      </c>
      <c r="G137" s="38">
        <f t="shared" si="30"/>
        <v>1.305539031318877E-2</v>
      </c>
      <c r="H137" s="37">
        <f t="shared" si="31"/>
        <v>157412.18525060653</v>
      </c>
      <c r="I137" s="37">
        <f t="shared" si="33"/>
        <v>40965.559375176432</v>
      </c>
      <c r="J137" s="37">
        <f t="shared" si="34"/>
        <v>408861.80416194914</v>
      </c>
      <c r="K137" s="38">
        <f t="shared" si="32"/>
        <v>1.0475808308867261E-2</v>
      </c>
    </row>
    <row r="138" spans="1:11" ht="16" hidden="1" x14ac:dyDescent="0.2">
      <c r="A138" s="34" t="s">
        <v>187</v>
      </c>
      <c r="B138" s="35">
        <v>11.965797424316406</v>
      </c>
      <c r="C138" s="35">
        <v>8.5681018829345703</v>
      </c>
      <c r="D138" s="35">
        <v>16.702587127685547</v>
      </c>
      <c r="E138" s="36" t="s">
        <v>217</v>
      </c>
      <c r="F138" s="37">
        <v>362246</v>
      </c>
      <c r="G138" s="38">
        <f t="shared" si="30"/>
        <v>2.5884707631767838E-3</v>
      </c>
      <c r="H138" s="37">
        <f t="shared" si="31"/>
        <v>43345.622537689211</v>
      </c>
      <c r="I138" s="37">
        <f t="shared" si="33"/>
        <v>31037.606346855162</v>
      </c>
      <c r="J138" s="37">
        <f t="shared" si="34"/>
        <v>60504.453766555787</v>
      </c>
      <c r="K138" s="38">
        <f t="shared" si="32"/>
        <v>2.8846587194659317E-3</v>
      </c>
    </row>
    <row r="139" spans="1:11" ht="16" hidden="1" x14ac:dyDescent="0.2">
      <c r="A139" s="34" t="s">
        <v>74</v>
      </c>
      <c r="B139" s="35">
        <v>9.8278722763061523</v>
      </c>
      <c r="C139" s="35">
        <v>8.6147499084472656</v>
      </c>
      <c r="D139" s="35">
        <v>11.282498359680176</v>
      </c>
      <c r="E139" s="36" t="s">
        <v>219</v>
      </c>
      <c r="F139" s="37">
        <v>2785</v>
      </c>
      <c r="G139" s="38">
        <f t="shared" si="30"/>
        <v>1.9900540172831011E-5</v>
      </c>
      <c r="H139" s="37">
        <f t="shared" si="31"/>
        <v>273.70624289512637</v>
      </c>
      <c r="I139" s="37">
        <f t="shared" si="33"/>
        <v>239.92078495025635</v>
      </c>
      <c r="J139" s="37">
        <f t="shared" si="34"/>
        <v>314.21757931709294</v>
      </c>
      <c r="K139" s="38">
        <f t="shared" si="32"/>
        <v>1.8215198073419524E-5</v>
      </c>
    </row>
    <row r="140" spans="1:11" ht="16" hidden="1" x14ac:dyDescent="0.2">
      <c r="A140" s="34" t="s">
        <v>72</v>
      </c>
      <c r="B140" s="35">
        <v>9.8278722763061523</v>
      </c>
      <c r="C140" s="35">
        <v>8.6147499084472656</v>
      </c>
      <c r="D140" s="35">
        <v>11.282498359680176</v>
      </c>
      <c r="E140" s="36" t="s">
        <v>219</v>
      </c>
      <c r="F140" s="37">
        <v>1757</v>
      </c>
      <c r="G140" s="38">
        <f t="shared" si="30"/>
        <v>1.255484706774294E-5</v>
      </c>
      <c r="H140" s="37">
        <f t="shared" si="31"/>
        <v>172.6757158946991</v>
      </c>
      <c r="I140" s="37">
        <f t="shared" si="33"/>
        <v>151.36115589141846</v>
      </c>
      <c r="J140" s="37">
        <f t="shared" si="34"/>
        <v>198.2334961795807</v>
      </c>
      <c r="K140" s="38">
        <f t="shared" si="32"/>
        <v>1.1491598928186034E-5</v>
      </c>
    </row>
    <row r="141" spans="1:11" ht="16" hidden="1" x14ac:dyDescent="0.2">
      <c r="A141" s="34" t="s">
        <v>158</v>
      </c>
      <c r="B141" s="35">
        <v>9.9769678115844727</v>
      </c>
      <c r="C141" s="35">
        <v>7.8766260147094727</v>
      </c>
      <c r="D141" s="35">
        <v>12.731771469116211</v>
      </c>
      <c r="E141" s="36" t="s">
        <v>224</v>
      </c>
      <c r="F141" s="37">
        <v>4907</v>
      </c>
      <c r="G141" s="38">
        <f t="shared" si="30"/>
        <v>3.5063537029831872E-5</v>
      </c>
      <c r="H141" s="37">
        <f t="shared" si="31"/>
        <v>489.56981051445007</v>
      </c>
      <c r="I141" s="37">
        <f t="shared" si="33"/>
        <v>386.50603854179383</v>
      </c>
      <c r="J141" s="37">
        <f t="shared" si="34"/>
        <v>624.74802598953238</v>
      </c>
      <c r="K141" s="38">
        <f t="shared" si="32"/>
        <v>3.2580956046019224E-5</v>
      </c>
    </row>
    <row r="142" spans="1:11" ht="16" hidden="1" x14ac:dyDescent="0.2">
      <c r="A142" s="34" t="s">
        <v>131</v>
      </c>
      <c r="B142" s="35">
        <v>11.965797424316406</v>
      </c>
      <c r="C142" s="35">
        <v>8.5681018829345703</v>
      </c>
      <c r="D142" s="35">
        <v>16.702587127685547</v>
      </c>
      <c r="E142" s="36" t="s">
        <v>217</v>
      </c>
      <c r="F142" s="37">
        <v>6349</v>
      </c>
      <c r="G142" s="38">
        <f t="shared" si="30"/>
        <v>4.536751510136592E-5</v>
      </c>
      <c r="H142" s="37">
        <f t="shared" si="31"/>
        <v>759.70847846984861</v>
      </c>
      <c r="I142" s="37">
        <f t="shared" si="33"/>
        <v>543.98878854751581</v>
      </c>
      <c r="J142" s="37">
        <f t="shared" si="34"/>
        <v>1060.4472567367554</v>
      </c>
      <c r="K142" s="38">
        <f t="shared" si="32"/>
        <v>5.0558731386652162E-5</v>
      </c>
    </row>
    <row r="143" spans="1:11" ht="16" x14ac:dyDescent="0.2">
      <c r="A143" s="34" t="s">
        <v>173</v>
      </c>
      <c r="B143" s="35">
        <v>3.9568539999999999</v>
      </c>
      <c r="C143" s="39" t="s">
        <v>207</v>
      </c>
      <c r="D143" s="39" t="s">
        <v>207</v>
      </c>
      <c r="E143" s="36" t="s">
        <v>206</v>
      </c>
      <c r="F143" s="37">
        <v>620500</v>
      </c>
      <c r="G143" s="38">
        <f t="shared" si="30"/>
        <v>4.4338546417384715E-3</v>
      </c>
      <c r="H143" s="37">
        <f t="shared" si="31"/>
        <v>24552.279070000001</v>
      </c>
      <c r="I143" s="37"/>
      <c r="J143" s="37"/>
      <c r="K143" s="38">
        <f t="shared" si="32"/>
        <v>1.6339584427574846E-3</v>
      </c>
    </row>
    <row r="144" spans="1:11" ht="16" hidden="1" x14ac:dyDescent="0.2">
      <c r="A144" s="34" t="s">
        <v>186</v>
      </c>
      <c r="B144" s="35">
        <v>11.965797424316406</v>
      </c>
      <c r="C144" s="35">
        <v>8.5681018829345703</v>
      </c>
      <c r="D144" s="35">
        <v>16.702587127685547</v>
      </c>
      <c r="E144" s="36" t="s">
        <v>217</v>
      </c>
      <c r="F144" s="37">
        <v>559032</v>
      </c>
      <c r="G144" s="38">
        <f t="shared" si="30"/>
        <v>3.9946279259957147E-3</v>
      </c>
      <c r="H144" s="37">
        <f t="shared" si="31"/>
        <v>66892.636657104493</v>
      </c>
      <c r="I144" s="37">
        <f t="shared" ref="I144:I149" si="35">C144/100*F144</f>
        <v>47898.431318206785</v>
      </c>
      <c r="J144" s="37">
        <f t="shared" ref="J144:J149" si="36">D144/100*F144</f>
        <v>93372.806871643072</v>
      </c>
      <c r="K144" s="38">
        <f t="shared" si="32"/>
        <v>4.4517166049051708E-3</v>
      </c>
    </row>
    <row r="145" spans="1:11" ht="16" hidden="1" x14ac:dyDescent="0.2">
      <c r="A145" s="34" t="s">
        <v>175</v>
      </c>
      <c r="B145" s="35">
        <v>11.969192504882812</v>
      </c>
      <c r="C145" s="35">
        <v>2.0534782409667969</v>
      </c>
      <c r="D145" s="35">
        <v>33.96185302734375</v>
      </c>
      <c r="E145" s="36" t="s">
        <v>208</v>
      </c>
      <c r="F145" s="37">
        <v>90809</v>
      </c>
      <c r="G145" s="38">
        <f t="shared" si="30"/>
        <v>6.4888623071978865E-4</v>
      </c>
      <c r="H145" s="37">
        <f t="shared" si="31"/>
        <v>10869.104021759033</v>
      </c>
      <c r="I145" s="37">
        <f t="shared" si="35"/>
        <v>1864.7430558395386</v>
      </c>
      <c r="J145" s="37">
        <f t="shared" si="36"/>
        <v>30840.419115600587</v>
      </c>
      <c r="K145" s="38">
        <f t="shared" si="32"/>
        <v>7.2334076323133376E-4</v>
      </c>
    </row>
    <row r="146" spans="1:11" ht="16" hidden="1" x14ac:dyDescent="0.2">
      <c r="A146" s="34" t="s">
        <v>144</v>
      </c>
      <c r="B146" s="35">
        <v>11.965797424316406</v>
      </c>
      <c r="C146" s="35">
        <v>8.5681018829345703</v>
      </c>
      <c r="D146" s="35">
        <v>16.702587127685547</v>
      </c>
      <c r="E146" s="36" t="s">
        <v>217</v>
      </c>
      <c r="F146" s="37">
        <v>1662</v>
      </c>
      <c r="G146" s="38">
        <f t="shared" si="30"/>
        <v>1.1876013560949782E-5</v>
      </c>
      <c r="H146" s="37">
        <f t="shared" si="31"/>
        <v>198.87155319213866</v>
      </c>
      <c r="I146" s="37">
        <f t="shared" si="35"/>
        <v>142.40185329437256</v>
      </c>
      <c r="J146" s="37">
        <f t="shared" si="36"/>
        <v>277.59699806213382</v>
      </c>
      <c r="K146" s="38">
        <f t="shared" si="32"/>
        <v>1.3234936456861849E-5</v>
      </c>
    </row>
    <row r="147" spans="1:11" ht="16" hidden="1" x14ac:dyDescent="0.2">
      <c r="A147" s="34" t="s">
        <v>106</v>
      </c>
      <c r="B147" s="35">
        <v>11.965797424316406</v>
      </c>
      <c r="C147" s="35">
        <v>8.5681018829345703</v>
      </c>
      <c r="D147" s="35">
        <v>16.702587127685547</v>
      </c>
      <c r="E147" s="36" t="s">
        <v>217</v>
      </c>
      <c r="F147" s="37">
        <v>228187</v>
      </c>
      <c r="G147" s="38">
        <f t="shared" si="30"/>
        <v>1.6305366464695835E-3</v>
      </c>
      <c r="H147" s="37">
        <f t="shared" si="31"/>
        <v>27304.394168624876</v>
      </c>
      <c r="I147" s="37">
        <f t="shared" si="35"/>
        <v>19551.294643611909</v>
      </c>
      <c r="J147" s="37">
        <f t="shared" si="36"/>
        <v>38113.132489051823</v>
      </c>
      <c r="K147" s="38">
        <f t="shared" si="32"/>
        <v>1.8171121812767359E-3</v>
      </c>
    </row>
    <row r="148" spans="1:11" ht="16" hidden="1" x14ac:dyDescent="0.2">
      <c r="A148" s="34" t="s">
        <v>18</v>
      </c>
      <c r="B148" s="35">
        <v>10.4022216796875</v>
      </c>
      <c r="C148" s="35">
        <v>8.7210006713867188</v>
      </c>
      <c r="D148" s="35">
        <v>11.912708282470703</v>
      </c>
      <c r="E148" s="36" t="s">
        <v>218</v>
      </c>
      <c r="F148" s="37">
        <v>49887</v>
      </c>
      <c r="G148" s="38">
        <f t="shared" si="30"/>
        <v>3.564733384567399E-4</v>
      </c>
      <c r="H148" s="37">
        <f t="shared" si="31"/>
        <v>5189.3563293457028</v>
      </c>
      <c r="I148" s="37">
        <f t="shared" si="35"/>
        <v>4350.6456049346925</v>
      </c>
      <c r="J148" s="37">
        <f t="shared" si="36"/>
        <v>5942.89278087616</v>
      </c>
      <c r="K148" s="38">
        <f t="shared" si="32"/>
        <v>3.4535256635999948E-4</v>
      </c>
    </row>
    <row r="149" spans="1:11" ht="16" hidden="1" x14ac:dyDescent="0.2">
      <c r="A149" s="34" t="s">
        <v>63</v>
      </c>
      <c r="B149" s="35">
        <v>9.0673685073852539</v>
      </c>
      <c r="C149" s="35">
        <v>6.3975272178649902</v>
      </c>
      <c r="D149" s="35">
        <v>12.311483383178711</v>
      </c>
      <c r="E149" s="36" t="s">
        <v>208</v>
      </c>
      <c r="F149" s="37">
        <v>57081</v>
      </c>
      <c r="G149" s="38">
        <f t="shared" si="30"/>
        <v>4.0787889896063442E-4</v>
      </c>
      <c r="H149" s="37">
        <f t="shared" si="31"/>
        <v>5175.7446177005768</v>
      </c>
      <c r="I149" s="37">
        <f t="shared" si="35"/>
        <v>3651.7725112295147</v>
      </c>
      <c r="J149" s="37">
        <f t="shared" si="36"/>
        <v>7027.5178299522395</v>
      </c>
      <c r="K149" s="38">
        <f t="shared" si="32"/>
        <v>3.4444670458238103E-4</v>
      </c>
    </row>
    <row r="150" spans="1:11" ht="16" x14ac:dyDescent="0.2">
      <c r="A150" s="34" t="s">
        <v>94</v>
      </c>
      <c r="B150" s="35">
        <v>7.261171</v>
      </c>
      <c r="C150" s="39" t="s">
        <v>207</v>
      </c>
      <c r="D150" s="39" t="s">
        <v>207</v>
      </c>
      <c r="E150" s="36" t="s">
        <v>206</v>
      </c>
      <c r="F150" s="37">
        <v>21596</v>
      </c>
      <c r="G150" s="38">
        <f t="shared" si="30"/>
        <v>1.5431672013373736E-4</v>
      </c>
      <c r="H150" s="37">
        <f t="shared" si="31"/>
        <v>1568.12248916</v>
      </c>
      <c r="I150" s="37"/>
      <c r="J150" s="37"/>
      <c r="K150" s="38">
        <f t="shared" si="32"/>
        <v>1.0435882441445645E-4</v>
      </c>
    </row>
    <row r="151" spans="1:11" ht="16" hidden="1" x14ac:dyDescent="0.2">
      <c r="A151" s="34" t="s">
        <v>147</v>
      </c>
      <c r="B151" s="35">
        <v>9.9769678115844727</v>
      </c>
      <c r="C151" s="35">
        <v>7.8766260147094727</v>
      </c>
      <c r="D151" s="35">
        <v>12.731771469116211</v>
      </c>
      <c r="E151" s="36" t="s">
        <v>224</v>
      </c>
      <c r="F151" s="37">
        <v>17115</v>
      </c>
      <c r="G151" s="38">
        <f t="shared" si="30"/>
        <v>1.222972154606832E-4</v>
      </c>
      <c r="H151" s="37">
        <f t="shared" si="31"/>
        <v>1707.5580409526824</v>
      </c>
      <c r="I151" s="37">
        <f>C151/100*F151</f>
        <v>1348.0845424175263</v>
      </c>
      <c r="J151" s="37">
        <f>D151/100*F151</f>
        <v>2179.0426869392395</v>
      </c>
      <c r="K151" s="38">
        <f t="shared" si="32"/>
        <v>1.1363828463982453E-4</v>
      </c>
    </row>
    <row r="152" spans="1:11" ht="16" hidden="1" x14ac:dyDescent="0.2">
      <c r="A152" s="34" t="s">
        <v>123</v>
      </c>
      <c r="B152" s="35">
        <v>11.965797424316406</v>
      </c>
      <c r="C152" s="35">
        <v>8.5681018829345703</v>
      </c>
      <c r="D152" s="35">
        <v>16.702587127685547</v>
      </c>
      <c r="E152" s="36" t="s">
        <v>217</v>
      </c>
      <c r="F152" s="37">
        <v>461310</v>
      </c>
      <c r="G152" s="38">
        <f t="shared" si="30"/>
        <v>3.296344052828967E-3</v>
      </c>
      <c r="H152" s="37">
        <f t="shared" si="31"/>
        <v>55199.420098114009</v>
      </c>
      <c r="I152" s="37">
        <f>C152/100*F152</f>
        <v>39525.510796165465</v>
      </c>
      <c r="J152" s="37">
        <f>D152/100*F152</f>
        <v>77050.704678726193</v>
      </c>
      <c r="K152" s="38">
        <f t="shared" si="32"/>
        <v>3.6735310089740913E-3</v>
      </c>
    </row>
    <row r="153" spans="1:11" ht="16" hidden="1" x14ac:dyDescent="0.2">
      <c r="A153" s="34" t="s">
        <v>30</v>
      </c>
      <c r="B153" s="35">
        <v>12.433867454528809</v>
      </c>
      <c r="C153" s="35">
        <v>8.6297616958618164</v>
      </c>
      <c r="D153" s="35">
        <v>17.134170532226562</v>
      </c>
      <c r="E153" s="36" t="s">
        <v>208</v>
      </c>
      <c r="F153" s="37">
        <v>1113414</v>
      </c>
      <c r="G153" s="38">
        <f t="shared" si="30"/>
        <v>7.9560287382378705E-3</v>
      </c>
      <c r="H153" s="37">
        <f t="shared" si="31"/>
        <v>138440.4209801674</v>
      </c>
      <c r="I153" s="37">
        <f>C153/100*F153</f>
        <v>96084.974888362878</v>
      </c>
      <c r="J153" s="37">
        <f>D153/100*F153</f>
        <v>190774.25348968504</v>
      </c>
      <c r="K153" s="38">
        <f t="shared" si="32"/>
        <v>9.2132340967011062E-3</v>
      </c>
    </row>
    <row r="154" spans="1:11" ht="16" hidden="1" x14ac:dyDescent="0.2">
      <c r="A154" s="34" t="s">
        <v>117</v>
      </c>
      <c r="B154" s="35">
        <v>11.965797424316406</v>
      </c>
      <c r="C154" s="35">
        <v>8.5681018829345703</v>
      </c>
      <c r="D154" s="35">
        <v>16.702587127685547</v>
      </c>
      <c r="E154" s="36" t="s">
        <v>217</v>
      </c>
      <c r="F154" s="37">
        <v>434893</v>
      </c>
      <c r="G154" s="38">
        <f t="shared" si="30"/>
        <v>3.1075783186294424E-3</v>
      </c>
      <c r="H154" s="37">
        <f t="shared" si="31"/>
        <v>52038.415392532348</v>
      </c>
      <c r="I154" s="37">
        <f>C154/100*F154</f>
        <v>37262.075321750643</v>
      </c>
      <c r="J154" s="37">
        <f>D154/100*F154</f>
        <v>72638.382237205515</v>
      </c>
      <c r="K154" s="38">
        <f t="shared" si="32"/>
        <v>3.4631655959891823E-3</v>
      </c>
    </row>
    <row r="155" spans="1:11" ht="16" x14ac:dyDescent="0.2">
      <c r="A155" s="34" t="s">
        <v>129</v>
      </c>
      <c r="B155" s="35">
        <v>6.4715439999999997</v>
      </c>
      <c r="C155" s="39" t="s">
        <v>207</v>
      </c>
      <c r="D155" s="39" t="s">
        <v>207</v>
      </c>
      <c r="E155" s="36" t="s">
        <v>206</v>
      </c>
      <c r="F155" s="37">
        <v>421215</v>
      </c>
      <c r="G155" s="38">
        <f t="shared" si="30"/>
        <v>3.0098405848829495E-3</v>
      </c>
      <c r="H155" s="37">
        <f t="shared" si="31"/>
        <v>27259.1140596</v>
      </c>
      <c r="I155" s="37"/>
      <c r="J155" s="37"/>
      <c r="K155" s="38">
        <f t="shared" si="32"/>
        <v>1.8140987821450611E-3</v>
      </c>
    </row>
    <row r="156" spans="1:11" ht="16" hidden="1" x14ac:dyDescent="0.2">
      <c r="A156" s="34" t="s">
        <v>75</v>
      </c>
      <c r="B156" s="35">
        <v>6.9794983863830566</v>
      </c>
      <c r="C156" s="35">
        <v>4.2038555145263672</v>
      </c>
      <c r="D156" s="35">
        <v>10.679939270019531</v>
      </c>
      <c r="E156" s="36" t="s">
        <v>208</v>
      </c>
      <c r="F156" s="37">
        <v>328646</v>
      </c>
      <c r="G156" s="38">
        <f t="shared" si="30"/>
        <v>2.3483780702478348E-3</v>
      </c>
      <c r="H156" s="37">
        <f t="shared" si="31"/>
        <v>22937.842266912459</v>
      </c>
      <c r="I156" s="37">
        <f>C156/100*F156</f>
        <v>13815.802994270325</v>
      </c>
      <c r="J156" s="37">
        <f>D156/100*F156</f>
        <v>35099.193213348386</v>
      </c>
      <c r="K156" s="38">
        <f t="shared" si="32"/>
        <v>1.5265173926951904E-3</v>
      </c>
    </row>
    <row r="157" spans="1:11" ht="16" hidden="1" x14ac:dyDescent="0.2">
      <c r="A157" s="34" t="s">
        <v>214</v>
      </c>
      <c r="B157" s="35">
        <v>13.405154228210449</v>
      </c>
      <c r="C157" s="35">
        <v>6.3387527465820312</v>
      </c>
      <c r="D157" s="35">
        <v>30.88203239440918</v>
      </c>
      <c r="E157" s="36" t="s">
        <v>216</v>
      </c>
      <c r="F157" s="37">
        <v>132218</v>
      </c>
      <c r="G157" s="38">
        <f t="shared" si="30"/>
        <v>9.4477903790713487E-4</v>
      </c>
      <c r="H157" s="37">
        <f t="shared" si="31"/>
        <v>17724.026817455295</v>
      </c>
      <c r="I157" s="37">
        <f>C157/100*F157</f>
        <v>8380.9721064758305</v>
      </c>
      <c r="J157" s="37">
        <f>D157/100*F157</f>
        <v>40831.605591239932</v>
      </c>
      <c r="K157" s="38">
        <f t="shared" si="32"/>
        <v>1.1795370676373283E-3</v>
      </c>
    </row>
    <row r="158" spans="1:11" ht="16" hidden="1" x14ac:dyDescent="0.2">
      <c r="A158" s="34" t="s">
        <v>179</v>
      </c>
      <c r="B158" s="35">
        <v>13.405154228210449</v>
      </c>
      <c r="C158" s="35">
        <v>6.3387527465820312</v>
      </c>
      <c r="D158" s="35">
        <v>30.88203239440918</v>
      </c>
      <c r="E158" s="36" t="s">
        <v>216</v>
      </c>
      <c r="F158" s="37">
        <v>1305676</v>
      </c>
      <c r="G158" s="38">
        <f t="shared" si="30"/>
        <v>9.3298591349017246E-3</v>
      </c>
      <c r="H158" s="37">
        <f t="shared" si="31"/>
        <v>175027.88152072908</v>
      </c>
      <c r="I158" s="37">
        <f>C158/100*F158</f>
        <v>82763.573311462402</v>
      </c>
      <c r="J158" s="37">
        <f>D158/100*F158</f>
        <v>403219.28528602602</v>
      </c>
      <c r="K158" s="38">
        <f t="shared" si="32"/>
        <v>1.1648135959736466E-2</v>
      </c>
    </row>
    <row r="159" spans="1:11" ht="16" hidden="1" x14ac:dyDescent="0.2">
      <c r="A159" s="34" t="s">
        <v>67</v>
      </c>
      <c r="B159" s="35">
        <v>9.8278722763061523</v>
      </c>
      <c r="C159" s="35">
        <v>8.6147499084472656</v>
      </c>
      <c r="D159" s="35">
        <v>11.282498359680176</v>
      </c>
      <c r="E159" s="36" t="s">
        <v>219</v>
      </c>
      <c r="F159" s="37">
        <v>9788</v>
      </c>
      <c r="G159" s="38">
        <f t="shared" si="30"/>
        <v>6.994128804727825E-5</v>
      </c>
      <c r="H159" s="37">
        <f t="shared" si="31"/>
        <v>961.95213840484621</v>
      </c>
      <c r="I159" s="37">
        <f>C159/100*F159</f>
        <v>843.21172103881838</v>
      </c>
      <c r="J159" s="37">
        <f>D159/100*F159</f>
        <v>1104.3309394454957</v>
      </c>
      <c r="K159" s="38">
        <f t="shared" si="32"/>
        <v>6.4018082133799025E-5</v>
      </c>
    </row>
    <row r="160" spans="1:11" ht="16" x14ac:dyDescent="0.2">
      <c r="A160" s="34" t="s">
        <v>143</v>
      </c>
      <c r="B160" s="35">
        <v>5.8463479999999999</v>
      </c>
      <c r="C160" s="39" t="s">
        <v>207</v>
      </c>
      <c r="D160" s="39" t="s">
        <v>207</v>
      </c>
      <c r="E160" s="36" t="s">
        <v>206</v>
      </c>
      <c r="F160" s="37">
        <v>117535</v>
      </c>
      <c r="G160" s="38">
        <f t="shared" si="30"/>
        <v>8.3985996022035655E-4</v>
      </c>
      <c r="H160" s="37">
        <f t="shared" si="31"/>
        <v>6871.5051217999999</v>
      </c>
      <c r="I160" s="37"/>
      <c r="J160" s="37"/>
      <c r="K160" s="38">
        <f t="shared" si="32"/>
        <v>4.5729986109254529E-4</v>
      </c>
    </row>
    <row r="161" spans="1:11" ht="16" hidden="1" x14ac:dyDescent="0.2">
      <c r="A161" s="34" t="s">
        <v>95</v>
      </c>
      <c r="B161" s="35">
        <v>7.1925363540649414</v>
      </c>
      <c r="C161" s="35">
        <v>5.9542732238769531</v>
      </c>
      <c r="D161" s="35">
        <v>8.5978822708129883</v>
      </c>
      <c r="E161" s="36" t="s">
        <v>208</v>
      </c>
      <c r="F161" s="37">
        <v>84709</v>
      </c>
      <c r="G161" s="38">
        <f t="shared" si="30"/>
        <v>6.0529797396780688E-4</v>
      </c>
      <c r="H161" s="37">
        <f t="shared" si="31"/>
        <v>6092.7256201648715</v>
      </c>
      <c r="I161" s="37">
        <f t="shared" ref="I161:I177" si="37">C161/100*F161</f>
        <v>5043.8053052139285</v>
      </c>
      <c r="J161" s="37">
        <f t="shared" ref="J161:J177" si="38">D161/100*F161</f>
        <v>7283.1800927829745</v>
      </c>
      <c r="K161" s="38">
        <f t="shared" si="32"/>
        <v>4.0547194979701016E-4</v>
      </c>
    </row>
    <row r="162" spans="1:11" ht="16" hidden="1" x14ac:dyDescent="0.2">
      <c r="A162" s="34" t="s">
        <v>5</v>
      </c>
      <c r="B162" s="35">
        <v>10.4022216796875</v>
      </c>
      <c r="C162" s="35">
        <v>8.7210006713867188</v>
      </c>
      <c r="D162" s="35">
        <v>11.912708282470703</v>
      </c>
      <c r="E162" s="36" t="s">
        <v>218</v>
      </c>
      <c r="F162" s="37">
        <v>449324</v>
      </c>
      <c r="G162" s="38">
        <f t="shared" si="30"/>
        <v>3.2106967011192537E-3</v>
      </c>
      <c r="H162" s="37">
        <f t="shared" si="31"/>
        <v>46739.678540039058</v>
      </c>
      <c r="I162" s="37">
        <f t="shared" si="37"/>
        <v>39185.54905670166</v>
      </c>
      <c r="J162" s="37">
        <f t="shared" si="38"/>
        <v>53526.657363128666</v>
      </c>
      <c r="K162" s="38">
        <f t="shared" si="32"/>
        <v>3.1105337367879488E-3</v>
      </c>
    </row>
    <row r="163" spans="1:11" ht="16" hidden="1" x14ac:dyDescent="0.2">
      <c r="A163" s="34" t="s">
        <v>60</v>
      </c>
      <c r="B163" s="35">
        <v>10.4022216796875</v>
      </c>
      <c r="C163" s="35">
        <v>8.7210006713867188</v>
      </c>
      <c r="D163" s="35">
        <v>11.912708282470703</v>
      </c>
      <c r="E163" s="36" t="s">
        <v>218</v>
      </c>
      <c r="F163" s="37">
        <v>253921</v>
      </c>
      <c r="G163" s="38">
        <f t="shared" si="30"/>
        <v>1.8144219250360585E-3</v>
      </c>
      <c r="H163" s="37">
        <f t="shared" si="31"/>
        <v>26413.425311279298</v>
      </c>
      <c r="I163" s="37">
        <f t="shared" si="37"/>
        <v>22144.452114791871</v>
      </c>
      <c r="J163" s="37">
        <f t="shared" si="38"/>
        <v>30248.867997932433</v>
      </c>
      <c r="K163" s="38">
        <f t="shared" si="32"/>
        <v>1.757818048844337E-3</v>
      </c>
    </row>
    <row r="164" spans="1:11" ht="16" hidden="1" x14ac:dyDescent="0.2">
      <c r="A164" s="34" t="s">
        <v>35</v>
      </c>
      <c r="B164" s="35">
        <v>12.700201988220215</v>
      </c>
      <c r="C164" s="35">
        <v>10.109825134277344</v>
      </c>
      <c r="D164" s="35">
        <v>15.574409484863281</v>
      </c>
      <c r="E164" s="36" t="s">
        <v>208</v>
      </c>
      <c r="F164" s="37">
        <v>730159</v>
      </c>
      <c r="G164" s="38">
        <f t="shared" ref="G164:G195" si="39">F164/139945950</f>
        <v>5.217435731437744E-3</v>
      </c>
      <c r="H164" s="37">
        <f t="shared" ref="H164:H186" si="40">B164/100*F164</f>
        <v>92731.667835168832</v>
      </c>
      <c r="I164" s="37">
        <f t="shared" si="37"/>
        <v>73817.798102188113</v>
      </c>
      <c r="J164" s="37">
        <f t="shared" si="38"/>
        <v>113717.95255058288</v>
      </c>
      <c r="K164" s="38">
        <f t="shared" ref="K164:K186" si="41">H164/SUM(H$4:H$186)</f>
        <v>6.1713086242733391E-3</v>
      </c>
    </row>
    <row r="165" spans="1:11" ht="16" hidden="1" x14ac:dyDescent="0.2">
      <c r="A165" s="34" t="s">
        <v>120</v>
      </c>
      <c r="B165" s="35">
        <v>8.7161350250244141</v>
      </c>
      <c r="C165" s="35">
        <v>6.278996467590332</v>
      </c>
      <c r="D165" s="35">
        <v>13.267726898193359</v>
      </c>
      <c r="E165" s="36" t="s">
        <v>215</v>
      </c>
      <c r="F165" s="37">
        <v>23352</v>
      </c>
      <c r="G165" s="38">
        <f t="shared" si="39"/>
        <v>1.668644215856193E-4</v>
      </c>
      <c r="H165" s="37">
        <f t="shared" si="40"/>
        <v>2035.3918510437013</v>
      </c>
      <c r="I165" s="37">
        <f t="shared" si="37"/>
        <v>1466.2712551116945</v>
      </c>
      <c r="J165" s="37">
        <f t="shared" si="38"/>
        <v>3098.2795852661134</v>
      </c>
      <c r="K165" s="38">
        <f t="shared" si="41"/>
        <v>1.354556817251361E-4</v>
      </c>
    </row>
    <row r="166" spans="1:11" ht="16" hidden="1" x14ac:dyDescent="0.2">
      <c r="A166" s="34" t="s">
        <v>56</v>
      </c>
      <c r="B166" s="35">
        <v>10.4022216796875</v>
      </c>
      <c r="C166" s="35">
        <v>8.7210006713867188</v>
      </c>
      <c r="D166" s="35">
        <v>11.912708282470703</v>
      </c>
      <c r="E166" s="36" t="s">
        <v>218</v>
      </c>
      <c r="F166" s="37">
        <v>43734</v>
      </c>
      <c r="G166" s="38">
        <f t="shared" si="39"/>
        <v>3.1250636406412617E-4</v>
      </c>
      <c r="H166" s="37">
        <f t="shared" si="40"/>
        <v>4549.3076293945314</v>
      </c>
      <c r="I166" s="37">
        <f t="shared" si="37"/>
        <v>3814.0424336242677</v>
      </c>
      <c r="J166" s="37">
        <f t="shared" si="38"/>
        <v>5209.9038402557371</v>
      </c>
      <c r="K166" s="38">
        <f t="shared" si="41"/>
        <v>3.0275721404751172E-4</v>
      </c>
    </row>
    <row r="167" spans="1:11" ht="16" hidden="1" x14ac:dyDescent="0.2">
      <c r="A167" s="34" t="s">
        <v>20</v>
      </c>
      <c r="B167" s="35">
        <v>11.965797424316406</v>
      </c>
      <c r="C167" s="35">
        <v>8.5681018829345703</v>
      </c>
      <c r="D167" s="35">
        <v>16.702587127685547</v>
      </c>
      <c r="E167" s="36" t="s">
        <v>217</v>
      </c>
      <c r="F167" s="37">
        <v>253398</v>
      </c>
      <c r="G167" s="38">
        <f t="shared" si="39"/>
        <v>1.8106847679407658E-3</v>
      </c>
      <c r="H167" s="37">
        <f t="shared" si="40"/>
        <v>30321.091357269284</v>
      </c>
      <c r="I167" s="37">
        <f t="shared" si="37"/>
        <v>21711.398809318543</v>
      </c>
      <c r="J167" s="37">
        <f t="shared" si="38"/>
        <v>42324.021729812623</v>
      </c>
      <c r="K167" s="38">
        <f t="shared" si="41"/>
        <v>2.017873903908471E-3</v>
      </c>
    </row>
    <row r="168" spans="1:11" ht="16" hidden="1" x14ac:dyDescent="0.2">
      <c r="A168" s="34" t="s">
        <v>159</v>
      </c>
      <c r="B168" s="35">
        <v>9.9769678115844727</v>
      </c>
      <c r="C168" s="35">
        <v>7.8766260147094727</v>
      </c>
      <c r="D168" s="35">
        <v>12.731771469116211</v>
      </c>
      <c r="E168" s="36" t="s">
        <v>224</v>
      </c>
      <c r="F168" s="37">
        <v>2632</v>
      </c>
      <c r="G168" s="38">
        <f t="shared" si="39"/>
        <v>1.8807260946100978E-5</v>
      </c>
      <c r="H168" s="37">
        <f t="shared" si="40"/>
        <v>262.59379280090332</v>
      </c>
      <c r="I168" s="37">
        <f t="shared" si="37"/>
        <v>207.31279670715332</v>
      </c>
      <c r="J168" s="37">
        <f t="shared" si="38"/>
        <v>335.10022506713864</v>
      </c>
      <c r="K168" s="38">
        <f t="shared" si="41"/>
        <v>1.7475662586737841E-5</v>
      </c>
    </row>
    <row r="169" spans="1:11" ht="16" hidden="1" x14ac:dyDescent="0.2">
      <c r="A169" s="34" t="s">
        <v>169</v>
      </c>
      <c r="B169" s="35">
        <v>9.8278722763061523</v>
      </c>
      <c r="C169" s="35">
        <v>8.6147499084472656</v>
      </c>
      <c r="D169" s="35">
        <v>11.282498359680176</v>
      </c>
      <c r="E169" s="36" t="s">
        <v>219</v>
      </c>
      <c r="F169" s="37">
        <v>19343</v>
      </c>
      <c r="G169" s="38">
        <f t="shared" si="39"/>
        <v>1.3821764759894801E-4</v>
      </c>
      <c r="H169" s="37">
        <f t="shared" si="40"/>
        <v>1901.0053344058992</v>
      </c>
      <c r="I169" s="37">
        <f t="shared" si="37"/>
        <v>1666.3510747909545</v>
      </c>
      <c r="J169" s="37">
        <f t="shared" si="38"/>
        <v>2182.3736577129366</v>
      </c>
      <c r="K169" s="38">
        <f t="shared" si="41"/>
        <v>1.2651223566755975E-4</v>
      </c>
    </row>
    <row r="170" spans="1:11" ht="16" hidden="1" x14ac:dyDescent="0.2">
      <c r="A170" s="34" t="s">
        <v>170</v>
      </c>
      <c r="B170" s="35">
        <v>13.405154228210449</v>
      </c>
      <c r="C170" s="35">
        <v>6.3387527465820312</v>
      </c>
      <c r="D170" s="35">
        <v>30.88203239440918</v>
      </c>
      <c r="E170" s="36" t="s">
        <v>216</v>
      </c>
      <c r="F170" s="37">
        <v>201858</v>
      </c>
      <c r="G170" s="38">
        <f t="shared" si="39"/>
        <v>1.4423997264658248E-3</v>
      </c>
      <c r="H170" s="37">
        <f t="shared" si="40"/>
        <v>27059.376221981052</v>
      </c>
      <c r="I170" s="37">
        <f t="shared" si="37"/>
        <v>12795.279519195556</v>
      </c>
      <c r="J170" s="37">
        <f t="shared" si="38"/>
        <v>62337.852950706489</v>
      </c>
      <c r="K170" s="38">
        <f t="shared" si="41"/>
        <v>1.8008061943089126E-3</v>
      </c>
    </row>
    <row r="171" spans="1:11" ht="16" hidden="1" x14ac:dyDescent="0.2">
      <c r="A171" s="34" t="s">
        <v>16</v>
      </c>
      <c r="B171" s="35">
        <v>12.40566349029541</v>
      </c>
      <c r="C171" s="35">
        <v>8.6793680191040039</v>
      </c>
      <c r="D171" s="35">
        <v>16.957366943359375</v>
      </c>
      <c r="E171" s="36" t="s">
        <v>208</v>
      </c>
      <c r="F171" s="37">
        <v>1294938</v>
      </c>
      <c r="G171" s="38">
        <f t="shared" si="39"/>
        <v>9.2531295117865148E-3</v>
      </c>
      <c r="H171" s="37">
        <f t="shared" si="40"/>
        <v>160645.65068796158</v>
      </c>
      <c r="I171" s="37">
        <f t="shared" si="37"/>
        <v>112392.43463922502</v>
      </c>
      <c r="J171" s="37">
        <f t="shared" si="38"/>
        <v>219587.38834899903</v>
      </c>
      <c r="K171" s="38">
        <f t="shared" si="41"/>
        <v>1.0690995996155583E-2</v>
      </c>
    </row>
    <row r="172" spans="1:11" ht="16" hidden="1" x14ac:dyDescent="0.2">
      <c r="A172" s="34" t="s">
        <v>71</v>
      </c>
      <c r="B172" s="35">
        <v>10.4022216796875</v>
      </c>
      <c r="C172" s="35">
        <v>8.7210006713867188</v>
      </c>
      <c r="D172" s="35">
        <v>11.912708282470703</v>
      </c>
      <c r="E172" s="36" t="s">
        <v>218</v>
      </c>
      <c r="F172" s="37">
        <v>111985</v>
      </c>
      <c r="G172" s="38">
        <f t="shared" si="39"/>
        <v>8.0020179219191412E-4</v>
      </c>
      <c r="H172" s="37">
        <f t="shared" si="40"/>
        <v>11648.927947998047</v>
      </c>
      <c r="I172" s="37">
        <f t="shared" si="37"/>
        <v>9766.2126018524177</v>
      </c>
      <c r="J172" s="37">
        <f t="shared" si="38"/>
        <v>13340.446370124817</v>
      </c>
      <c r="K172" s="38">
        <f t="shared" si="41"/>
        <v>7.7523818116592583E-4</v>
      </c>
    </row>
    <row r="173" spans="1:11" ht="16" hidden="1" x14ac:dyDescent="0.2">
      <c r="A173" s="34" t="s">
        <v>161</v>
      </c>
      <c r="B173" s="35">
        <v>6.6227931976318359</v>
      </c>
      <c r="C173" s="35">
        <v>4.1013278961181641</v>
      </c>
      <c r="D173" s="35">
        <v>9.9590682983398438</v>
      </c>
      <c r="E173" s="36" t="s">
        <v>208</v>
      </c>
      <c r="F173" s="37">
        <v>1629532</v>
      </c>
      <c r="G173" s="38">
        <f t="shared" si="39"/>
        <v>1.1644009705175462E-2</v>
      </c>
      <c r="H173" s="37">
        <f t="shared" si="40"/>
        <v>107920.53444923401</v>
      </c>
      <c r="I173" s="37">
        <f t="shared" si="37"/>
        <v>66832.45049217224</v>
      </c>
      <c r="J173" s="37">
        <f t="shared" si="38"/>
        <v>162286.20482330321</v>
      </c>
      <c r="K173" s="38">
        <f t="shared" si="41"/>
        <v>7.1821303394066496E-3</v>
      </c>
    </row>
    <row r="174" spans="1:11" ht="16" hidden="1" x14ac:dyDescent="0.2">
      <c r="A174" s="34" t="s">
        <v>184</v>
      </c>
      <c r="B174" s="35">
        <v>8.7161350250244141</v>
      </c>
      <c r="C174" s="35">
        <v>6.278996467590332</v>
      </c>
      <c r="D174" s="35">
        <v>13.267726898193359</v>
      </c>
      <c r="E174" s="36" t="s">
        <v>215</v>
      </c>
      <c r="F174" s="37">
        <v>487502</v>
      </c>
      <c r="G174" s="38">
        <f t="shared" si="39"/>
        <v>3.4835020234597713E-3</v>
      </c>
      <c r="H174" s="37">
        <f t="shared" si="40"/>
        <v>42491.332569694518</v>
      </c>
      <c r="I174" s="37">
        <f t="shared" si="37"/>
        <v>30610.233359432223</v>
      </c>
      <c r="J174" s="37">
        <f t="shared" si="38"/>
        <v>64680.4339832306</v>
      </c>
      <c r="K174" s="38">
        <f t="shared" si="41"/>
        <v>2.8278055734997981E-3</v>
      </c>
    </row>
    <row r="175" spans="1:11" ht="16" hidden="1" x14ac:dyDescent="0.2">
      <c r="A175" s="34" t="s">
        <v>165</v>
      </c>
      <c r="B175" s="35">
        <v>5.5035419464111328</v>
      </c>
      <c r="C175" s="35">
        <v>4.0585684776306152</v>
      </c>
      <c r="D175" s="35">
        <v>7.288966178894043</v>
      </c>
      <c r="E175" s="36" t="s">
        <v>208</v>
      </c>
      <c r="F175" s="37">
        <v>98443</v>
      </c>
      <c r="G175" s="38">
        <f t="shared" si="39"/>
        <v>7.0343586220251466E-4</v>
      </c>
      <c r="H175" s="37">
        <f t="shared" si="40"/>
        <v>5417.8517983055117</v>
      </c>
      <c r="I175" s="37">
        <f t="shared" si="37"/>
        <v>3995.3765664339066</v>
      </c>
      <c r="J175" s="37">
        <f t="shared" si="38"/>
        <v>7175.4769754886629</v>
      </c>
      <c r="K175" s="38">
        <f t="shared" si="41"/>
        <v>3.6055897956401451E-4</v>
      </c>
    </row>
    <row r="176" spans="1:11" ht="16" hidden="1" x14ac:dyDescent="0.2">
      <c r="A176" s="40" t="s">
        <v>220</v>
      </c>
      <c r="B176" s="35">
        <v>7.0473127365112305</v>
      </c>
      <c r="C176" s="35">
        <v>6.3587512969970703</v>
      </c>
      <c r="D176" s="35">
        <v>7.784818172454834</v>
      </c>
      <c r="E176" s="41" t="s">
        <v>208</v>
      </c>
      <c r="F176" s="42">
        <v>810444</v>
      </c>
      <c r="G176" s="38">
        <f t="shared" si="39"/>
        <v>5.7911215008365734E-3</v>
      </c>
      <c r="H176" s="42">
        <f t="shared" si="40"/>
        <v>57114.523234291068</v>
      </c>
      <c r="I176" s="42">
        <f t="shared" si="37"/>
        <v>51534.118361434936</v>
      </c>
      <c r="J176" s="42">
        <f t="shared" si="38"/>
        <v>63091.591789569859</v>
      </c>
      <c r="K176" s="43">
        <f t="shared" si="41"/>
        <v>3.8009814558017082E-3</v>
      </c>
    </row>
    <row r="177" spans="1:11" ht="16" hidden="1" x14ac:dyDescent="0.2">
      <c r="A177" s="34" t="s">
        <v>24</v>
      </c>
      <c r="B177" s="35">
        <v>16.588977813720703</v>
      </c>
      <c r="C177" s="35">
        <v>6.4754886627197266</v>
      </c>
      <c r="D177" s="35">
        <v>33.404945373535156</v>
      </c>
      <c r="E177" s="36" t="s">
        <v>208</v>
      </c>
      <c r="F177" s="37">
        <v>2025593</v>
      </c>
      <c r="G177" s="38">
        <f t="shared" si="39"/>
        <v>1.4474109468691305E-2</v>
      </c>
      <c r="H177" s="37">
        <f t="shared" si="40"/>
        <v>336025.17336627963</v>
      </c>
      <c r="I177" s="37">
        <f t="shared" si="37"/>
        <v>131167.04506784439</v>
      </c>
      <c r="J177" s="37">
        <f t="shared" si="38"/>
        <v>676648.23514015193</v>
      </c>
      <c r="K177" s="38">
        <f t="shared" si="41"/>
        <v>2.2362533736094425E-2</v>
      </c>
    </row>
    <row r="178" spans="1:11" ht="16" x14ac:dyDescent="0.2">
      <c r="A178" s="34" t="s">
        <v>222</v>
      </c>
      <c r="B178" s="35">
        <v>9.5615279999999991</v>
      </c>
      <c r="C178" s="39" t="s">
        <v>207</v>
      </c>
      <c r="D178" s="39" t="s">
        <v>207</v>
      </c>
      <c r="E178" s="36" t="s">
        <v>206</v>
      </c>
      <c r="F178" s="37">
        <v>4008329</v>
      </c>
      <c r="G178" s="38">
        <f t="shared" si="39"/>
        <v>2.8641979278428566E-2</v>
      </c>
      <c r="H178" s="37">
        <f t="shared" si="40"/>
        <v>383257.49966711999</v>
      </c>
      <c r="I178" s="37"/>
      <c r="J178" s="37"/>
      <c r="K178" s="38">
        <f t="shared" si="41"/>
        <v>2.5505853267055366E-2</v>
      </c>
    </row>
    <row r="179" spans="1:11" ht="16" x14ac:dyDescent="0.2">
      <c r="A179" s="34" t="s">
        <v>46</v>
      </c>
      <c r="B179" s="35">
        <v>8.9687400000000004</v>
      </c>
      <c r="C179" s="39" t="s">
        <v>207</v>
      </c>
      <c r="D179" s="39" t="s">
        <v>207</v>
      </c>
      <c r="E179" s="36" t="s">
        <v>206</v>
      </c>
      <c r="F179" s="37">
        <v>48771</v>
      </c>
      <c r="G179" s="38">
        <f t="shared" si="39"/>
        <v>3.4849883115588553E-4</v>
      </c>
      <c r="H179" s="37">
        <f t="shared" si="40"/>
        <v>4374.1441854000004</v>
      </c>
      <c r="I179" s="37"/>
      <c r="J179" s="37"/>
      <c r="K179" s="38">
        <f t="shared" si="41"/>
        <v>2.9110005638156389E-4</v>
      </c>
    </row>
    <row r="180" spans="1:11" ht="16" hidden="1" x14ac:dyDescent="0.2">
      <c r="A180" s="34" t="s">
        <v>66</v>
      </c>
      <c r="B180" s="35">
        <v>10.4022216796875</v>
      </c>
      <c r="C180" s="35">
        <v>8.7210006713867188</v>
      </c>
      <c r="D180" s="35">
        <v>11.912708282470703</v>
      </c>
      <c r="E180" s="36" t="s">
        <v>218</v>
      </c>
      <c r="F180" s="37">
        <v>670975</v>
      </c>
      <c r="G180" s="38">
        <f t="shared" si="39"/>
        <v>4.7945296023214675E-3</v>
      </c>
      <c r="H180" s="37">
        <f t="shared" si="40"/>
        <v>69796.306915283203</v>
      </c>
      <c r="I180" s="37">
        <f t="shared" ref="I180:I186" si="42">C180/100*F180</f>
        <v>58515.734254837043</v>
      </c>
      <c r="J180" s="37">
        <f t="shared" ref="J180:J186" si="43">D180/100*F180</f>
        <v>79931.2943983078</v>
      </c>
      <c r="K180" s="38">
        <f t="shared" si="41"/>
        <v>4.6449563656543917E-3</v>
      </c>
    </row>
    <row r="181" spans="1:11" ht="16" hidden="1" x14ac:dyDescent="0.2">
      <c r="A181" s="34" t="s">
        <v>153</v>
      </c>
      <c r="B181" s="35">
        <v>9.9769678115844727</v>
      </c>
      <c r="C181" s="35">
        <v>7.8766260147094727</v>
      </c>
      <c r="D181" s="35">
        <v>12.731771469116211</v>
      </c>
      <c r="E181" s="36" t="s">
        <v>224</v>
      </c>
      <c r="F181" s="37">
        <v>6858</v>
      </c>
      <c r="G181" s="38">
        <f t="shared" si="39"/>
        <v>4.9004633574605053E-5</v>
      </c>
      <c r="H181" s="37">
        <f t="shared" si="40"/>
        <v>684.22045251846316</v>
      </c>
      <c r="I181" s="37">
        <f t="shared" si="42"/>
        <v>540.17901208877561</v>
      </c>
      <c r="J181" s="37">
        <f t="shared" si="43"/>
        <v>873.14488735198972</v>
      </c>
      <c r="K181" s="38">
        <f t="shared" si="41"/>
        <v>4.5534990129121624E-5</v>
      </c>
    </row>
    <row r="182" spans="1:11" ht="16" hidden="1" x14ac:dyDescent="0.2">
      <c r="A182" s="34" t="s">
        <v>34</v>
      </c>
      <c r="B182" s="35">
        <v>9.7326393127441406</v>
      </c>
      <c r="C182" s="35">
        <v>7.6918377876281738</v>
      </c>
      <c r="D182" s="35">
        <v>12.080493927001953</v>
      </c>
      <c r="E182" s="36" t="s">
        <v>208</v>
      </c>
      <c r="F182" s="37">
        <v>600284</v>
      </c>
      <c r="G182" s="38">
        <f t="shared" si="39"/>
        <v>4.2893988714928872E-3</v>
      </c>
      <c r="H182" s="37">
        <f t="shared" si="40"/>
        <v>58423.476572113032</v>
      </c>
      <c r="I182" s="37">
        <f t="shared" si="42"/>
        <v>46172.871545085909</v>
      </c>
      <c r="J182" s="37">
        <f t="shared" si="43"/>
        <v>72517.272164764407</v>
      </c>
      <c r="K182" s="38">
        <f t="shared" si="41"/>
        <v>3.8880925281144663E-3</v>
      </c>
    </row>
    <row r="183" spans="1:11" ht="16" hidden="1" x14ac:dyDescent="0.2">
      <c r="A183" s="34" t="s">
        <v>160</v>
      </c>
      <c r="B183" s="35">
        <v>6.5306229591369629</v>
      </c>
      <c r="C183" s="35">
        <v>4.348200798034668</v>
      </c>
      <c r="D183" s="35">
        <v>9.3349246978759766</v>
      </c>
      <c r="E183" s="36" t="s">
        <v>208</v>
      </c>
      <c r="F183" s="37">
        <v>1585068</v>
      </c>
      <c r="G183" s="38">
        <f t="shared" si="39"/>
        <v>1.132628704153282E-2</v>
      </c>
      <c r="H183" s="37">
        <f t="shared" si="40"/>
        <v>103514.81472593307</v>
      </c>
      <c r="I183" s="37">
        <f t="shared" si="42"/>
        <v>68921.939425392149</v>
      </c>
      <c r="J183" s="37">
        <f t="shared" si="43"/>
        <v>147964.90421012879</v>
      </c>
      <c r="K183" s="38">
        <f t="shared" si="41"/>
        <v>6.8889289254854963E-3</v>
      </c>
    </row>
    <row r="184" spans="1:11" ht="16" hidden="1" x14ac:dyDescent="0.2">
      <c r="A184" s="34" t="s">
        <v>49</v>
      </c>
      <c r="B184" s="35">
        <v>10.4022216796875</v>
      </c>
      <c r="C184" s="35">
        <v>8.7210006713867188</v>
      </c>
      <c r="D184" s="35">
        <v>11.912708282470703</v>
      </c>
      <c r="E184" s="36" t="s">
        <v>218</v>
      </c>
      <c r="F184" s="37">
        <v>849154</v>
      </c>
      <c r="G184" s="38">
        <f t="shared" si="39"/>
        <v>6.0677282908151329E-3</v>
      </c>
      <c r="H184" s="37">
        <f t="shared" si="40"/>
        <v>88330.881481933597</v>
      </c>
      <c r="I184" s="37">
        <f t="shared" si="42"/>
        <v>74054.726041107177</v>
      </c>
      <c r="J184" s="37">
        <f t="shared" si="43"/>
        <v>101157.23888893127</v>
      </c>
      <c r="K184" s="38">
        <f t="shared" si="41"/>
        <v>5.878435526988174E-3</v>
      </c>
    </row>
    <row r="185" spans="1:11" ht="16" hidden="1" x14ac:dyDescent="0.2">
      <c r="A185" s="34" t="s">
        <v>133</v>
      </c>
      <c r="B185" s="35">
        <v>11.965797424316406</v>
      </c>
      <c r="C185" s="35">
        <v>8.5681018829345703</v>
      </c>
      <c r="D185" s="35">
        <v>16.702587127685547</v>
      </c>
      <c r="E185" s="36" t="s">
        <v>217</v>
      </c>
      <c r="F185" s="37">
        <v>631426</v>
      </c>
      <c r="G185" s="38">
        <f t="shared" si="39"/>
        <v>4.5119276406355453E-3</v>
      </c>
      <c r="H185" s="37">
        <f t="shared" si="40"/>
        <v>75555.156044464107</v>
      </c>
      <c r="I185" s="37">
        <f t="shared" si="42"/>
        <v>54101.222995338438</v>
      </c>
      <c r="J185" s="37">
        <f t="shared" si="43"/>
        <v>105464.47779685975</v>
      </c>
      <c r="K185" s="38">
        <f t="shared" si="41"/>
        <v>5.0282087769015944E-3</v>
      </c>
    </row>
    <row r="186" spans="1:11" ht="16" hidden="1" x14ac:dyDescent="0.2">
      <c r="A186" s="34" t="s">
        <v>11</v>
      </c>
      <c r="B186" s="35">
        <v>11.965797424316406</v>
      </c>
      <c r="C186" s="35">
        <v>8.5681018829345703</v>
      </c>
      <c r="D186" s="35">
        <v>16.702587127685547</v>
      </c>
      <c r="E186" s="36" t="s">
        <v>217</v>
      </c>
      <c r="F186" s="37">
        <v>537075</v>
      </c>
      <c r="G186" s="38">
        <f t="shared" si="39"/>
        <v>3.8377316385361632E-3</v>
      </c>
      <c r="H186" s="37">
        <f t="shared" si="40"/>
        <v>64265.306516647339</v>
      </c>
      <c r="I186" s="37">
        <f t="shared" si="42"/>
        <v>46017.133187770844</v>
      </c>
      <c r="J186" s="37">
        <f t="shared" si="43"/>
        <v>89705.419816017151</v>
      </c>
      <c r="K186" s="38">
        <f t="shared" si="41"/>
        <v>4.276867327057207E-3</v>
      </c>
    </row>
    <row r="187" spans="1:11" ht="16" x14ac:dyDescent="0.2">
      <c r="A187" s="29"/>
      <c r="B187" s="27"/>
      <c r="C187" s="28"/>
      <c r="D187" s="28"/>
      <c r="E187" s="29"/>
      <c r="F187" s="30"/>
      <c r="G187" s="30"/>
      <c r="H187" s="30"/>
      <c r="I187" s="30"/>
      <c r="J187" s="30"/>
      <c r="K187" s="29"/>
    </row>
    <row r="188" spans="1:11" ht="16" x14ac:dyDescent="0.2">
      <c r="A188" s="29" t="s">
        <v>212</v>
      </c>
      <c r="B188" s="27"/>
      <c r="C188" s="28"/>
      <c r="D188" s="28"/>
      <c r="E188" s="44"/>
      <c r="F188" s="30"/>
      <c r="G188" s="30"/>
      <c r="H188" s="30"/>
      <c r="I188" s="30"/>
      <c r="J188" s="30"/>
      <c r="K188" s="45"/>
    </row>
    <row r="189" spans="1:11" ht="16" x14ac:dyDescent="0.2">
      <c r="A189" s="46" t="s">
        <v>221</v>
      </c>
      <c r="B189" s="27"/>
      <c r="C189" s="28"/>
      <c r="D189" s="28"/>
      <c r="E189" s="44"/>
      <c r="F189" s="30"/>
      <c r="G189" s="30"/>
      <c r="H189" s="30"/>
      <c r="I189" s="30"/>
      <c r="J189" s="30"/>
      <c r="K189" s="29"/>
    </row>
    <row r="190" spans="1:11" ht="16" x14ac:dyDescent="0.2">
      <c r="A190" s="46" t="s">
        <v>223</v>
      </c>
      <c r="B190" s="27"/>
      <c r="C190" s="28"/>
      <c r="D190" s="28"/>
      <c r="E190" s="29"/>
      <c r="F190" s="29"/>
      <c r="G190" s="30"/>
      <c r="H190" s="30"/>
      <c r="I190" s="30"/>
      <c r="J190" s="30"/>
      <c r="K190" s="29"/>
    </row>
    <row r="191" spans="1:11" x14ac:dyDescent="0.15">
      <c r="F191"/>
    </row>
    <row r="192" spans="1:11" x14ac:dyDescent="0.15">
      <c r="F192"/>
    </row>
    <row r="1048576" spans="5:5" x14ac:dyDescent="0.15">
      <c r="E1048576" s="22" t="s">
        <v>205</v>
      </c>
    </row>
  </sheetData>
  <autoFilter ref="A3:K186" xr:uid="{00000000-0009-0000-0000-000000000000}">
    <filterColumn colId="4">
      <filters>
        <filter val="National preterm birth rate (observed data)"/>
      </filters>
    </filterColumn>
    <sortState ref="A5:K186">
      <sortCondition ref="A3:A186"/>
    </sortState>
  </autoFilter>
  <mergeCells count="5">
    <mergeCell ref="A2:A3"/>
    <mergeCell ref="B2:E2"/>
    <mergeCell ref="H2:K2"/>
    <mergeCell ref="F2:F3"/>
    <mergeCell ref="G2:G3"/>
  </mergeCells>
  <pageMargins left="0.7" right="0.7" top="0.75" bottom="0.75" header="0.3" footer="0.3"/>
  <pageSetup paperSize="8" scale="78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193"/>
  <sheetViews>
    <sheetView zoomScale="90" zoomScaleNormal="90" zoomScalePageLayoutView="90" workbookViewId="0">
      <selection activeCell="B4" sqref="B4:Q186"/>
    </sheetView>
  </sheetViews>
  <sheetFormatPr baseColWidth="10" defaultColWidth="11.5" defaultRowHeight="13" x14ac:dyDescent="0.15"/>
  <cols>
    <col min="2" max="2" width="18.33203125" customWidth="1"/>
    <col min="3" max="3" width="10.5" customWidth="1"/>
    <col min="4" max="4" width="10" customWidth="1"/>
    <col min="5" max="7" width="10.6640625" customWidth="1"/>
    <col min="8" max="8" width="16.33203125" customWidth="1"/>
    <col min="9" max="9" width="16" customWidth="1"/>
    <col min="10" max="10" width="16.83203125" customWidth="1"/>
    <col min="11" max="11" width="14.1640625" customWidth="1"/>
    <col min="15" max="16" width="10.83203125" customWidth="1"/>
  </cols>
  <sheetData>
    <row r="3" spans="2:17" s="5" customFormat="1" ht="57" thickBot="1" x14ac:dyDescent="0.2">
      <c r="B3" s="7" t="s">
        <v>197</v>
      </c>
      <c r="C3" s="7" t="s">
        <v>196</v>
      </c>
      <c r="D3" s="7" t="s">
        <v>195</v>
      </c>
      <c r="E3" s="7" t="s">
        <v>194</v>
      </c>
      <c r="F3" s="6" t="s">
        <v>199</v>
      </c>
      <c r="G3" s="6" t="s">
        <v>200</v>
      </c>
      <c r="H3" s="7" t="s">
        <v>193</v>
      </c>
      <c r="I3" s="8" t="s">
        <v>192</v>
      </c>
      <c r="J3" s="6" t="s">
        <v>199</v>
      </c>
      <c r="K3" s="6" t="s">
        <v>200</v>
      </c>
      <c r="L3" s="7" t="s">
        <v>192</v>
      </c>
      <c r="M3" s="7" t="s">
        <v>191</v>
      </c>
      <c r="N3" s="7" t="s">
        <v>190</v>
      </c>
      <c r="O3" s="6" t="s">
        <v>189</v>
      </c>
      <c r="P3" s="6" t="s">
        <v>188</v>
      </c>
      <c r="Q3" s="7" t="s">
        <v>198</v>
      </c>
    </row>
    <row r="4" spans="2:17" x14ac:dyDescent="0.15">
      <c r="B4" t="s">
        <v>187</v>
      </c>
      <c r="C4" s="18">
        <v>0.45075869559999998</v>
      </c>
      <c r="D4" s="18">
        <v>0.12905369698999999</v>
      </c>
      <c r="E4" s="18">
        <v>1.192596673965</v>
      </c>
      <c r="F4" s="4">
        <f t="shared" ref="F4:F35" si="0">C4-D4</f>
        <v>0.32170499861000001</v>
      </c>
      <c r="G4" s="4">
        <f t="shared" ref="G4:G35" si="1">E4-C4</f>
        <v>0.74183797836499998</v>
      </c>
      <c r="H4">
        <v>362246</v>
      </c>
      <c r="I4" s="19">
        <v>1632.86</v>
      </c>
      <c r="J4" s="19">
        <v>467.49</v>
      </c>
      <c r="K4" s="19">
        <v>4320.13</v>
      </c>
      <c r="L4" s="9">
        <f t="shared" ref="L4:L35" si="2">ROUND(I4,-3)</f>
        <v>2000</v>
      </c>
      <c r="M4" s="10">
        <f t="shared" ref="M4:M35" si="3">ROUND(J4,-3)</f>
        <v>0</v>
      </c>
      <c r="N4" s="11">
        <f t="shared" ref="N4:N35" si="4">ROUND(K4,-3)</f>
        <v>4000</v>
      </c>
      <c r="O4" s="4">
        <f t="shared" ref="O4:O35" si="5">L4-M4</f>
        <v>2000</v>
      </c>
      <c r="P4" s="4">
        <f t="shared" ref="P4:P35" si="6">N4-L4</f>
        <v>2000</v>
      </c>
      <c r="Q4" s="3">
        <f t="shared" ref="Q4:Q35" si="7">L4/L$188</f>
        <v>1.3197835554968986E-4</v>
      </c>
    </row>
    <row r="5" spans="2:17" x14ac:dyDescent="0.15">
      <c r="B5" t="s">
        <v>186</v>
      </c>
      <c r="C5" s="18">
        <v>0.97112250328000005</v>
      </c>
      <c r="D5" s="18">
        <v>2.0413564517999999E-2</v>
      </c>
      <c r="E5" s="18">
        <v>6.5324459075929999</v>
      </c>
      <c r="F5" s="4">
        <f t="shared" si="0"/>
        <v>0.95070893876200002</v>
      </c>
      <c r="G5" s="4">
        <f t="shared" si="1"/>
        <v>5.5613234043129998</v>
      </c>
      <c r="H5">
        <v>559032</v>
      </c>
      <c r="I5" s="19">
        <v>5428.89</v>
      </c>
      <c r="J5" s="19">
        <v>114.12</v>
      </c>
      <c r="K5" s="19">
        <v>36518.46</v>
      </c>
      <c r="L5" s="12">
        <f t="shared" si="2"/>
        <v>5000</v>
      </c>
      <c r="M5" s="13">
        <f t="shared" si="3"/>
        <v>0</v>
      </c>
      <c r="N5" s="14">
        <f t="shared" si="4"/>
        <v>37000</v>
      </c>
      <c r="O5" s="4">
        <f t="shared" si="5"/>
        <v>5000</v>
      </c>
      <c r="P5" s="4">
        <f t="shared" si="6"/>
        <v>32000</v>
      </c>
      <c r="Q5" s="3">
        <f t="shared" si="7"/>
        <v>3.299458888742246E-4</v>
      </c>
    </row>
    <row r="6" spans="2:17" x14ac:dyDescent="0.15">
      <c r="B6" t="s">
        <v>184</v>
      </c>
      <c r="C6" s="18">
        <v>1.0323952436399999</v>
      </c>
      <c r="D6" s="18">
        <v>0.239338189363</v>
      </c>
      <c r="E6" s="18">
        <v>2.9996209144589998</v>
      </c>
      <c r="F6" s="4">
        <f t="shared" si="0"/>
        <v>0.79305705427699991</v>
      </c>
      <c r="G6" s="4">
        <f t="shared" si="1"/>
        <v>1.9672256708189999</v>
      </c>
      <c r="H6">
        <v>487502</v>
      </c>
      <c r="I6" s="19">
        <v>5032.95</v>
      </c>
      <c r="J6" s="19">
        <v>1166.78</v>
      </c>
      <c r="K6" s="19">
        <v>14623.21</v>
      </c>
      <c r="L6" s="12">
        <f t="shared" si="2"/>
        <v>5000</v>
      </c>
      <c r="M6" s="13">
        <f t="shared" si="3"/>
        <v>1000</v>
      </c>
      <c r="N6" s="14">
        <f t="shared" si="4"/>
        <v>15000</v>
      </c>
      <c r="O6" s="4">
        <f t="shared" si="5"/>
        <v>4000</v>
      </c>
      <c r="P6" s="4">
        <f t="shared" si="6"/>
        <v>10000</v>
      </c>
      <c r="Q6" s="3">
        <f t="shared" si="7"/>
        <v>3.299458888742246E-4</v>
      </c>
    </row>
    <row r="7" spans="2:17" x14ac:dyDescent="0.15">
      <c r="B7" t="s">
        <v>185</v>
      </c>
      <c r="C7" s="18">
        <v>1.0489397049</v>
      </c>
      <c r="D7" s="18">
        <v>0.25303384661700001</v>
      </c>
      <c r="E7" s="18">
        <v>3.1079244613650001</v>
      </c>
      <c r="F7" s="4">
        <f t="shared" si="0"/>
        <v>0.79590585828299998</v>
      </c>
      <c r="G7" s="4">
        <f t="shared" si="1"/>
        <v>2.0589847564650001</v>
      </c>
      <c r="H7">
        <v>17772</v>
      </c>
      <c r="I7" s="19">
        <v>186.42</v>
      </c>
      <c r="J7" s="19">
        <v>44.97</v>
      </c>
      <c r="K7" s="19">
        <v>552.34</v>
      </c>
      <c r="L7" s="12">
        <f t="shared" si="2"/>
        <v>0</v>
      </c>
      <c r="M7" s="13">
        <f t="shared" si="3"/>
        <v>0</v>
      </c>
      <c r="N7" s="14">
        <f t="shared" si="4"/>
        <v>1000</v>
      </c>
      <c r="O7" s="4">
        <f t="shared" si="5"/>
        <v>0</v>
      </c>
      <c r="P7" s="4">
        <f t="shared" si="6"/>
        <v>1000</v>
      </c>
      <c r="Q7" s="3">
        <f t="shared" si="7"/>
        <v>0</v>
      </c>
    </row>
    <row r="8" spans="2:17" x14ac:dyDescent="0.15">
      <c r="B8" t="s">
        <v>183</v>
      </c>
      <c r="C8" s="18">
        <v>1.27459442616</v>
      </c>
      <c r="D8" s="18">
        <v>0.62598884105700003</v>
      </c>
      <c r="E8" s="18">
        <v>2.3372378349299998</v>
      </c>
      <c r="F8" s="4">
        <f t="shared" si="0"/>
        <v>0.64860558510299993</v>
      </c>
      <c r="G8" s="4">
        <f t="shared" si="1"/>
        <v>1.0626434087699999</v>
      </c>
      <c r="H8">
        <v>949069</v>
      </c>
      <c r="I8" s="19">
        <v>12096.78</v>
      </c>
      <c r="J8" s="19">
        <v>5941.07</v>
      </c>
      <c r="K8" s="19">
        <v>22182</v>
      </c>
      <c r="L8" s="12">
        <f t="shared" si="2"/>
        <v>12000</v>
      </c>
      <c r="M8" s="13">
        <f t="shared" si="3"/>
        <v>6000</v>
      </c>
      <c r="N8" s="14">
        <f t="shared" si="4"/>
        <v>22000</v>
      </c>
      <c r="O8" s="4">
        <f t="shared" si="5"/>
        <v>6000</v>
      </c>
      <c r="P8" s="4">
        <f t="shared" si="6"/>
        <v>10000</v>
      </c>
      <c r="Q8" s="3">
        <f t="shared" si="7"/>
        <v>7.9187013329813909E-4</v>
      </c>
    </row>
    <row r="9" spans="2:17" x14ac:dyDescent="0.15">
      <c r="B9" t="s">
        <v>182</v>
      </c>
      <c r="C9" s="18">
        <v>1.5765283107800001</v>
      </c>
      <c r="D9" s="18">
        <v>0.72344231605499998</v>
      </c>
      <c r="E9" s="18">
        <v>3.0360629558559999</v>
      </c>
      <c r="F9" s="4">
        <f t="shared" si="0"/>
        <v>0.85308599472500013</v>
      </c>
      <c r="G9" s="4">
        <f t="shared" si="1"/>
        <v>1.4595346450759998</v>
      </c>
      <c r="H9">
        <v>1080751</v>
      </c>
      <c r="I9" s="19">
        <v>17038.349999999999</v>
      </c>
      <c r="J9" s="19">
        <v>7818.61</v>
      </c>
      <c r="K9" s="19">
        <v>32812.28</v>
      </c>
      <c r="L9" s="12">
        <f t="shared" si="2"/>
        <v>17000</v>
      </c>
      <c r="M9" s="13">
        <f t="shared" si="3"/>
        <v>8000</v>
      </c>
      <c r="N9" s="14">
        <f t="shared" si="4"/>
        <v>33000</v>
      </c>
      <c r="O9" s="4">
        <f t="shared" si="5"/>
        <v>9000</v>
      </c>
      <c r="P9" s="4">
        <f t="shared" si="6"/>
        <v>16000</v>
      </c>
      <c r="Q9" s="3">
        <f t="shared" si="7"/>
        <v>1.1218160221723636E-3</v>
      </c>
    </row>
    <row r="10" spans="2:17" x14ac:dyDescent="0.15">
      <c r="B10" t="s">
        <v>181</v>
      </c>
      <c r="C10" s="18">
        <v>1.7998583316800001</v>
      </c>
      <c r="D10" s="18">
        <v>1.2804672718050001</v>
      </c>
      <c r="E10" s="18">
        <v>2.479288101196</v>
      </c>
      <c r="F10" s="4">
        <f t="shared" si="0"/>
        <v>0.51939105987500001</v>
      </c>
      <c r="G10" s="4">
        <f t="shared" si="1"/>
        <v>0.67942976951599987</v>
      </c>
      <c r="H10">
        <v>154483</v>
      </c>
      <c r="I10" s="19">
        <v>2780.48</v>
      </c>
      <c r="J10" s="19">
        <v>1978.1</v>
      </c>
      <c r="K10" s="19">
        <v>3830.08</v>
      </c>
      <c r="L10" s="12">
        <f t="shared" si="2"/>
        <v>3000</v>
      </c>
      <c r="M10" s="13">
        <f t="shared" si="3"/>
        <v>2000</v>
      </c>
      <c r="N10" s="14">
        <f t="shared" si="4"/>
        <v>4000</v>
      </c>
      <c r="O10" s="4">
        <f t="shared" si="5"/>
        <v>1000</v>
      </c>
      <c r="P10" s="4">
        <f t="shared" si="6"/>
        <v>1000</v>
      </c>
      <c r="Q10" s="3">
        <f t="shared" si="7"/>
        <v>1.9796753332453477E-4</v>
      </c>
    </row>
    <row r="11" spans="2:17" x14ac:dyDescent="0.15">
      <c r="B11" t="s">
        <v>180</v>
      </c>
      <c r="C11" s="18">
        <v>2.0755937099500001</v>
      </c>
      <c r="D11" s="18">
        <v>1.532904982567</v>
      </c>
      <c r="E11" s="18">
        <v>2.7068305015559999</v>
      </c>
      <c r="F11" s="4">
        <f t="shared" si="0"/>
        <v>0.54268872738300011</v>
      </c>
      <c r="G11" s="4">
        <f t="shared" si="1"/>
        <v>0.63123679160599977</v>
      </c>
      <c r="H11">
        <v>196821</v>
      </c>
      <c r="I11" s="19">
        <v>4085.2</v>
      </c>
      <c r="J11" s="19">
        <v>3017.08</v>
      </c>
      <c r="K11" s="19">
        <v>5327.61</v>
      </c>
      <c r="L11" s="12">
        <f t="shared" si="2"/>
        <v>4000</v>
      </c>
      <c r="M11" s="13">
        <f t="shared" si="3"/>
        <v>3000</v>
      </c>
      <c r="N11" s="14">
        <f t="shared" si="4"/>
        <v>5000</v>
      </c>
      <c r="O11" s="4">
        <f t="shared" si="5"/>
        <v>1000</v>
      </c>
      <c r="P11" s="4">
        <f t="shared" si="6"/>
        <v>1000</v>
      </c>
      <c r="Q11" s="3">
        <f t="shared" si="7"/>
        <v>2.6395671109937972E-4</v>
      </c>
    </row>
    <row r="12" spans="2:17" x14ac:dyDescent="0.15">
      <c r="B12" t="s">
        <v>179</v>
      </c>
      <c r="C12" s="18">
        <v>2.11001515388</v>
      </c>
      <c r="D12" s="18">
        <v>1.154150247574</v>
      </c>
      <c r="E12" s="18">
        <v>3.590025186539</v>
      </c>
      <c r="F12" s="4">
        <f t="shared" si="0"/>
        <v>0.95586490630600007</v>
      </c>
      <c r="G12" s="4">
        <f t="shared" si="1"/>
        <v>1.480010032659</v>
      </c>
      <c r="H12">
        <v>1305676</v>
      </c>
      <c r="I12" s="19">
        <v>27549.96</v>
      </c>
      <c r="J12" s="19">
        <v>15069.46</v>
      </c>
      <c r="K12" s="19">
        <v>46874.1</v>
      </c>
      <c r="L12" s="12">
        <f t="shared" si="2"/>
        <v>28000</v>
      </c>
      <c r="M12" s="13">
        <f t="shared" si="3"/>
        <v>15000</v>
      </c>
      <c r="N12" s="14">
        <f t="shared" si="4"/>
        <v>47000</v>
      </c>
      <c r="O12" s="4">
        <f t="shared" si="5"/>
        <v>13000</v>
      </c>
      <c r="P12" s="4">
        <f t="shared" si="6"/>
        <v>19000</v>
      </c>
      <c r="Q12" s="3">
        <f t="shared" si="7"/>
        <v>1.847696977695658E-3</v>
      </c>
    </row>
    <row r="13" spans="2:17" x14ac:dyDescent="0.15">
      <c r="B13" t="s">
        <v>178</v>
      </c>
      <c r="C13" s="18">
        <v>2.1916208267199999</v>
      </c>
      <c r="D13" s="18">
        <v>1.1007651090620001</v>
      </c>
      <c r="E13" s="18">
        <v>3.916113138199</v>
      </c>
      <c r="F13" s="4">
        <f t="shared" si="0"/>
        <v>1.0908557176579998</v>
      </c>
      <c r="G13" s="4">
        <f t="shared" si="1"/>
        <v>1.7244923114790001</v>
      </c>
      <c r="H13">
        <v>1484</v>
      </c>
      <c r="I13" s="19">
        <v>32.520000000000003</v>
      </c>
      <c r="J13" s="19">
        <v>16.34</v>
      </c>
      <c r="K13" s="19">
        <v>58.12</v>
      </c>
      <c r="L13" s="12">
        <f t="shared" si="2"/>
        <v>0</v>
      </c>
      <c r="M13" s="13">
        <f t="shared" si="3"/>
        <v>0</v>
      </c>
      <c r="N13" s="14">
        <f t="shared" si="4"/>
        <v>0</v>
      </c>
      <c r="O13" s="4">
        <f t="shared" si="5"/>
        <v>0</v>
      </c>
      <c r="P13" s="4">
        <f t="shared" si="6"/>
        <v>0</v>
      </c>
      <c r="Q13" s="3">
        <f t="shared" si="7"/>
        <v>0</v>
      </c>
    </row>
    <row r="14" spans="2:17" x14ac:dyDescent="0.15">
      <c r="B14" t="s">
        <v>177</v>
      </c>
      <c r="C14" s="18">
        <v>2.6647160053299999</v>
      </c>
      <c r="D14" s="18">
        <v>0.32480531930899997</v>
      </c>
      <c r="E14" s="18">
        <v>10.677916526794</v>
      </c>
      <c r="F14" s="4">
        <f t="shared" si="0"/>
        <v>2.3399106860209997</v>
      </c>
      <c r="G14" s="4">
        <f t="shared" si="1"/>
        <v>8.0132005214640003</v>
      </c>
      <c r="H14">
        <v>38869</v>
      </c>
      <c r="I14" s="19">
        <v>1035.75</v>
      </c>
      <c r="J14" s="19">
        <v>126.25</v>
      </c>
      <c r="K14" s="19">
        <v>4150.3999999999996</v>
      </c>
      <c r="L14" s="12">
        <f t="shared" si="2"/>
        <v>1000</v>
      </c>
      <c r="M14" s="13">
        <f t="shared" si="3"/>
        <v>0</v>
      </c>
      <c r="N14" s="14">
        <f t="shared" si="4"/>
        <v>4000</v>
      </c>
      <c r="O14" s="4">
        <f t="shared" si="5"/>
        <v>1000</v>
      </c>
      <c r="P14" s="4">
        <f t="shared" si="6"/>
        <v>3000</v>
      </c>
      <c r="Q14" s="3">
        <f t="shared" si="7"/>
        <v>6.5989177774844929E-5</v>
      </c>
    </row>
    <row r="15" spans="2:17" x14ac:dyDescent="0.15">
      <c r="B15" t="s">
        <v>167</v>
      </c>
      <c r="C15" s="18">
        <v>3.3541955947900002</v>
      </c>
      <c r="D15" s="18">
        <v>4.3389201164000003E-2</v>
      </c>
      <c r="E15" s="18">
        <v>23.946931838988998</v>
      </c>
      <c r="F15" s="4">
        <f t="shared" si="0"/>
        <v>3.3108063936260002</v>
      </c>
      <c r="G15" s="4">
        <f t="shared" si="1"/>
        <v>20.592736244198999</v>
      </c>
      <c r="H15">
        <v>453193</v>
      </c>
      <c r="I15" s="19">
        <v>15200.98</v>
      </c>
      <c r="J15" s="19">
        <v>196.64</v>
      </c>
      <c r="K15" s="19">
        <v>108525.82</v>
      </c>
      <c r="L15" s="12">
        <f t="shared" si="2"/>
        <v>15000</v>
      </c>
      <c r="M15" s="13">
        <f t="shared" si="3"/>
        <v>0</v>
      </c>
      <c r="N15" s="14">
        <f t="shared" si="4"/>
        <v>109000</v>
      </c>
      <c r="O15" s="4">
        <f t="shared" si="5"/>
        <v>15000</v>
      </c>
      <c r="P15" s="4">
        <f t="shared" si="6"/>
        <v>94000</v>
      </c>
      <c r="Q15" s="3">
        <f t="shared" si="7"/>
        <v>9.8983766662267387E-4</v>
      </c>
    </row>
    <row r="16" spans="2:17" x14ac:dyDescent="0.15">
      <c r="B16" t="s">
        <v>176</v>
      </c>
      <c r="C16" s="18">
        <v>3.4918365478500002</v>
      </c>
      <c r="D16" s="18">
        <v>1.439222216606</v>
      </c>
      <c r="E16" s="18">
        <v>7.0509133338929999</v>
      </c>
      <c r="F16" s="4">
        <f t="shared" si="0"/>
        <v>2.0526143312440004</v>
      </c>
      <c r="G16" s="4">
        <f t="shared" si="1"/>
        <v>3.5590767860429997</v>
      </c>
      <c r="H16">
        <v>55109</v>
      </c>
      <c r="I16" s="19">
        <v>1924.32</v>
      </c>
      <c r="J16" s="19">
        <v>793.14</v>
      </c>
      <c r="K16" s="19">
        <v>3885.69</v>
      </c>
      <c r="L16" s="12">
        <f t="shared" si="2"/>
        <v>2000</v>
      </c>
      <c r="M16" s="13">
        <f t="shared" si="3"/>
        <v>1000</v>
      </c>
      <c r="N16" s="14">
        <f t="shared" si="4"/>
        <v>4000</v>
      </c>
      <c r="O16" s="4">
        <f t="shared" si="5"/>
        <v>1000</v>
      </c>
      <c r="P16" s="4">
        <f t="shared" si="6"/>
        <v>2000</v>
      </c>
      <c r="Q16" s="3">
        <f t="shared" si="7"/>
        <v>1.3197835554968986E-4</v>
      </c>
    </row>
    <row r="17" spans="2:17" x14ac:dyDescent="0.15">
      <c r="B17" t="s">
        <v>175</v>
      </c>
      <c r="C17" s="18">
        <v>3.55480194092</v>
      </c>
      <c r="D17" s="18">
        <v>2.6642711162569999</v>
      </c>
      <c r="E17" s="18">
        <v>4.649466514587</v>
      </c>
      <c r="F17" s="4">
        <f t="shared" si="0"/>
        <v>0.89053082466300015</v>
      </c>
      <c r="G17" s="4">
        <f t="shared" si="1"/>
        <v>1.094664573667</v>
      </c>
      <c r="H17">
        <v>90809</v>
      </c>
      <c r="I17" s="19">
        <v>3228.08</v>
      </c>
      <c r="J17" s="19">
        <v>2419.4</v>
      </c>
      <c r="K17" s="19">
        <v>4222.13</v>
      </c>
      <c r="L17" s="12">
        <f t="shared" si="2"/>
        <v>3000</v>
      </c>
      <c r="M17" s="13">
        <f t="shared" si="3"/>
        <v>2000</v>
      </c>
      <c r="N17" s="14">
        <f t="shared" si="4"/>
        <v>4000</v>
      </c>
      <c r="O17" s="4">
        <f t="shared" si="5"/>
        <v>1000</v>
      </c>
      <c r="P17" s="4">
        <f t="shared" si="6"/>
        <v>1000</v>
      </c>
      <c r="Q17" s="3">
        <f t="shared" si="7"/>
        <v>1.9796753332453477E-4</v>
      </c>
    </row>
    <row r="18" spans="2:17" x14ac:dyDescent="0.15">
      <c r="B18" t="s">
        <v>173</v>
      </c>
      <c r="C18" s="18">
        <v>3.8422720432299999</v>
      </c>
      <c r="D18" s="18">
        <v>2.9396262168880001</v>
      </c>
      <c r="E18" s="18">
        <v>4.9940896034240003</v>
      </c>
      <c r="F18" s="4">
        <f t="shared" si="0"/>
        <v>0.90264582634199986</v>
      </c>
      <c r="G18" s="4">
        <f t="shared" si="1"/>
        <v>1.1518175601940004</v>
      </c>
      <c r="H18">
        <v>620500</v>
      </c>
      <c r="I18" s="19">
        <v>23841.3</v>
      </c>
      <c r="J18" s="19">
        <v>18240.38</v>
      </c>
      <c r="K18" s="19">
        <v>30988.33</v>
      </c>
      <c r="L18" s="12">
        <f t="shared" si="2"/>
        <v>24000</v>
      </c>
      <c r="M18" s="13">
        <f t="shared" si="3"/>
        <v>18000</v>
      </c>
      <c r="N18" s="14">
        <f t="shared" si="4"/>
        <v>31000</v>
      </c>
      <c r="O18" s="4">
        <f t="shared" si="5"/>
        <v>6000</v>
      </c>
      <c r="P18" s="4">
        <f t="shared" si="6"/>
        <v>7000</v>
      </c>
      <c r="Q18" s="3">
        <f t="shared" si="7"/>
        <v>1.5837402665962782E-3</v>
      </c>
    </row>
    <row r="19" spans="2:17" x14ac:dyDescent="0.15">
      <c r="B19" t="s">
        <v>174</v>
      </c>
      <c r="C19" s="18">
        <v>3.8465740680699998</v>
      </c>
      <c r="D19" s="18">
        <v>2.1581058502200001</v>
      </c>
      <c r="E19" s="18">
        <v>6.4073619842529999</v>
      </c>
      <c r="F19" s="4">
        <f t="shared" si="0"/>
        <v>1.6884682178499997</v>
      </c>
      <c r="G19" s="4">
        <f t="shared" si="1"/>
        <v>2.5607879161830001</v>
      </c>
      <c r="H19">
        <v>132218</v>
      </c>
      <c r="I19" s="19">
        <v>5085.8599999999997</v>
      </c>
      <c r="J19" s="19">
        <v>2853.4</v>
      </c>
      <c r="K19" s="19">
        <v>8471.69</v>
      </c>
      <c r="L19" s="12">
        <f t="shared" si="2"/>
        <v>5000</v>
      </c>
      <c r="M19" s="13">
        <f t="shared" si="3"/>
        <v>3000</v>
      </c>
      <c r="N19" s="14">
        <f t="shared" si="4"/>
        <v>8000</v>
      </c>
      <c r="O19" s="4">
        <f t="shared" si="5"/>
        <v>2000</v>
      </c>
      <c r="P19" s="4">
        <f t="shared" si="6"/>
        <v>3000</v>
      </c>
      <c r="Q19" s="3">
        <f t="shared" si="7"/>
        <v>3.299458888742246E-4</v>
      </c>
    </row>
    <row r="20" spans="2:17" x14ac:dyDescent="0.15">
      <c r="B20" t="s">
        <v>170</v>
      </c>
      <c r="C20" s="18">
        <v>4.0405068397499999</v>
      </c>
      <c r="D20" s="18">
        <v>1.2406740188600001</v>
      </c>
      <c r="E20" s="18">
        <v>9.8704080581669995</v>
      </c>
      <c r="F20" s="4">
        <f t="shared" si="0"/>
        <v>2.7998328208899999</v>
      </c>
      <c r="G20" s="4">
        <f t="shared" si="1"/>
        <v>5.8299012184169996</v>
      </c>
      <c r="H20">
        <v>201858</v>
      </c>
      <c r="I20" s="19">
        <v>8156.09</v>
      </c>
      <c r="J20" s="19">
        <v>2504.4</v>
      </c>
      <c r="K20" s="19">
        <v>19924.21</v>
      </c>
      <c r="L20" s="12">
        <f t="shared" si="2"/>
        <v>8000</v>
      </c>
      <c r="M20" s="13">
        <f t="shared" si="3"/>
        <v>3000</v>
      </c>
      <c r="N20" s="14">
        <f t="shared" si="4"/>
        <v>20000</v>
      </c>
      <c r="O20" s="4">
        <f t="shared" si="5"/>
        <v>5000</v>
      </c>
      <c r="P20" s="4">
        <f t="shared" si="6"/>
        <v>12000</v>
      </c>
      <c r="Q20" s="3">
        <f t="shared" si="7"/>
        <v>5.2791342219875943E-4</v>
      </c>
    </row>
    <row r="21" spans="2:17" x14ac:dyDescent="0.15">
      <c r="B21" t="s">
        <v>171</v>
      </c>
      <c r="C21" s="18">
        <v>4.1132254600499998</v>
      </c>
      <c r="D21" s="18">
        <v>2.9306635856629999</v>
      </c>
      <c r="E21" s="18">
        <v>5.7108116149899999</v>
      </c>
      <c r="F21" s="4">
        <f t="shared" si="0"/>
        <v>1.1825618743869999</v>
      </c>
      <c r="G21" s="4">
        <f t="shared" si="1"/>
        <v>1.5975861549400001</v>
      </c>
      <c r="H21">
        <v>111815</v>
      </c>
      <c r="I21" s="19">
        <v>4599.2</v>
      </c>
      <c r="J21" s="19">
        <v>3276.92</v>
      </c>
      <c r="K21" s="19">
        <v>6385.54</v>
      </c>
      <c r="L21" s="12">
        <f t="shared" si="2"/>
        <v>5000</v>
      </c>
      <c r="M21" s="13">
        <f t="shared" si="3"/>
        <v>3000</v>
      </c>
      <c r="N21" s="14">
        <f t="shared" si="4"/>
        <v>6000</v>
      </c>
      <c r="O21" s="4">
        <f t="shared" si="5"/>
        <v>2000</v>
      </c>
      <c r="P21" s="4">
        <f t="shared" si="6"/>
        <v>1000</v>
      </c>
      <c r="Q21" s="3">
        <f t="shared" si="7"/>
        <v>3.299458888742246E-4</v>
      </c>
    </row>
    <row r="22" spans="2:17" x14ac:dyDescent="0.15">
      <c r="B22" t="s">
        <v>172</v>
      </c>
      <c r="C22" s="18">
        <v>4.3171534538299996</v>
      </c>
      <c r="D22" s="18">
        <v>1.1501078605649999</v>
      </c>
      <c r="E22" s="18">
        <v>11.654516220093001</v>
      </c>
      <c r="F22" s="4">
        <f t="shared" si="0"/>
        <v>3.1670455932649997</v>
      </c>
      <c r="G22" s="4">
        <f t="shared" si="1"/>
        <v>7.3373627662630012</v>
      </c>
      <c r="H22">
        <v>944133</v>
      </c>
      <c r="I22" s="19">
        <v>40759.67</v>
      </c>
      <c r="J22" s="19">
        <v>10858.55</v>
      </c>
      <c r="K22" s="19">
        <v>110034.13</v>
      </c>
      <c r="L22" s="12">
        <f t="shared" si="2"/>
        <v>41000</v>
      </c>
      <c r="M22" s="13">
        <f t="shared" si="3"/>
        <v>11000</v>
      </c>
      <c r="N22" s="14">
        <f t="shared" si="4"/>
        <v>110000</v>
      </c>
      <c r="O22" s="4">
        <f t="shared" si="5"/>
        <v>30000</v>
      </c>
      <c r="P22" s="4">
        <f t="shared" si="6"/>
        <v>69000</v>
      </c>
      <c r="Q22" s="3">
        <f t="shared" si="7"/>
        <v>2.7055562887686418E-3</v>
      </c>
    </row>
    <row r="23" spans="2:17" x14ac:dyDescent="0.15">
      <c r="B23" t="s">
        <v>169</v>
      </c>
      <c r="C23" s="18">
        <v>4.6112699508699997</v>
      </c>
      <c r="D23" s="18">
        <v>0.56139254569999997</v>
      </c>
      <c r="E23" s="18">
        <v>17.372022628783998</v>
      </c>
      <c r="F23" s="4">
        <f t="shared" si="0"/>
        <v>4.0498774051699993</v>
      </c>
      <c r="G23" s="4">
        <f t="shared" si="1"/>
        <v>12.760752677913999</v>
      </c>
      <c r="H23">
        <v>19343</v>
      </c>
      <c r="I23" s="19">
        <v>891.96</v>
      </c>
      <c r="J23" s="19">
        <v>108.59</v>
      </c>
      <c r="K23" s="19">
        <v>3360.27</v>
      </c>
      <c r="L23" s="12">
        <f t="shared" si="2"/>
        <v>1000</v>
      </c>
      <c r="M23" s="13">
        <f t="shared" si="3"/>
        <v>0</v>
      </c>
      <c r="N23" s="14">
        <f t="shared" si="4"/>
        <v>3000</v>
      </c>
      <c r="O23" s="4">
        <f t="shared" si="5"/>
        <v>1000</v>
      </c>
      <c r="P23" s="4">
        <f t="shared" si="6"/>
        <v>2000</v>
      </c>
      <c r="Q23" s="3">
        <f t="shared" si="7"/>
        <v>6.5989177774844929E-5</v>
      </c>
    </row>
    <row r="24" spans="2:17" x14ac:dyDescent="0.15">
      <c r="B24" t="s">
        <v>168</v>
      </c>
      <c r="C24" s="18">
        <v>4.6376557350200001</v>
      </c>
      <c r="D24" s="18">
        <v>1.213397145271</v>
      </c>
      <c r="E24" s="18">
        <v>12.249948501586999</v>
      </c>
      <c r="F24" s="4">
        <f t="shared" si="0"/>
        <v>3.4242585897489999</v>
      </c>
      <c r="G24" s="4">
        <f t="shared" si="1"/>
        <v>7.6122927665669993</v>
      </c>
      <c r="H24">
        <v>116437</v>
      </c>
      <c r="I24" s="19">
        <v>5399.95</v>
      </c>
      <c r="J24" s="19">
        <v>1412.84</v>
      </c>
      <c r="K24" s="19">
        <v>14263.47</v>
      </c>
      <c r="L24" s="12">
        <f t="shared" si="2"/>
        <v>5000</v>
      </c>
      <c r="M24" s="13">
        <f t="shared" si="3"/>
        <v>1000</v>
      </c>
      <c r="N24" s="14">
        <f t="shared" si="4"/>
        <v>14000</v>
      </c>
      <c r="O24" s="4">
        <f t="shared" si="5"/>
        <v>4000</v>
      </c>
      <c r="P24" s="4">
        <f t="shared" si="6"/>
        <v>9000</v>
      </c>
      <c r="Q24" s="3">
        <f t="shared" si="7"/>
        <v>3.299458888742246E-4</v>
      </c>
    </row>
    <row r="25" spans="2:17" x14ac:dyDescent="0.15">
      <c r="B25" t="s">
        <v>166</v>
      </c>
      <c r="C25" s="18">
        <v>5.0231060981800004</v>
      </c>
      <c r="D25" s="18">
        <v>3.5406219959260001</v>
      </c>
      <c r="E25" s="18">
        <v>6.9343137741090004</v>
      </c>
      <c r="F25" s="4">
        <f t="shared" si="0"/>
        <v>1.4824841022540003</v>
      </c>
      <c r="G25" s="4">
        <f t="shared" si="1"/>
        <v>1.911207675929</v>
      </c>
      <c r="H25">
        <v>40885</v>
      </c>
      <c r="I25" s="19">
        <v>2053.6999999999998</v>
      </c>
      <c r="J25" s="19">
        <v>1447.58</v>
      </c>
      <c r="K25" s="19">
        <v>2835.09</v>
      </c>
      <c r="L25" s="12">
        <f t="shared" si="2"/>
        <v>2000</v>
      </c>
      <c r="M25" s="13">
        <f t="shared" si="3"/>
        <v>1000</v>
      </c>
      <c r="N25" s="14">
        <f t="shared" si="4"/>
        <v>3000</v>
      </c>
      <c r="O25" s="4">
        <f t="shared" si="5"/>
        <v>1000</v>
      </c>
      <c r="P25" s="4">
        <f t="shared" si="6"/>
        <v>1000</v>
      </c>
      <c r="Q25" s="3">
        <f t="shared" si="7"/>
        <v>1.3197835554968986E-4</v>
      </c>
    </row>
    <row r="26" spans="2:17" x14ac:dyDescent="0.15">
      <c r="B26" t="s">
        <v>163</v>
      </c>
      <c r="C26" s="18">
        <v>5.0520377159100001</v>
      </c>
      <c r="D26" s="18">
        <v>2.9325432777399998</v>
      </c>
      <c r="E26" s="18">
        <v>8.2991809844969993</v>
      </c>
      <c r="F26" s="4">
        <f t="shared" si="0"/>
        <v>2.1194944381700003</v>
      </c>
      <c r="G26" s="4">
        <f t="shared" si="1"/>
        <v>3.2471432685869992</v>
      </c>
      <c r="H26">
        <v>380008</v>
      </c>
      <c r="I26" s="19">
        <v>19198.150000000001</v>
      </c>
      <c r="J26" s="19">
        <v>11143.9</v>
      </c>
      <c r="K26" s="19">
        <v>31537.55</v>
      </c>
      <c r="L26" s="12">
        <f t="shared" si="2"/>
        <v>19000</v>
      </c>
      <c r="M26" s="13">
        <f t="shared" si="3"/>
        <v>11000</v>
      </c>
      <c r="N26" s="14">
        <f t="shared" si="4"/>
        <v>32000</v>
      </c>
      <c r="O26" s="4">
        <f t="shared" si="5"/>
        <v>8000</v>
      </c>
      <c r="P26" s="4">
        <f t="shared" si="6"/>
        <v>13000</v>
      </c>
      <c r="Q26" s="3">
        <f t="shared" si="7"/>
        <v>1.2537943777220536E-3</v>
      </c>
    </row>
    <row r="27" spans="2:17" x14ac:dyDescent="0.15">
      <c r="B27" t="s">
        <v>145</v>
      </c>
      <c r="C27" s="18">
        <v>5.1079926490799998</v>
      </c>
      <c r="D27" s="18">
        <v>3.797082662582</v>
      </c>
      <c r="E27" s="18">
        <v>7.1211729049679997</v>
      </c>
      <c r="F27" s="4">
        <f t="shared" si="0"/>
        <v>1.3109099864979998</v>
      </c>
      <c r="G27" s="4">
        <f t="shared" si="1"/>
        <v>2.0131802558879999</v>
      </c>
      <c r="H27">
        <v>14059</v>
      </c>
      <c r="I27" s="19">
        <v>718.13</v>
      </c>
      <c r="J27" s="19">
        <v>533.83000000000004</v>
      </c>
      <c r="K27" s="19">
        <v>1001.17</v>
      </c>
      <c r="L27" s="12">
        <f t="shared" si="2"/>
        <v>1000</v>
      </c>
      <c r="M27" s="13">
        <f t="shared" si="3"/>
        <v>1000</v>
      </c>
      <c r="N27" s="14">
        <f t="shared" si="4"/>
        <v>1000</v>
      </c>
      <c r="O27" s="4">
        <f t="shared" si="5"/>
        <v>0</v>
      </c>
      <c r="P27" s="4">
        <f t="shared" si="6"/>
        <v>0</v>
      </c>
      <c r="Q27" s="3">
        <f t="shared" si="7"/>
        <v>6.5989177774844929E-5</v>
      </c>
    </row>
    <row r="28" spans="2:17" x14ac:dyDescent="0.15">
      <c r="B28" t="s">
        <v>144</v>
      </c>
      <c r="C28" s="18">
        <v>5.1316547393800001</v>
      </c>
      <c r="D28" s="18">
        <v>3.8137545585630002</v>
      </c>
      <c r="E28" s="18">
        <v>7.1412086486820003</v>
      </c>
      <c r="F28" s="4">
        <f t="shared" si="0"/>
        <v>1.3179001808169999</v>
      </c>
      <c r="G28" s="4">
        <f t="shared" si="1"/>
        <v>2.0095539093020003</v>
      </c>
      <c r="H28">
        <v>1662</v>
      </c>
      <c r="I28" s="19">
        <v>85.29</v>
      </c>
      <c r="J28" s="19">
        <v>63.38</v>
      </c>
      <c r="K28" s="19">
        <v>118.69</v>
      </c>
      <c r="L28" s="12">
        <f t="shared" si="2"/>
        <v>0</v>
      </c>
      <c r="M28" s="13">
        <f t="shared" si="3"/>
        <v>0</v>
      </c>
      <c r="N28" s="14">
        <f t="shared" si="4"/>
        <v>0</v>
      </c>
      <c r="O28" s="4">
        <f t="shared" si="5"/>
        <v>0</v>
      </c>
      <c r="P28" s="4">
        <f t="shared" si="6"/>
        <v>0</v>
      </c>
      <c r="Q28" s="3">
        <f t="shared" si="7"/>
        <v>0</v>
      </c>
    </row>
    <row r="29" spans="2:17" x14ac:dyDescent="0.15">
      <c r="B29" t="s">
        <v>165</v>
      </c>
      <c r="C29" s="18">
        <v>5.2127676010100004</v>
      </c>
      <c r="D29" s="18">
        <v>3.7559962272640002</v>
      </c>
      <c r="E29" s="18">
        <v>7.1295280456540002</v>
      </c>
      <c r="F29" s="4">
        <f t="shared" si="0"/>
        <v>1.4567713737460002</v>
      </c>
      <c r="G29" s="4">
        <f t="shared" si="1"/>
        <v>1.9167604446439999</v>
      </c>
      <c r="H29">
        <v>98443</v>
      </c>
      <c r="I29" s="19">
        <v>5131.6000000000004</v>
      </c>
      <c r="J29" s="19">
        <v>3697.52</v>
      </c>
      <c r="K29" s="19">
        <v>7018.52</v>
      </c>
      <c r="L29" s="12">
        <f t="shared" si="2"/>
        <v>5000</v>
      </c>
      <c r="M29" s="13">
        <f t="shared" si="3"/>
        <v>4000</v>
      </c>
      <c r="N29" s="14">
        <f t="shared" si="4"/>
        <v>7000</v>
      </c>
      <c r="O29" s="4">
        <f t="shared" si="5"/>
        <v>1000</v>
      </c>
      <c r="P29" s="4">
        <f t="shared" si="6"/>
        <v>2000</v>
      </c>
      <c r="Q29" s="3">
        <f t="shared" si="7"/>
        <v>3.299458888742246E-4</v>
      </c>
    </row>
    <row r="30" spans="2:17" x14ac:dyDescent="0.15">
      <c r="B30" t="s">
        <v>162</v>
      </c>
      <c r="C30" s="18">
        <v>5.2456631660499999</v>
      </c>
      <c r="D30" s="18">
        <v>2.3757710456850001</v>
      </c>
      <c r="E30" s="18">
        <v>10.103987693786999</v>
      </c>
      <c r="F30" s="4">
        <f t="shared" si="0"/>
        <v>2.8698921203649999</v>
      </c>
      <c r="G30" s="4">
        <f t="shared" si="1"/>
        <v>4.8583245277369995</v>
      </c>
      <c r="H30">
        <v>69512</v>
      </c>
      <c r="I30" s="19">
        <v>3646.37</v>
      </c>
      <c r="J30" s="19">
        <v>1651.45</v>
      </c>
      <c r="K30" s="19">
        <v>7023.48</v>
      </c>
      <c r="L30" s="12">
        <f t="shared" si="2"/>
        <v>4000</v>
      </c>
      <c r="M30" s="13">
        <f t="shared" si="3"/>
        <v>2000</v>
      </c>
      <c r="N30" s="14">
        <f t="shared" si="4"/>
        <v>7000</v>
      </c>
      <c r="O30" s="4">
        <f t="shared" si="5"/>
        <v>2000</v>
      </c>
      <c r="P30" s="4">
        <f t="shared" si="6"/>
        <v>3000</v>
      </c>
      <c r="Q30" s="3">
        <f t="shared" si="7"/>
        <v>2.6395671109937972E-4</v>
      </c>
    </row>
    <row r="31" spans="2:17" x14ac:dyDescent="0.15">
      <c r="B31" t="s">
        <v>161</v>
      </c>
      <c r="C31" s="18">
        <v>5.3887615203900001</v>
      </c>
      <c r="D31" s="18">
        <v>3.3983674049379999</v>
      </c>
      <c r="E31" s="18">
        <v>8.0781488418580008</v>
      </c>
      <c r="F31" s="4">
        <f t="shared" si="0"/>
        <v>1.9903941154520002</v>
      </c>
      <c r="G31" s="4">
        <f t="shared" si="1"/>
        <v>2.6893873214680006</v>
      </c>
      <c r="H31">
        <v>1629532</v>
      </c>
      <c r="I31" s="19">
        <v>87811.59</v>
      </c>
      <c r="J31" s="19">
        <v>55377.48</v>
      </c>
      <c r="K31" s="19">
        <v>131636.01999999999</v>
      </c>
      <c r="L31" s="12">
        <f t="shared" si="2"/>
        <v>88000</v>
      </c>
      <c r="M31" s="13">
        <f t="shared" si="3"/>
        <v>55000</v>
      </c>
      <c r="N31" s="14">
        <f t="shared" si="4"/>
        <v>132000</v>
      </c>
      <c r="O31" s="4">
        <f t="shared" si="5"/>
        <v>33000</v>
      </c>
      <c r="P31" s="4">
        <f t="shared" si="6"/>
        <v>44000</v>
      </c>
      <c r="Q31" s="3">
        <f t="shared" si="7"/>
        <v>5.8070476441863536E-3</v>
      </c>
    </row>
    <row r="32" spans="2:17" x14ac:dyDescent="0.15">
      <c r="B32" t="s">
        <v>160</v>
      </c>
      <c r="C32" s="18">
        <v>5.4876775741600001</v>
      </c>
      <c r="D32" s="18">
        <v>3.6544795036319999</v>
      </c>
      <c r="E32" s="18">
        <v>7.8855834007260004</v>
      </c>
      <c r="F32" s="4">
        <f t="shared" si="0"/>
        <v>1.8331980705280002</v>
      </c>
      <c r="G32" s="4">
        <f t="shared" si="1"/>
        <v>2.3979058265660003</v>
      </c>
      <c r="H32">
        <v>1585068</v>
      </c>
      <c r="I32" s="19">
        <v>86983.42</v>
      </c>
      <c r="J32" s="19">
        <v>57925.99</v>
      </c>
      <c r="K32" s="19">
        <v>124991.86</v>
      </c>
      <c r="L32" s="12">
        <f t="shared" si="2"/>
        <v>87000</v>
      </c>
      <c r="M32" s="13">
        <f t="shared" si="3"/>
        <v>58000</v>
      </c>
      <c r="N32" s="14">
        <f t="shared" si="4"/>
        <v>125000</v>
      </c>
      <c r="O32" s="4">
        <f t="shared" si="5"/>
        <v>29000</v>
      </c>
      <c r="P32" s="4">
        <f t="shared" si="6"/>
        <v>38000</v>
      </c>
      <c r="Q32" s="3">
        <f t="shared" si="7"/>
        <v>5.7410584664115086E-3</v>
      </c>
    </row>
    <row r="33" spans="2:17" x14ac:dyDescent="0.15">
      <c r="B33" t="s">
        <v>157</v>
      </c>
      <c r="C33" s="18">
        <v>5.4918141365100004</v>
      </c>
      <c r="D33" s="18">
        <v>4.1074142456049998</v>
      </c>
      <c r="E33" s="18">
        <v>7.061104774475</v>
      </c>
      <c r="F33" s="4">
        <f t="shared" si="0"/>
        <v>1.3843998909050006</v>
      </c>
      <c r="G33" s="4">
        <f t="shared" si="1"/>
        <v>1.5692906379649996</v>
      </c>
      <c r="H33">
        <v>58386</v>
      </c>
      <c r="I33" s="19">
        <v>3206.45</v>
      </c>
      <c r="J33" s="19">
        <v>2398.15</v>
      </c>
      <c r="K33" s="19">
        <v>4122.7</v>
      </c>
      <c r="L33" s="12">
        <f t="shared" si="2"/>
        <v>3000</v>
      </c>
      <c r="M33" s="13">
        <f t="shared" si="3"/>
        <v>2000</v>
      </c>
      <c r="N33" s="14">
        <f t="shared" si="4"/>
        <v>4000</v>
      </c>
      <c r="O33" s="4">
        <f t="shared" si="5"/>
        <v>1000</v>
      </c>
      <c r="P33" s="4">
        <f t="shared" si="6"/>
        <v>1000</v>
      </c>
      <c r="Q33" s="3">
        <f t="shared" si="7"/>
        <v>1.9796753332453477E-4</v>
      </c>
    </row>
    <row r="34" spans="2:17" x14ac:dyDescent="0.15">
      <c r="B34" t="s">
        <v>141</v>
      </c>
      <c r="C34" s="18">
        <v>5.4953699111900001</v>
      </c>
      <c r="D34" s="18">
        <v>4.1148905754090004</v>
      </c>
      <c r="E34" s="18">
        <v>7.6025390625</v>
      </c>
      <c r="F34" s="4">
        <f t="shared" si="0"/>
        <v>1.3804793357809997</v>
      </c>
      <c r="G34" s="4">
        <f t="shared" si="1"/>
        <v>2.1071691513099999</v>
      </c>
      <c r="H34">
        <v>55349</v>
      </c>
      <c r="I34" s="19">
        <v>3041.63</v>
      </c>
      <c r="J34" s="19">
        <v>2277.5500000000002</v>
      </c>
      <c r="K34" s="19">
        <v>4207.93</v>
      </c>
      <c r="L34" s="12">
        <f t="shared" si="2"/>
        <v>3000</v>
      </c>
      <c r="M34" s="13">
        <f t="shared" si="3"/>
        <v>2000</v>
      </c>
      <c r="N34" s="14">
        <f t="shared" si="4"/>
        <v>4000</v>
      </c>
      <c r="O34" s="4">
        <f t="shared" si="5"/>
        <v>1000</v>
      </c>
      <c r="P34" s="4">
        <f t="shared" si="6"/>
        <v>1000</v>
      </c>
      <c r="Q34" s="3">
        <f t="shared" si="7"/>
        <v>1.9796753332453477E-4</v>
      </c>
    </row>
    <row r="35" spans="2:17" x14ac:dyDescent="0.15">
      <c r="B35" t="s">
        <v>164</v>
      </c>
      <c r="C35" s="18">
        <v>5.4992971420299996</v>
      </c>
      <c r="D35" s="18">
        <v>3.7942285537720002</v>
      </c>
      <c r="E35" s="18">
        <v>7.6504135131839996</v>
      </c>
      <c r="F35" s="4">
        <f t="shared" si="0"/>
        <v>1.7050685882579995</v>
      </c>
      <c r="G35" s="4">
        <f t="shared" si="1"/>
        <v>2.151116371154</v>
      </c>
      <c r="H35">
        <v>25468</v>
      </c>
      <c r="I35" s="19">
        <v>1400.56</v>
      </c>
      <c r="J35" s="19">
        <v>966.31</v>
      </c>
      <c r="K35" s="19">
        <v>1948.41</v>
      </c>
      <c r="L35" s="12">
        <f t="shared" si="2"/>
        <v>1000</v>
      </c>
      <c r="M35" s="13">
        <f t="shared" si="3"/>
        <v>1000</v>
      </c>
      <c r="N35" s="14">
        <f t="shared" si="4"/>
        <v>2000</v>
      </c>
      <c r="O35" s="4">
        <f t="shared" si="5"/>
        <v>0</v>
      </c>
      <c r="P35" s="4">
        <f t="shared" si="6"/>
        <v>1000</v>
      </c>
      <c r="Q35" s="3">
        <f t="shared" si="7"/>
        <v>6.5989177774844929E-5</v>
      </c>
    </row>
    <row r="36" spans="2:17" x14ac:dyDescent="0.15">
      <c r="B36" t="s">
        <v>156</v>
      </c>
      <c r="C36" s="18">
        <v>5.54485845566</v>
      </c>
      <c r="D36" s="18">
        <v>4.21626663208</v>
      </c>
      <c r="E36" s="18">
        <v>7.1891069412229998</v>
      </c>
      <c r="F36" s="4">
        <f t="shared" ref="F36:F67" si="8">C36-D36</f>
        <v>1.3285918235800001</v>
      </c>
      <c r="G36" s="4">
        <f t="shared" ref="G36:G67" si="9">E36-C36</f>
        <v>1.6442484855629997</v>
      </c>
      <c r="H36">
        <v>20046</v>
      </c>
      <c r="I36" s="19">
        <v>1111.52</v>
      </c>
      <c r="J36" s="19">
        <v>845.19</v>
      </c>
      <c r="K36" s="19">
        <v>1441.13</v>
      </c>
      <c r="L36" s="12">
        <f t="shared" ref="L36:L67" si="10">ROUND(I36,-3)</f>
        <v>1000</v>
      </c>
      <c r="M36" s="13">
        <f t="shared" ref="M36:M67" si="11">ROUND(J36,-3)</f>
        <v>1000</v>
      </c>
      <c r="N36" s="14">
        <f t="shared" ref="N36:N67" si="12">ROUND(K36,-3)</f>
        <v>1000</v>
      </c>
      <c r="O36" s="4">
        <f t="shared" ref="O36:O67" si="13">L36-M36</f>
        <v>0</v>
      </c>
      <c r="P36" s="4">
        <f t="shared" ref="P36:P67" si="14">N36-L36</f>
        <v>0</v>
      </c>
      <c r="Q36" s="3">
        <f t="shared" ref="Q36:Q67" si="15">L36/L$188</f>
        <v>6.5989177774844929E-5</v>
      </c>
    </row>
    <row r="37" spans="2:17" x14ac:dyDescent="0.15">
      <c r="B37" t="s">
        <v>159</v>
      </c>
      <c r="C37" s="18">
        <v>5.6066188812300002</v>
      </c>
      <c r="D37" s="18">
        <v>3.8574633598329999</v>
      </c>
      <c r="E37" s="18">
        <v>9.8013038635249998</v>
      </c>
      <c r="F37" s="4">
        <f t="shared" si="8"/>
        <v>1.7491555213970003</v>
      </c>
      <c r="G37" s="4">
        <f t="shared" si="9"/>
        <v>4.1946849822949996</v>
      </c>
      <c r="H37">
        <v>2632</v>
      </c>
      <c r="I37" s="19">
        <v>147.57</v>
      </c>
      <c r="J37" s="19">
        <v>101.53</v>
      </c>
      <c r="K37" s="19">
        <v>257.97000000000003</v>
      </c>
      <c r="L37" s="12">
        <f t="shared" si="10"/>
        <v>0</v>
      </c>
      <c r="M37" s="13">
        <f t="shared" si="11"/>
        <v>0</v>
      </c>
      <c r="N37" s="14">
        <f t="shared" si="12"/>
        <v>0</v>
      </c>
      <c r="O37" s="4">
        <f t="shared" si="13"/>
        <v>0</v>
      </c>
      <c r="P37" s="4">
        <f t="shared" si="14"/>
        <v>0</v>
      </c>
      <c r="Q37" s="3">
        <f t="shared" si="15"/>
        <v>0</v>
      </c>
    </row>
    <row r="38" spans="2:17" x14ac:dyDescent="0.15">
      <c r="B38" t="s">
        <v>154</v>
      </c>
      <c r="C38" s="18">
        <v>5.6482567787200004</v>
      </c>
      <c r="D38" s="18">
        <v>4.455018997192</v>
      </c>
      <c r="E38" s="18">
        <v>7.0845780372620002</v>
      </c>
      <c r="F38" s="4">
        <f t="shared" si="8"/>
        <v>1.1932377815280004</v>
      </c>
      <c r="G38" s="4">
        <f t="shared" si="9"/>
        <v>1.4363212585419998</v>
      </c>
      <c r="H38">
        <v>14191</v>
      </c>
      <c r="I38" s="19">
        <v>801.54</v>
      </c>
      <c r="J38" s="19">
        <v>632.21</v>
      </c>
      <c r="K38" s="19">
        <v>1005.37</v>
      </c>
      <c r="L38" s="12">
        <f t="shared" si="10"/>
        <v>1000</v>
      </c>
      <c r="M38" s="13">
        <f t="shared" si="11"/>
        <v>1000</v>
      </c>
      <c r="N38" s="14">
        <f t="shared" si="12"/>
        <v>1000</v>
      </c>
      <c r="O38" s="4">
        <f t="shared" si="13"/>
        <v>0</v>
      </c>
      <c r="P38" s="4">
        <f t="shared" si="14"/>
        <v>0</v>
      </c>
      <c r="Q38" s="3">
        <f t="shared" si="15"/>
        <v>6.5989177774844929E-5</v>
      </c>
    </row>
    <row r="39" spans="2:17" x14ac:dyDescent="0.15">
      <c r="B39" t="s">
        <v>158</v>
      </c>
      <c r="C39" s="18">
        <v>5.6851592063899998</v>
      </c>
      <c r="D39" s="18">
        <v>3.9105896949769998</v>
      </c>
      <c r="E39" s="18">
        <v>9.9807138442990002</v>
      </c>
      <c r="F39" s="4">
        <f t="shared" si="8"/>
        <v>1.774569511413</v>
      </c>
      <c r="G39" s="4">
        <f t="shared" si="9"/>
        <v>4.2955546379090004</v>
      </c>
      <c r="H39">
        <v>4907</v>
      </c>
      <c r="I39" s="19">
        <v>278.97000000000003</v>
      </c>
      <c r="J39" s="19">
        <v>191.89</v>
      </c>
      <c r="K39" s="19">
        <v>489.75</v>
      </c>
      <c r="L39" s="12">
        <f t="shared" si="10"/>
        <v>0</v>
      </c>
      <c r="M39" s="13">
        <f t="shared" si="11"/>
        <v>0</v>
      </c>
      <c r="N39" s="14">
        <f t="shared" si="12"/>
        <v>0</v>
      </c>
      <c r="O39" s="4">
        <f t="shared" si="13"/>
        <v>0</v>
      </c>
      <c r="P39" s="4">
        <f t="shared" si="14"/>
        <v>0</v>
      </c>
      <c r="Q39" s="3">
        <f t="shared" si="15"/>
        <v>0</v>
      </c>
    </row>
    <row r="40" spans="2:17" x14ac:dyDescent="0.15">
      <c r="B40" t="s">
        <v>151</v>
      </c>
      <c r="C40" s="18">
        <v>5.7260117530799999</v>
      </c>
      <c r="D40" s="18">
        <v>3.3784112930300001</v>
      </c>
      <c r="E40" s="18">
        <v>9.1064062118530007</v>
      </c>
      <c r="F40" s="4">
        <f t="shared" si="8"/>
        <v>2.3476004600499998</v>
      </c>
      <c r="G40" s="4">
        <f t="shared" si="9"/>
        <v>3.3803944587730008</v>
      </c>
      <c r="H40">
        <v>7573</v>
      </c>
      <c r="I40" s="19">
        <v>433.63</v>
      </c>
      <c r="J40" s="19">
        <v>255.85</v>
      </c>
      <c r="K40" s="19">
        <v>689.63</v>
      </c>
      <c r="L40" s="12">
        <f t="shared" si="10"/>
        <v>0</v>
      </c>
      <c r="M40" s="13">
        <f t="shared" si="11"/>
        <v>0</v>
      </c>
      <c r="N40" s="14">
        <f t="shared" si="12"/>
        <v>1000</v>
      </c>
      <c r="O40" s="4">
        <f t="shared" si="13"/>
        <v>0</v>
      </c>
      <c r="P40" s="4">
        <f t="shared" si="14"/>
        <v>1000</v>
      </c>
      <c r="Q40" s="3">
        <f t="shared" si="15"/>
        <v>0</v>
      </c>
    </row>
    <row r="41" spans="2:17" x14ac:dyDescent="0.15">
      <c r="B41" t="s">
        <v>138</v>
      </c>
      <c r="C41" s="18">
        <v>5.7659983634899996</v>
      </c>
      <c r="D41" s="18">
        <v>4.3357520103449998</v>
      </c>
      <c r="E41" s="18">
        <v>7.9792518615720001</v>
      </c>
      <c r="F41" s="4">
        <f t="shared" si="8"/>
        <v>1.4302463531449998</v>
      </c>
      <c r="G41" s="4">
        <f t="shared" si="9"/>
        <v>2.2132534980820004</v>
      </c>
      <c r="H41">
        <v>11006</v>
      </c>
      <c r="I41" s="19">
        <v>634.61</v>
      </c>
      <c r="J41" s="19">
        <v>477.19</v>
      </c>
      <c r="K41" s="19">
        <v>878.2</v>
      </c>
      <c r="L41" s="12">
        <f t="shared" si="10"/>
        <v>1000</v>
      </c>
      <c r="M41" s="13">
        <f t="shared" si="11"/>
        <v>0</v>
      </c>
      <c r="N41" s="14">
        <f t="shared" si="12"/>
        <v>1000</v>
      </c>
      <c r="O41" s="4">
        <f t="shared" si="13"/>
        <v>1000</v>
      </c>
      <c r="P41" s="4">
        <f t="shared" si="14"/>
        <v>0</v>
      </c>
      <c r="Q41" s="3">
        <f t="shared" si="15"/>
        <v>6.5989177774844929E-5</v>
      </c>
    </row>
    <row r="42" spans="2:17" x14ac:dyDescent="0.15">
      <c r="B42" t="s">
        <v>142</v>
      </c>
      <c r="C42" s="18">
        <v>5.8521661758399999</v>
      </c>
      <c r="D42" s="18">
        <v>3.1114435195920001</v>
      </c>
      <c r="E42" s="18">
        <v>9.9020242691040004</v>
      </c>
      <c r="F42" s="4">
        <f t="shared" si="8"/>
        <v>2.7407226562479998</v>
      </c>
      <c r="G42" s="4">
        <f t="shared" si="9"/>
        <v>4.0498580932640005</v>
      </c>
      <c r="H42">
        <v>370069</v>
      </c>
      <c r="I42" s="19">
        <v>21657.05</v>
      </c>
      <c r="J42" s="19">
        <v>11514.49</v>
      </c>
      <c r="K42" s="19">
        <v>36644.32</v>
      </c>
      <c r="L42" s="12">
        <f t="shared" si="10"/>
        <v>22000</v>
      </c>
      <c r="M42" s="13">
        <f t="shared" si="11"/>
        <v>12000</v>
      </c>
      <c r="N42" s="14">
        <f t="shared" si="12"/>
        <v>37000</v>
      </c>
      <c r="O42" s="4">
        <f t="shared" si="13"/>
        <v>10000</v>
      </c>
      <c r="P42" s="4">
        <f t="shared" si="14"/>
        <v>15000</v>
      </c>
      <c r="Q42" s="3">
        <f t="shared" si="15"/>
        <v>1.4517619110465884E-3</v>
      </c>
    </row>
    <row r="43" spans="2:17" x14ac:dyDescent="0.15">
      <c r="B43" t="s">
        <v>137</v>
      </c>
      <c r="C43" s="18">
        <v>5.8626465797399998</v>
      </c>
      <c r="D43" s="18">
        <v>4.4118313789370003</v>
      </c>
      <c r="E43" s="18">
        <v>8.1034622192380006</v>
      </c>
      <c r="F43" s="4">
        <f t="shared" si="8"/>
        <v>1.4508152008029995</v>
      </c>
      <c r="G43" s="4">
        <f t="shared" si="9"/>
        <v>2.2408156394980008</v>
      </c>
      <c r="H43">
        <v>71434</v>
      </c>
      <c r="I43" s="19">
        <v>4187.92</v>
      </c>
      <c r="J43" s="19">
        <v>3151.55</v>
      </c>
      <c r="K43" s="19">
        <v>5788.63</v>
      </c>
      <c r="L43" s="12">
        <f t="shared" si="10"/>
        <v>4000</v>
      </c>
      <c r="M43" s="13">
        <f t="shared" si="11"/>
        <v>3000</v>
      </c>
      <c r="N43" s="14">
        <f t="shared" si="12"/>
        <v>6000</v>
      </c>
      <c r="O43" s="4">
        <f t="shared" si="13"/>
        <v>1000</v>
      </c>
      <c r="P43" s="4">
        <f t="shared" si="14"/>
        <v>2000</v>
      </c>
      <c r="Q43" s="3">
        <f t="shared" si="15"/>
        <v>2.6395671109937972E-4</v>
      </c>
    </row>
    <row r="44" spans="2:17" x14ac:dyDescent="0.15">
      <c r="B44" t="s">
        <v>136</v>
      </c>
      <c r="C44" s="18">
        <v>5.8627018928499997</v>
      </c>
      <c r="D44" s="18">
        <v>4.4127025604250001</v>
      </c>
      <c r="E44" s="18">
        <v>8.1013965606690004</v>
      </c>
      <c r="F44" s="4">
        <f t="shared" si="8"/>
        <v>1.4499993324249996</v>
      </c>
      <c r="G44" s="4">
        <f t="shared" si="9"/>
        <v>2.2386946678190007</v>
      </c>
      <c r="H44">
        <v>703029</v>
      </c>
      <c r="I44" s="19">
        <v>41216.49</v>
      </c>
      <c r="J44" s="19">
        <v>31022.58</v>
      </c>
      <c r="K44" s="19">
        <v>56955.17</v>
      </c>
      <c r="L44" s="12">
        <f t="shared" si="10"/>
        <v>41000</v>
      </c>
      <c r="M44" s="13">
        <f t="shared" si="11"/>
        <v>31000</v>
      </c>
      <c r="N44" s="14">
        <f t="shared" si="12"/>
        <v>57000</v>
      </c>
      <c r="O44" s="4">
        <f t="shared" si="13"/>
        <v>10000</v>
      </c>
      <c r="P44" s="4">
        <f t="shared" si="14"/>
        <v>16000</v>
      </c>
      <c r="Q44" s="3">
        <f t="shared" si="15"/>
        <v>2.7055562887686418E-3</v>
      </c>
    </row>
    <row r="45" spans="2:17" x14ac:dyDescent="0.15">
      <c r="B45" t="s">
        <v>149</v>
      </c>
      <c r="C45" s="18">
        <v>5.9269900322</v>
      </c>
      <c r="D45" s="18">
        <v>4.574019908905</v>
      </c>
      <c r="E45" s="18">
        <v>7.5645499229429998</v>
      </c>
      <c r="F45" s="4">
        <f t="shared" si="8"/>
        <v>1.352970123295</v>
      </c>
      <c r="G45" s="4">
        <f t="shared" si="9"/>
        <v>1.6375598907429998</v>
      </c>
      <c r="H45">
        <v>30140</v>
      </c>
      <c r="I45" s="19">
        <v>1786.39</v>
      </c>
      <c r="J45" s="19">
        <v>1378.61</v>
      </c>
      <c r="K45" s="19">
        <v>2279.96</v>
      </c>
      <c r="L45" s="12">
        <f t="shared" si="10"/>
        <v>2000</v>
      </c>
      <c r="M45" s="13">
        <f t="shared" si="11"/>
        <v>1000</v>
      </c>
      <c r="N45" s="14">
        <f t="shared" si="12"/>
        <v>2000</v>
      </c>
      <c r="O45" s="4">
        <f t="shared" si="13"/>
        <v>1000</v>
      </c>
      <c r="P45" s="4">
        <f t="shared" si="14"/>
        <v>0</v>
      </c>
      <c r="Q45" s="3">
        <f t="shared" si="15"/>
        <v>1.3197835554968986E-4</v>
      </c>
    </row>
    <row r="46" spans="2:17" x14ac:dyDescent="0.15">
      <c r="B46" t="s">
        <v>146</v>
      </c>
      <c r="C46" s="18">
        <v>5.9635834693899996</v>
      </c>
      <c r="D46" s="18">
        <v>4.6017279624940004</v>
      </c>
      <c r="E46" s="18">
        <v>7.5703353881839996</v>
      </c>
      <c r="F46" s="4">
        <f t="shared" si="8"/>
        <v>1.3618555068959992</v>
      </c>
      <c r="G46" s="4">
        <f t="shared" si="9"/>
        <v>1.606751918794</v>
      </c>
      <c r="H46">
        <v>1041249</v>
      </c>
      <c r="I46" s="19">
        <v>62095.75</v>
      </c>
      <c r="J46" s="19">
        <v>47915.45</v>
      </c>
      <c r="K46" s="19">
        <v>78826.039999999994</v>
      </c>
      <c r="L46" s="12">
        <f t="shared" si="10"/>
        <v>62000</v>
      </c>
      <c r="M46" s="13">
        <f t="shared" si="11"/>
        <v>48000</v>
      </c>
      <c r="N46" s="14">
        <f t="shared" si="12"/>
        <v>79000</v>
      </c>
      <c r="O46" s="4">
        <f t="shared" si="13"/>
        <v>14000</v>
      </c>
      <c r="P46" s="4">
        <f t="shared" si="14"/>
        <v>17000</v>
      </c>
      <c r="Q46" s="3">
        <f t="shared" si="15"/>
        <v>4.0913290220403855E-3</v>
      </c>
    </row>
    <row r="47" spans="2:17" x14ac:dyDescent="0.15">
      <c r="B47" t="s">
        <v>150</v>
      </c>
      <c r="C47" s="18">
        <v>5.9942588806200003</v>
      </c>
      <c r="D47" s="18">
        <v>4.2441835403440002</v>
      </c>
      <c r="E47" s="18">
        <v>8.3748741149899999</v>
      </c>
      <c r="F47" s="4">
        <f t="shared" si="8"/>
        <v>1.7500753402760001</v>
      </c>
      <c r="G47" s="4">
        <f t="shared" si="9"/>
        <v>2.3806152343699996</v>
      </c>
      <c r="H47">
        <v>784518</v>
      </c>
      <c r="I47" s="19">
        <v>47026.04</v>
      </c>
      <c r="J47" s="19">
        <v>33296.379999999997</v>
      </c>
      <c r="K47" s="19">
        <v>65702.39</v>
      </c>
      <c r="L47" s="12">
        <f t="shared" si="10"/>
        <v>47000</v>
      </c>
      <c r="M47" s="13">
        <f t="shared" si="11"/>
        <v>33000</v>
      </c>
      <c r="N47" s="14">
        <f t="shared" si="12"/>
        <v>66000</v>
      </c>
      <c r="O47" s="4">
        <f t="shared" si="13"/>
        <v>14000</v>
      </c>
      <c r="P47" s="4">
        <f t="shared" si="14"/>
        <v>19000</v>
      </c>
      <c r="Q47" s="3">
        <f t="shared" si="15"/>
        <v>3.1014913554177114E-3</v>
      </c>
    </row>
    <row r="48" spans="2:17" x14ac:dyDescent="0.15">
      <c r="B48" t="s">
        <v>155</v>
      </c>
      <c r="C48" s="18">
        <v>6.0225944518999999</v>
      </c>
      <c r="D48" s="18">
        <v>4.15318775177</v>
      </c>
      <c r="E48" s="18">
        <v>10.594381332397001</v>
      </c>
      <c r="F48" s="4">
        <f t="shared" si="8"/>
        <v>1.8694067001299999</v>
      </c>
      <c r="G48" s="4">
        <f t="shared" si="9"/>
        <v>4.571786880497001</v>
      </c>
      <c r="H48">
        <v>2456</v>
      </c>
      <c r="I48" s="19">
        <v>147.91</v>
      </c>
      <c r="J48" s="19">
        <v>102</v>
      </c>
      <c r="K48" s="19">
        <v>260.2</v>
      </c>
      <c r="L48" s="12">
        <f t="shared" si="10"/>
        <v>0</v>
      </c>
      <c r="M48" s="13">
        <f t="shared" si="11"/>
        <v>0</v>
      </c>
      <c r="N48" s="14">
        <f t="shared" si="12"/>
        <v>0</v>
      </c>
      <c r="O48" s="4">
        <f t="shared" si="13"/>
        <v>0</v>
      </c>
      <c r="P48" s="4">
        <f t="shared" si="14"/>
        <v>0</v>
      </c>
      <c r="Q48" s="3">
        <f t="shared" si="15"/>
        <v>0</v>
      </c>
    </row>
    <row r="49" spans="2:17" x14ac:dyDescent="0.15">
      <c r="B49" t="s">
        <v>135</v>
      </c>
      <c r="C49" s="18">
        <v>6.06619215012</v>
      </c>
      <c r="D49" s="18">
        <v>4.5714502334590001</v>
      </c>
      <c r="E49" s="18">
        <v>8.3648834228519995</v>
      </c>
      <c r="F49" s="4">
        <f t="shared" si="8"/>
        <v>1.4947419166609999</v>
      </c>
      <c r="G49" s="4">
        <f t="shared" si="9"/>
        <v>2.2986912727319995</v>
      </c>
      <c r="H49">
        <v>164868</v>
      </c>
      <c r="I49" s="19">
        <v>10001.209999999999</v>
      </c>
      <c r="J49" s="19">
        <v>7536.86</v>
      </c>
      <c r="K49" s="19">
        <v>13791.02</v>
      </c>
      <c r="L49" s="12">
        <f t="shared" si="10"/>
        <v>10000</v>
      </c>
      <c r="M49" s="13">
        <f t="shared" si="11"/>
        <v>8000</v>
      </c>
      <c r="N49" s="14">
        <f t="shared" si="12"/>
        <v>14000</v>
      </c>
      <c r="O49" s="4">
        <f t="shared" si="13"/>
        <v>2000</v>
      </c>
      <c r="P49" s="4">
        <f t="shared" si="14"/>
        <v>4000</v>
      </c>
      <c r="Q49" s="3">
        <f t="shared" si="15"/>
        <v>6.5989177774844921E-4</v>
      </c>
    </row>
    <row r="50" spans="2:17" x14ac:dyDescent="0.15">
      <c r="B50" t="s">
        <v>148</v>
      </c>
      <c r="C50" s="18">
        <v>6.0759992599499997</v>
      </c>
      <c r="D50" s="18">
        <v>4.4733610153200001</v>
      </c>
      <c r="E50" s="18">
        <v>8.1205520629880006</v>
      </c>
      <c r="F50" s="4">
        <f t="shared" si="8"/>
        <v>1.6026382446299996</v>
      </c>
      <c r="G50" s="4">
        <f t="shared" si="9"/>
        <v>2.0445528030380009</v>
      </c>
      <c r="H50">
        <v>69772</v>
      </c>
      <c r="I50" s="19">
        <v>4239.3500000000004</v>
      </c>
      <c r="J50" s="19">
        <v>3121.15</v>
      </c>
      <c r="K50" s="19">
        <v>5665.87</v>
      </c>
      <c r="L50" s="12">
        <f t="shared" si="10"/>
        <v>4000</v>
      </c>
      <c r="M50" s="13">
        <f t="shared" si="11"/>
        <v>3000</v>
      </c>
      <c r="N50" s="14">
        <f t="shared" si="12"/>
        <v>6000</v>
      </c>
      <c r="O50" s="4">
        <f t="shared" si="13"/>
        <v>1000</v>
      </c>
      <c r="P50" s="4">
        <f t="shared" si="14"/>
        <v>2000</v>
      </c>
      <c r="Q50" s="3">
        <f t="shared" si="15"/>
        <v>2.6395671109937972E-4</v>
      </c>
    </row>
    <row r="51" spans="2:17" x14ac:dyDescent="0.15">
      <c r="B51" t="s">
        <v>134</v>
      </c>
      <c r="C51" s="18">
        <v>6.0885305404699999</v>
      </c>
      <c r="D51" s="18">
        <v>4.5881271362299998</v>
      </c>
      <c r="E51" s="18">
        <v>8.3899459838869994</v>
      </c>
      <c r="F51" s="4">
        <f t="shared" si="8"/>
        <v>1.5004034042400001</v>
      </c>
      <c r="G51" s="4">
        <f t="shared" si="9"/>
        <v>2.3014154434169996</v>
      </c>
      <c r="H51">
        <v>28789</v>
      </c>
      <c r="I51" s="19">
        <v>1752.83</v>
      </c>
      <c r="J51" s="19">
        <v>1320.88</v>
      </c>
      <c r="K51" s="19">
        <v>2415.38</v>
      </c>
      <c r="L51" s="12">
        <f t="shared" si="10"/>
        <v>2000</v>
      </c>
      <c r="M51" s="13">
        <f t="shared" si="11"/>
        <v>1000</v>
      </c>
      <c r="N51" s="14">
        <f t="shared" si="12"/>
        <v>2000</v>
      </c>
      <c r="O51" s="4">
        <f t="shared" si="13"/>
        <v>1000</v>
      </c>
      <c r="P51" s="4">
        <f t="shared" si="14"/>
        <v>0</v>
      </c>
      <c r="Q51" s="3">
        <f t="shared" si="15"/>
        <v>1.3197835554968986E-4</v>
      </c>
    </row>
    <row r="52" spans="2:17" x14ac:dyDescent="0.15">
      <c r="B52" t="s">
        <v>133</v>
      </c>
      <c r="C52" s="18">
        <v>6.0941448211699996</v>
      </c>
      <c r="D52" s="18">
        <v>4.5969009399410004</v>
      </c>
      <c r="E52" s="18">
        <v>8.4033164978030008</v>
      </c>
      <c r="F52" s="4">
        <f t="shared" si="8"/>
        <v>1.4972438812289992</v>
      </c>
      <c r="G52" s="4">
        <f t="shared" si="9"/>
        <v>2.3091716766330013</v>
      </c>
      <c r="H52">
        <v>631426</v>
      </c>
      <c r="I52" s="19">
        <v>38480.01</v>
      </c>
      <c r="J52" s="19">
        <v>29026.03</v>
      </c>
      <c r="K52" s="19">
        <v>53060.73</v>
      </c>
      <c r="L52" s="12">
        <f t="shared" si="10"/>
        <v>38000</v>
      </c>
      <c r="M52" s="13">
        <f t="shared" si="11"/>
        <v>29000</v>
      </c>
      <c r="N52" s="14">
        <f t="shared" si="12"/>
        <v>53000</v>
      </c>
      <c r="O52" s="4">
        <f t="shared" si="13"/>
        <v>9000</v>
      </c>
      <c r="P52" s="4">
        <f t="shared" si="14"/>
        <v>15000</v>
      </c>
      <c r="Q52" s="3">
        <f t="shared" si="15"/>
        <v>2.5075887554441073E-3</v>
      </c>
    </row>
    <row r="53" spans="2:17" x14ac:dyDescent="0.15">
      <c r="B53" t="s">
        <v>143</v>
      </c>
      <c r="C53" s="18">
        <v>6.1320490837100001</v>
      </c>
      <c r="D53" s="18">
        <v>4.780200004578</v>
      </c>
      <c r="E53" s="18">
        <v>7.7028532028200001</v>
      </c>
      <c r="F53" s="4">
        <f t="shared" si="8"/>
        <v>1.3518490791320001</v>
      </c>
      <c r="G53" s="4">
        <f t="shared" si="9"/>
        <v>1.57080411911</v>
      </c>
      <c r="H53">
        <v>117535</v>
      </c>
      <c r="I53" s="19">
        <v>7207.3</v>
      </c>
      <c r="J53" s="19">
        <v>5618.41</v>
      </c>
      <c r="K53" s="19">
        <v>9053.5499999999993</v>
      </c>
      <c r="L53" s="12">
        <f t="shared" si="10"/>
        <v>7000</v>
      </c>
      <c r="M53" s="13">
        <f t="shared" si="11"/>
        <v>6000</v>
      </c>
      <c r="N53" s="14">
        <f t="shared" si="12"/>
        <v>9000</v>
      </c>
      <c r="O53" s="4">
        <f t="shared" si="13"/>
        <v>1000</v>
      </c>
      <c r="P53" s="4">
        <f t="shared" si="14"/>
        <v>2000</v>
      </c>
      <c r="Q53" s="3">
        <f t="shared" si="15"/>
        <v>4.6192424442391449E-4</v>
      </c>
    </row>
    <row r="54" spans="2:17" x14ac:dyDescent="0.15">
      <c r="B54" t="s">
        <v>139</v>
      </c>
      <c r="C54" s="18">
        <v>6.21876239777</v>
      </c>
      <c r="D54" s="18">
        <v>5.185710906982</v>
      </c>
      <c r="E54" s="18">
        <v>7.4000883102420003</v>
      </c>
      <c r="F54" s="4">
        <f t="shared" si="8"/>
        <v>1.033051490788</v>
      </c>
      <c r="G54" s="4">
        <f t="shared" si="9"/>
        <v>1.1813259124720004</v>
      </c>
      <c r="H54">
        <v>4385</v>
      </c>
      <c r="I54" s="19">
        <v>272.69</v>
      </c>
      <c r="J54" s="19">
        <v>227.39</v>
      </c>
      <c r="K54" s="19">
        <v>324.49</v>
      </c>
      <c r="L54" s="12">
        <f t="shared" si="10"/>
        <v>0</v>
      </c>
      <c r="M54" s="13">
        <f t="shared" si="11"/>
        <v>0</v>
      </c>
      <c r="N54" s="14">
        <f t="shared" si="12"/>
        <v>0</v>
      </c>
      <c r="O54" s="4">
        <f t="shared" si="13"/>
        <v>0</v>
      </c>
      <c r="P54" s="4">
        <f t="shared" si="14"/>
        <v>0</v>
      </c>
      <c r="Q54" s="3">
        <f t="shared" si="15"/>
        <v>0</v>
      </c>
    </row>
    <row r="55" spans="2:17" x14ac:dyDescent="0.15">
      <c r="B55" t="s">
        <v>131</v>
      </c>
      <c r="C55" s="18">
        <v>6.2706389427199998</v>
      </c>
      <c r="D55" s="18">
        <v>4.730304718018</v>
      </c>
      <c r="E55" s="18">
        <v>8.6354675292969993</v>
      </c>
      <c r="F55" s="4">
        <f t="shared" si="8"/>
        <v>1.5403342247019998</v>
      </c>
      <c r="G55" s="4">
        <f t="shared" si="9"/>
        <v>2.3648285865769996</v>
      </c>
      <c r="H55">
        <v>6349</v>
      </c>
      <c r="I55" s="19">
        <v>398.12</v>
      </c>
      <c r="J55" s="19">
        <v>300.33</v>
      </c>
      <c r="K55" s="19">
        <v>548.27</v>
      </c>
      <c r="L55" s="12">
        <f t="shared" si="10"/>
        <v>0</v>
      </c>
      <c r="M55" s="13">
        <f t="shared" si="11"/>
        <v>0</v>
      </c>
      <c r="N55" s="14">
        <f t="shared" si="12"/>
        <v>1000</v>
      </c>
      <c r="O55" s="4">
        <f t="shared" si="13"/>
        <v>0</v>
      </c>
      <c r="P55" s="4">
        <f t="shared" si="14"/>
        <v>1000</v>
      </c>
      <c r="Q55" s="3">
        <f t="shared" si="15"/>
        <v>0</v>
      </c>
    </row>
    <row r="56" spans="2:17" x14ac:dyDescent="0.15">
      <c r="B56" t="s">
        <v>153</v>
      </c>
      <c r="C56" s="18">
        <v>6.2850542068499999</v>
      </c>
      <c r="D56" s="18">
        <v>4.3361935615540004</v>
      </c>
      <c r="E56" s="18">
        <v>11.08155632019</v>
      </c>
      <c r="F56" s="4">
        <f t="shared" si="8"/>
        <v>1.9488606452959996</v>
      </c>
      <c r="G56" s="4">
        <f t="shared" si="9"/>
        <v>4.7965021133399999</v>
      </c>
      <c r="H56">
        <v>6858</v>
      </c>
      <c r="I56" s="19">
        <v>431.03</v>
      </c>
      <c r="J56" s="19">
        <v>297.38</v>
      </c>
      <c r="K56" s="19">
        <v>759.97</v>
      </c>
      <c r="L56" s="12">
        <f t="shared" si="10"/>
        <v>0</v>
      </c>
      <c r="M56" s="13">
        <f t="shared" si="11"/>
        <v>0</v>
      </c>
      <c r="N56" s="14">
        <f t="shared" si="12"/>
        <v>1000</v>
      </c>
      <c r="O56" s="4">
        <f t="shared" si="13"/>
        <v>0</v>
      </c>
      <c r="P56" s="4">
        <f t="shared" si="14"/>
        <v>1000</v>
      </c>
      <c r="Q56" s="3">
        <f t="shared" si="15"/>
        <v>0</v>
      </c>
    </row>
    <row r="57" spans="2:17" x14ac:dyDescent="0.15">
      <c r="B57" t="s">
        <v>152</v>
      </c>
      <c r="C57" s="18">
        <v>6.3083949089100004</v>
      </c>
      <c r="D57" s="18">
        <v>4.355862617493</v>
      </c>
      <c r="E57" s="18">
        <v>11.129452705383001</v>
      </c>
      <c r="F57" s="4">
        <f t="shared" si="8"/>
        <v>1.9525322914170005</v>
      </c>
      <c r="G57" s="4">
        <f t="shared" si="9"/>
        <v>4.8210577964730001</v>
      </c>
      <c r="H57">
        <v>3183</v>
      </c>
      <c r="I57" s="19">
        <v>200.8</v>
      </c>
      <c r="J57" s="19">
        <v>138.65</v>
      </c>
      <c r="K57" s="19">
        <v>354.25</v>
      </c>
      <c r="L57" s="12">
        <f t="shared" si="10"/>
        <v>0</v>
      </c>
      <c r="M57" s="13">
        <f t="shared" si="11"/>
        <v>0</v>
      </c>
      <c r="N57" s="14">
        <f t="shared" si="12"/>
        <v>0</v>
      </c>
      <c r="O57" s="4">
        <f t="shared" si="13"/>
        <v>0</v>
      </c>
      <c r="P57" s="4">
        <f t="shared" si="14"/>
        <v>0</v>
      </c>
      <c r="Q57" s="3">
        <f t="shared" si="15"/>
        <v>0</v>
      </c>
    </row>
    <row r="58" spans="2:17" x14ac:dyDescent="0.15">
      <c r="B58" t="s">
        <v>140</v>
      </c>
      <c r="C58" s="18">
        <v>6.3296055793799999</v>
      </c>
      <c r="D58" s="18">
        <v>5.0290098190309998</v>
      </c>
      <c r="E58" s="18">
        <v>7.8881468772890004</v>
      </c>
      <c r="F58" s="4">
        <f t="shared" si="8"/>
        <v>1.3005957603490002</v>
      </c>
      <c r="G58" s="4">
        <f t="shared" si="9"/>
        <v>1.5585412979090005</v>
      </c>
      <c r="H58">
        <v>60568</v>
      </c>
      <c r="I58" s="19">
        <v>3833.72</v>
      </c>
      <c r="J58" s="19">
        <v>3045.97</v>
      </c>
      <c r="K58" s="19">
        <v>4777.6899999999996</v>
      </c>
      <c r="L58" s="12">
        <f t="shared" si="10"/>
        <v>4000</v>
      </c>
      <c r="M58" s="13">
        <f t="shared" si="11"/>
        <v>3000</v>
      </c>
      <c r="N58" s="14">
        <f t="shared" si="12"/>
        <v>5000</v>
      </c>
      <c r="O58" s="4">
        <f t="shared" si="13"/>
        <v>1000</v>
      </c>
      <c r="P58" s="4">
        <f t="shared" si="14"/>
        <v>1000</v>
      </c>
      <c r="Q58" s="3">
        <f t="shared" si="15"/>
        <v>2.6395671109937972E-4</v>
      </c>
    </row>
    <row r="59" spans="2:17" x14ac:dyDescent="0.15">
      <c r="B59" t="s">
        <v>128</v>
      </c>
      <c r="C59" s="18">
        <v>6.4049129486099998</v>
      </c>
      <c r="D59" s="18">
        <v>4.83815574646</v>
      </c>
      <c r="E59" s="18">
        <v>8.8145208358759994</v>
      </c>
      <c r="F59" s="4">
        <f t="shared" si="8"/>
        <v>1.5667572021499998</v>
      </c>
      <c r="G59" s="4">
        <f t="shared" si="9"/>
        <v>2.4096078872659996</v>
      </c>
      <c r="H59">
        <v>1103901</v>
      </c>
      <c r="I59" s="19">
        <v>70703.899999999994</v>
      </c>
      <c r="J59" s="19">
        <v>53408.45</v>
      </c>
      <c r="K59" s="19">
        <v>97303.58</v>
      </c>
      <c r="L59" s="12">
        <f t="shared" si="10"/>
        <v>71000</v>
      </c>
      <c r="M59" s="13">
        <f t="shared" si="11"/>
        <v>53000</v>
      </c>
      <c r="N59" s="14">
        <f t="shared" si="12"/>
        <v>97000</v>
      </c>
      <c r="O59" s="4">
        <f t="shared" si="13"/>
        <v>18000</v>
      </c>
      <c r="P59" s="4">
        <f t="shared" si="14"/>
        <v>26000</v>
      </c>
      <c r="Q59" s="3">
        <f t="shared" si="15"/>
        <v>4.6852316220139896E-3</v>
      </c>
    </row>
    <row r="60" spans="2:17" x14ac:dyDescent="0.15">
      <c r="B60" t="s">
        <v>127</v>
      </c>
      <c r="C60" s="18">
        <v>6.4108448028599998</v>
      </c>
      <c r="D60" s="18">
        <v>4.8434724807740004</v>
      </c>
      <c r="E60" s="18">
        <v>8.8208694458009997</v>
      </c>
      <c r="F60" s="4">
        <f t="shared" si="8"/>
        <v>1.5673723220859994</v>
      </c>
      <c r="G60" s="4">
        <f t="shared" si="9"/>
        <v>2.4100246429409999</v>
      </c>
      <c r="H60">
        <v>37684</v>
      </c>
      <c r="I60" s="19">
        <v>2415.86</v>
      </c>
      <c r="J60" s="19">
        <v>1825.21</v>
      </c>
      <c r="K60" s="19">
        <v>3324.06</v>
      </c>
      <c r="L60" s="12">
        <f t="shared" si="10"/>
        <v>2000</v>
      </c>
      <c r="M60" s="13">
        <f t="shared" si="11"/>
        <v>2000</v>
      </c>
      <c r="N60" s="14">
        <f t="shared" si="12"/>
        <v>3000</v>
      </c>
      <c r="O60" s="4">
        <f t="shared" si="13"/>
        <v>0</v>
      </c>
      <c r="P60" s="4">
        <f t="shared" si="14"/>
        <v>1000</v>
      </c>
      <c r="Q60" s="3">
        <f t="shared" si="15"/>
        <v>1.3197835554968986E-4</v>
      </c>
    </row>
    <row r="61" spans="2:17" x14ac:dyDescent="0.15">
      <c r="B61" t="s">
        <v>126</v>
      </c>
      <c r="C61" s="18">
        <v>6.5238642692599997</v>
      </c>
      <c r="D61" s="18">
        <v>4.9370050430300001</v>
      </c>
      <c r="E61" s="18">
        <v>8.9750375747680007</v>
      </c>
      <c r="F61" s="4">
        <f t="shared" si="8"/>
        <v>1.5868592262299996</v>
      </c>
      <c r="G61" s="4">
        <f t="shared" si="9"/>
        <v>2.4511733055080009</v>
      </c>
      <c r="H61">
        <v>837625</v>
      </c>
      <c r="I61" s="19">
        <v>54645.52</v>
      </c>
      <c r="J61" s="19">
        <v>41353.589999999997</v>
      </c>
      <c r="K61" s="19">
        <v>75177.16</v>
      </c>
      <c r="L61" s="12">
        <f t="shared" si="10"/>
        <v>55000</v>
      </c>
      <c r="M61" s="13">
        <f t="shared" si="11"/>
        <v>41000</v>
      </c>
      <c r="N61" s="14">
        <f t="shared" si="12"/>
        <v>75000</v>
      </c>
      <c r="O61" s="4">
        <f t="shared" si="13"/>
        <v>14000</v>
      </c>
      <c r="P61" s="4">
        <f t="shared" si="14"/>
        <v>20000</v>
      </c>
      <c r="Q61" s="3">
        <f t="shared" si="15"/>
        <v>3.6294047776164709E-3</v>
      </c>
    </row>
    <row r="62" spans="2:17" x14ac:dyDescent="0.15">
      <c r="B62" t="s">
        <v>125</v>
      </c>
      <c r="C62" s="18">
        <v>6.5357794761700001</v>
      </c>
      <c r="D62" s="18">
        <v>4.9462413787840003</v>
      </c>
      <c r="E62" s="18">
        <v>8.9964323043819991</v>
      </c>
      <c r="F62" s="4">
        <f t="shared" si="8"/>
        <v>1.5895380973859998</v>
      </c>
      <c r="G62" s="4">
        <f t="shared" si="9"/>
        <v>2.460652828211999</v>
      </c>
      <c r="H62">
        <v>814260</v>
      </c>
      <c r="I62" s="19">
        <v>53218.239999999998</v>
      </c>
      <c r="J62" s="19">
        <v>40275.269999999997</v>
      </c>
      <c r="K62" s="19">
        <v>73254.350000000006</v>
      </c>
      <c r="L62" s="12">
        <f t="shared" si="10"/>
        <v>53000</v>
      </c>
      <c r="M62" s="13">
        <f t="shared" si="11"/>
        <v>40000</v>
      </c>
      <c r="N62" s="14">
        <f t="shared" si="12"/>
        <v>73000</v>
      </c>
      <c r="O62" s="4">
        <f t="shared" si="13"/>
        <v>13000</v>
      </c>
      <c r="P62" s="4">
        <f t="shared" si="14"/>
        <v>20000</v>
      </c>
      <c r="Q62" s="3">
        <f t="shared" si="15"/>
        <v>3.4974264220667809E-3</v>
      </c>
    </row>
    <row r="63" spans="2:17" x14ac:dyDescent="0.15">
      <c r="B63" t="s">
        <v>124</v>
      </c>
      <c r="C63" s="18">
        <v>6.55989551544</v>
      </c>
      <c r="D63" s="18">
        <v>4.9670243263240001</v>
      </c>
      <c r="E63" s="18">
        <v>9.0320901870730008</v>
      </c>
      <c r="F63" s="4">
        <f t="shared" si="8"/>
        <v>1.5928711891159999</v>
      </c>
      <c r="G63" s="4">
        <f t="shared" si="9"/>
        <v>2.4721946716330008</v>
      </c>
      <c r="H63">
        <v>132724</v>
      </c>
      <c r="I63" s="19">
        <v>8706.56</v>
      </c>
      <c r="J63" s="19">
        <v>6592.43</v>
      </c>
      <c r="K63" s="19">
        <v>11987.75</v>
      </c>
      <c r="L63" s="12">
        <f t="shared" si="10"/>
        <v>9000</v>
      </c>
      <c r="M63" s="13">
        <f t="shared" si="11"/>
        <v>7000</v>
      </c>
      <c r="N63" s="14">
        <f t="shared" si="12"/>
        <v>12000</v>
      </c>
      <c r="O63" s="4">
        <f t="shared" si="13"/>
        <v>2000</v>
      </c>
      <c r="P63" s="4">
        <f t="shared" si="14"/>
        <v>3000</v>
      </c>
      <c r="Q63" s="3">
        <f t="shared" si="15"/>
        <v>5.9390259997360432E-4</v>
      </c>
    </row>
    <row r="64" spans="2:17" x14ac:dyDescent="0.15">
      <c r="B64" t="s">
        <v>123</v>
      </c>
      <c r="C64" s="18">
        <v>6.5609960556000004</v>
      </c>
      <c r="D64" s="18">
        <v>4.9647827148439996</v>
      </c>
      <c r="E64" s="18">
        <v>9.0313529968259996</v>
      </c>
      <c r="F64" s="4">
        <f t="shared" si="8"/>
        <v>1.5962133407560009</v>
      </c>
      <c r="G64" s="4">
        <f t="shared" si="9"/>
        <v>2.4703569412259991</v>
      </c>
      <c r="H64">
        <v>461310</v>
      </c>
      <c r="I64" s="19">
        <v>30266.53</v>
      </c>
      <c r="J64" s="19">
        <v>22903.040000000001</v>
      </c>
      <c r="K64" s="19">
        <v>41662.53</v>
      </c>
      <c r="L64" s="12">
        <f t="shared" si="10"/>
        <v>30000</v>
      </c>
      <c r="M64" s="13">
        <f t="shared" si="11"/>
        <v>23000</v>
      </c>
      <c r="N64" s="14">
        <f t="shared" si="12"/>
        <v>42000</v>
      </c>
      <c r="O64" s="4">
        <f t="shared" si="13"/>
        <v>7000</v>
      </c>
      <c r="P64" s="4">
        <f t="shared" si="14"/>
        <v>12000</v>
      </c>
      <c r="Q64" s="3">
        <f t="shared" si="15"/>
        <v>1.9796753332453477E-3</v>
      </c>
    </row>
    <row r="65" spans="2:17" x14ac:dyDescent="0.15">
      <c r="B65" t="s">
        <v>122</v>
      </c>
      <c r="C65" s="18">
        <v>6.5779995918300003</v>
      </c>
      <c r="D65" s="18">
        <v>4.9782013893129999</v>
      </c>
      <c r="E65" s="18">
        <v>9.0584735870359996</v>
      </c>
      <c r="F65" s="4">
        <f t="shared" si="8"/>
        <v>1.5997982025170003</v>
      </c>
      <c r="G65" s="4">
        <f t="shared" si="9"/>
        <v>2.4804739952059993</v>
      </c>
      <c r="H65">
        <v>26120</v>
      </c>
      <c r="I65" s="19">
        <v>1718.17</v>
      </c>
      <c r="J65" s="19">
        <v>1300.31</v>
      </c>
      <c r="K65" s="19">
        <v>2366.0700000000002</v>
      </c>
      <c r="L65" s="12">
        <f t="shared" si="10"/>
        <v>2000</v>
      </c>
      <c r="M65" s="13">
        <f t="shared" si="11"/>
        <v>1000</v>
      </c>
      <c r="N65" s="14">
        <f t="shared" si="12"/>
        <v>2000</v>
      </c>
      <c r="O65" s="4">
        <f t="shared" si="13"/>
        <v>1000</v>
      </c>
      <c r="P65" s="4">
        <f t="shared" si="14"/>
        <v>0</v>
      </c>
      <c r="Q65" s="3">
        <f t="shared" si="15"/>
        <v>1.3197835554968986E-4</v>
      </c>
    </row>
    <row r="66" spans="2:17" x14ac:dyDescent="0.15">
      <c r="B66" t="s">
        <v>121</v>
      </c>
      <c r="C66" s="18">
        <v>6.6143436431899998</v>
      </c>
      <c r="D66" s="18">
        <v>5.0084967613220002</v>
      </c>
      <c r="E66" s="18">
        <v>9.1052761077880007</v>
      </c>
      <c r="F66" s="4">
        <f t="shared" si="8"/>
        <v>1.6058468818679996</v>
      </c>
      <c r="G66" s="4">
        <f t="shared" si="9"/>
        <v>2.4909324645980009</v>
      </c>
      <c r="H66">
        <v>60414</v>
      </c>
      <c r="I66" s="19">
        <v>3995.99</v>
      </c>
      <c r="J66" s="19">
        <v>3025.83</v>
      </c>
      <c r="K66" s="19">
        <v>5500.86</v>
      </c>
      <c r="L66" s="12">
        <f t="shared" si="10"/>
        <v>4000</v>
      </c>
      <c r="M66" s="13">
        <f t="shared" si="11"/>
        <v>3000</v>
      </c>
      <c r="N66" s="14">
        <f t="shared" si="12"/>
        <v>6000</v>
      </c>
      <c r="O66" s="4">
        <f t="shared" si="13"/>
        <v>1000</v>
      </c>
      <c r="P66" s="4">
        <f t="shared" si="14"/>
        <v>2000</v>
      </c>
      <c r="Q66" s="3">
        <f t="shared" si="15"/>
        <v>2.6395671109937972E-4</v>
      </c>
    </row>
    <row r="67" spans="2:17" x14ac:dyDescent="0.15">
      <c r="B67" t="s">
        <v>132</v>
      </c>
      <c r="C67" s="18">
        <v>6.61677742004</v>
      </c>
      <c r="D67" s="18">
        <v>4.706019878387</v>
      </c>
      <c r="E67" s="18">
        <v>8.8442344665530008</v>
      </c>
      <c r="F67" s="4">
        <f t="shared" si="8"/>
        <v>1.910757541653</v>
      </c>
      <c r="G67" s="4">
        <f t="shared" si="9"/>
        <v>2.2274570465130008</v>
      </c>
      <c r="H67">
        <v>578913</v>
      </c>
      <c r="I67" s="19">
        <v>38305.379999999997</v>
      </c>
      <c r="J67" s="19">
        <v>27243.759999999998</v>
      </c>
      <c r="K67" s="19">
        <v>51200.42</v>
      </c>
      <c r="L67" s="12">
        <f t="shared" si="10"/>
        <v>38000</v>
      </c>
      <c r="M67" s="13">
        <f t="shared" si="11"/>
        <v>27000</v>
      </c>
      <c r="N67" s="14">
        <f t="shared" si="12"/>
        <v>51000</v>
      </c>
      <c r="O67" s="4">
        <f t="shared" si="13"/>
        <v>11000</v>
      </c>
      <c r="P67" s="4">
        <f t="shared" si="14"/>
        <v>13000</v>
      </c>
      <c r="Q67" s="3">
        <f t="shared" si="15"/>
        <v>2.5075887554441073E-3</v>
      </c>
    </row>
    <row r="68" spans="2:17" x14ac:dyDescent="0.15">
      <c r="B68" t="s">
        <v>119</v>
      </c>
      <c r="C68" s="18">
        <v>6.74545478821</v>
      </c>
      <c r="D68" s="18">
        <v>6.0834741592409998</v>
      </c>
      <c r="E68" s="18">
        <v>7.4373226165770001</v>
      </c>
      <c r="F68" s="4">
        <f t="shared" ref="F68:F99" si="16">C68-D68</f>
        <v>0.66198062896900023</v>
      </c>
      <c r="G68" s="4">
        <f t="shared" ref="G68:G99" si="17">E68-C68</f>
        <v>0.69186782836700012</v>
      </c>
      <c r="H68">
        <v>16826493</v>
      </c>
      <c r="I68" s="19">
        <v>1135023.48</v>
      </c>
      <c r="J68" s="19">
        <v>1023635.35</v>
      </c>
      <c r="K68" s="19">
        <v>1251440.57</v>
      </c>
      <c r="L68" s="12">
        <f t="shared" ref="L68:L99" si="18">ROUND(I68,-3)</f>
        <v>1135000</v>
      </c>
      <c r="M68" s="13">
        <f t="shared" ref="M68:M99" si="19">ROUND(J68,-3)</f>
        <v>1024000</v>
      </c>
      <c r="N68" s="14">
        <f t="shared" ref="N68:N99" si="20">ROUND(K68,-3)</f>
        <v>1251000</v>
      </c>
      <c r="O68" s="4">
        <f t="shared" ref="O68:O99" si="21">L68-M68</f>
        <v>111000</v>
      </c>
      <c r="P68" s="4">
        <f t="shared" ref="P68:P99" si="22">N68-L68</f>
        <v>116000</v>
      </c>
      <c r="Q68" s="3">
        <f t="shared" ref="Q68:Q99" si="23">L68/L$188</f>
        <v>7.4897716774448994E-2</v>
      </c>
    </row>
    <row r="69" spans="2:17" x14ac:dyDescent="0.15">
      <c r="B69" t="s">
        <v>105</v>
      </c>
      <c r="C69" s="18">
        <v>6.7562918662999998</v>
      </c>
      <c r="D69" s="18">
        <v>0.26384320855100002</v>
      </c>
      <c r="E69" s="18">
        <v>34.415596008301002</v>
      </c>
      <c r="F69" s="4">
        <f t="shared" si="16"/>
        <v>6.4924486577489997</v>
      </c>
      <c r="G69" s="4">
        <f t="shared" si="17"/>
        <v>27.659304142001002</v>
      </c>
      <c r="H69">
        <v>216943</v>
      </c>
      <c r="I69" s="19">
        <v>14657.3</v>
      </c>
      <c r="J69" s="19">
        <v>572.39</v>
      </c>
      <c r="K69" s="19">
        <v>74662.23</v>
      </c>
      <c r="L69" s="12">
        <f t="shared" si="18"/>
        <v>15000</v>
      </c>
      <c r="M69" s="13">
        <f t="shared" si="19"/>
        <v>1000</v>
      </c>
      <c r="N69" s="14">
        <f t="shared" si="20"/>
        <v>75000</v>
      </c>
      <c r="O69" s="4">
        <f t="shared" si="21"/>
        <v>14000</v>
      </c>
      <c r="P69" s="4">
        <f t="shared" si="22"/>
        <v>60000</v>
      </c>
      <c r="Q69" s="3">
        <f t="shared" si="23"/>
        <v>9.8983766662267387E-4</v>
      </c>
    </row>
    <row r="70" spans="2:17" x14ac:dyDescent="0.15">
      <c r="B70" t="s">
        <v>129</v>
      </c>
      <c r="C70" s="18">
        <v>6.75775241852</v>
      </c>
      <c r="D70" s="18">
        <v>5.2333469390870002</v>
      </c>
      <c r="E70" s="18">
        <v>8.6513233184809994</v>
      </c>
      <c r="F70" s="4">
        <f t="shared" si="16"/>
        <v>1.5244054794329998</v>
      </c>
      <c r="G70" s="4">
        <f t="shared" si="17"/>
        <v>1.8935708999609995</v>
      </c>
      <c r="H70">
        <v>421215</v>
      </c>
      <c r="I70" s="19">
        <v>28464.67</v>
      </c>
      <c r="J70" s="19">
        <v>22043.64</v>
      </c>
      <c r="K70" s="19">
        <v>36440.67</v>
      </c>
      <c r="L70" s="12">
        <f t="shared" si="18"/>
        <v>28000</v>
      </c>
      <c r="M70" s="13">
        <f t="shared" si="19"/>
        <v>22000</v>
      </c>
      <c r="N70" s="14">
        <f t="shared" si="20"/>
        <v>36000</v>
      </c>
      <c r="O70" s="4">
        <f t="shared" si="21"/>
        <v>6000</v>
      </c>
      <c r="P70" s="4">
        <f t="shared" si="22"/>
        <v>8000</v>
      </c>
      <c r="Q70" s="3">
        <f t="shared" si="23"/>
        <v>1.847696977695658E-3</v>
      </c>
    </row>
    <row r="71" spans="2:17" x14ac:dyDescent="0.15">
      <c r="B71" t="s">
        <v>118</v>
      </c>
      <c r="C71" s="18">
        <v>6.7805085182199996</v>
      </c>
      <c r="D71" s="18">
        <v>5.1323657035829999</v>
      </c>
      <c r="E71" s="18">
        <v>9.3346719741819992</v>
      </c>
      <c r="F71" s="4">
        <f t="shared" si="16"/>
        <v>1.6481428146369996</v>
      </c>
      <c r="G71" s="4">
        <f t="shared" si="17"/>
        <v>2.5541634559619997</v>
      </c>
      <c r="H71">
        <v>22013</v>
      </c>
      <c r="I71" s="19">
        <v>1492.59</v>
      </c>
      <c r="J71" s="19">
        <v>1129.79</v>
      </c>
      <c r="K71" s="19">
        <v>2054.84</v>
      </c>
      <c r="L71" s="12">
        <f t="shared" si="18"/>
        <v>1000</v>
      </c>
      <c r="M71" s="13">
        <f t="shared" si="19"/>
        <v>1000</v>
      </c>
      <c r="N71" s="14">
        <f t="shared" si="20"/>
        <v>2000</v>
      </c>
      <c r="O71" s="4">
        <f t="shared" si="21"/>
        <v>0</v>
      </c>
      <c r="P71" s="4">
        <f t="shared" si="22"/>
        <v>1000</v>
      </c>
      <c r="Q71" s="3">
        <f t="shared" si="23"/>
        <v>6.5989177774844929E-5</v>
      </c>
    </row>
    <row r="72" spans="2:17" x14ac:dyDescent="0.15">
      <c r="B72" t="s">
        <v>130</v>
      </c>
      <c r="C72" s="18">
        <v>6.7958502769500004</v>
      </c>
      <c r="D72" s="18">
        <v>5.7204174995420001</v>
      </c>
      <c r="E72" s="18">
        <v>8.0450143814090005</v>
      </c>
      <c r="F72" s="4">
        <f t="shared" si="16"/>
        <v>1.0754327774080004</v>
      </c>
      <c r="G72" s="4">
        <f t="shared" si="17"/>
        <v>1.2491641044590001</v>
      </c>
      <c r="H72">
        <v>7256</v>
      </c>
      <c r="I72" s="19">
        <v>493.11</v>
      </c>
      <c r="J72" s="19">
        <v>415.07</v>
      </c>
      <c r="K72" s="19">
        <v>583.75</v>
      </c>
      <c r="L72" s="12">
        <f t="shared" si="18"/>
        <v>0</v>
      </c>
      <c r="M72" s="13">
        <f t="shared" si="19"/>
        <v>0</v>
      </c>
      <c r="N72" s="14">
        <f t="shared" si="20"/>
        <v>1000</v>
      </c>
      <c r="O72" s="4">
        <f t="shared" si="21"/>
        <v>0</v>
      </c>
      <c r="P72" s="4">
        <f t="shared" si="22"/>
        <v>1000</v>
      </c>
      <c r="Q72" s="3">
        <f t="shared" si="23"/>
        <v>0</v>
      </c>
    </row>
    <row r="73" spans="2:17" x14ac:dyDescent="0.15">
      <c r="B73" t="s">
        <v>117</v>
      </c>
      <c r="C73" s="18">
        <v>6.7992610931400002</v>
      </c>
      <c r="D73" s="18">
        <v>5.1493487358090002</v>
      </c>
      <c r="E73" s="18">
        <v>9.3588390350340003</v>
      </c>
      <c r="F73" s="4">
        <f t="shared" si="16"/>
        <v>1.6499123573309999</v>
      </c>
      <c r="G73" s="4">
        <f t="shared" si="17"/>
        <v>2.5595779418940001</v>
      </c>
      <c r="H73">
        <v>434893</v>
      </c>
      <c r="I73" s="19">
        <v>29569.51</v>
      </c>
      <c r="J73" s="19">
        <v>22394.16</v>
      </c>
      <c r="K73" s="19">
        <v>40700.94</v>
      </c>
      <c r="L73" s="12">
        <f t="shared" si="18"/>
        <v>30000</v>
      </c>
      <c r="M73" s="13">
        <f t="shared" si="19"/>
        <v>22000</v>
      </c>
      <c r="N73" s="14">
        <f t="shared" si="20"/>
        <v>41000</v>
      </c>
      <c r="O73" s="4">
        <f t="shared" si="21"/>
        <v>8000</v>
      </c>
      <c r="P73" s="4">
        <f t="shared" si="22"/>
        <v>11000</v>
      </c>
      <c r="Q73" s="3">
        <f t="shared" si="23"/>
        <v>1.9796753332453477E-3</v>
      </c>
    </row>
    <row r="74" spans="2:17" x14ac:dyDescent="0.15">
      <c r="B74" t="s">
        <v>147</v>
      </c>
      <c r="C74" s="18">
        <v>6.8181681633000002</v>
      </c>
      <c r="D74" s="18">
        <v>4.7076339721679998</v>
      </c>
      <c r="E74" s="18">
        <v>12.127339363098001</v>
      </c>
      <c r="F74" s="4">
        <f t="shared" si="16"/>
        <v>2.1105341911320004</v>
      </c>
      <c r="G74" s="4">
        <f t="shared" si="17"/>
        <v>5.3091711997980005</v>
      </c>
      <c r="H74">
        <v>17115</v>
      </c>
      <c r="I74" s="19">
        <v>1166.93</v>
      </c>
      <c r="J74" s="19">
        <v>805.71</v>
      </c>
      <c r="K74" s="19">
        <v>2075.59</v>
      </c>
      <c r="L74" s="12">
        <f t="shared" si="18"/>
        <v>1000</v>
      </c>
      <c r="M74" s="13">
        <f t="shared" si="19"/>
        <v>1000</v>
      </c>
      <c r="N74" s="14">
        <f t="shared" si="20"/>
        <v>2000</v>
      </c>
      <c r="O74" s="4">
        <f t="shared" si="21"/>
        <v>0</v>
      </c>
      <c r="P74" s="4">
        <f t="shared" si="22"/>
        <v>1000</v>
      </c>
      <c r="Q74" s="3">
        <f t="shared" si="23"/>
        <v>6.5989177774844929E-5</v>
      </c>
    </row>
    <row r="75" spans="2:17" x14ac:dyDescent="0.15">
      <c r="B75" t="s">
        <v>116</v>
      </c>
      <c r="C75" s="18">
        <v>6.8304600715600001</v>
      </c>
      <c r="D75" s="18">
        <v>5.168195724487</v>
      </c>
      <c r="E75" s="18">
        <v>9.4071121215819993</v>
      </c>
      <c r="F75" s="4">
        <f t="shared" si="16"/>
        <v>1.6622643470730001</v>
      </c>
      <c r="G75" s="4">
        <f t="shared" si="17"/>
        <v>2.5766520500219992</v>
      </c>
      <c r="H75">
        <v>823660</v>
      </c>
      <c r="I75" s="19">
        <v>56259.77</v>
      </c>
      <c r="J75" s="19">
        <v>42568.36</v>
      </c>
      <c r="K75" s="19">
        <v>77482.62</v>
      </c>
      <c r="L75" s="12">
        <f t="shared" si="18"/>
        <v>56000</v>
      </c>
      <c r="M75" s="13">
        <f t="shared" si="19"/>
        <v>43000</v>
      </c>
      <c r="N75" s="14">
        <f t="shared" si="20"/>
        <v>77000</v>
      </c>
      <c r="O75" s="4">
        <f t="shared" si="21"/>
        <v>13000</v>
      </c>
      <c r="P75" s="4">
        <f t="shared" si="22"/>
        <v>21000</v>
      </c>
      <c r="Q75" s="3">
        <f t="shared" si="23"/>
        <v>3.6953939553913159E-3</v>
      </c>
    </row>
    <row r="76" spans="2:17" x14ac:dyDescent="0.15">
      <c r="B76" t="s">
        <v>100</v>
      </c>
      <c r="C76" s="18">
        <v>6.8583374023400001</v>
      </c>
      <c r="D76" s="18">
        <v>4.7947621345520002</v>
      </c>
      <c r="E76" s="18">
        <v>9.7146568298340004</v>
      </c>
      <c r="F76" s="4">
        <f t="shared" si="16"/>
        <v>2.0635752677879999</v>
      </c>
      <c r="G76" s="4">
        <f t="shared" si="17"/>
        <v>2.8563194274940003</v>
      </c>
      <c r="H76">
        <v>616747</v>
      </c>
      <c r="I76" s="19">
        <v>42298.59</v>
      </c>
      <c r="J76" s="19">
        <v>29571.55</v>
      </c>
      <c r="K76" s="19">
        <v>59914.85</v>
      </c>
      <c r="L76" s="12">
        <f t="shared" si="18"/>
        <v>42000</v>
      </c>
      <c r="M76" s="13">
        <f t="shared" si="19"/>
        <v>30000</v>
      </c>
      <c r="N76" s="14">
        <f t="shared" si="20"/>
        <v>60000</v>
      </c>
      <c r="O76" s="4">
        <f t="shared" si="21"/>
        <v>12000</v>
      </c>
      <c r="P76" s="4">
        <f t="shared" si="22"/>
        <v>18000</v>
      </c>
      <c r="Q76" s="3">
        <f t="shared" si="23"/>
        <v>2.7715454665434868E-3</v>
      </c>
    </row>
    <row r="77" spans="2:17" x14ac:dyDescent="0.15">
      <c r="B77" t="s">
        <v>107</v>
      </c>
      <c r="C77" s="18">
        <v>6.9115543365500001</v>
      </c>
      <c r="D77" s="18">
        <v>5.335010051727</v>
      </c>
      <c r="E77" s="18">
        <v>8.7861471176150001</v>
      </c>
      <c r="F77" s="4">
        <f t="shared" si="16"/>
        <v>1.576544284823</v>
      </c>
      <c r="G77" s="4">
        <f t="shared" si="17"/>
        <v>1.874592781065</v>
      </c>
      <c r="H77">
        <v>393416</v>
      </c>
      <c r="I77" s="19">
        <v>27191.16</v>
      </c>
      <c r="J77" s="19">
        <v>20988.78</v>
      </c>
      <c r="K77" s="19">
        <v>34566.11</v>
      </c>
      <c r="L77" s="12">
        <f t="shared" si="18"/>
        <v>27000</v>
      </c>
      <c r="M77" s="13">
        <f t="shared" si="19"/>
        <v>21000</v>
      </c>
      <c r="N77" s="14">
        <f t="shared" si="20"/>
        <v>35000</v>
      </c>
      <c r="O77" s="4">
        <f t="shared" si="21"/>
        <v>6000</v>
      </c>
      <c r="P77" s="4">
        <f t="shared" si="22"/>
        <v>8000</v>
      </c>
      <c r="Q77" s="3">
        <f t="shared" si="23"/>
        <v>1.781707799920813E-3</v>
      </c>
    </row>
    <row r="78" spans="2:17" x14ac:dyDescent="0.15">
      <c r="B78" t="s">
        <v>110</v>
      </c>
      <c r="C78" s="18">
        <v>6.9241905212399999</v>
      </c>
      <c r="D78" s="18">
        <v>5.3754949569699999</v>
      </c>
      <c r="E78" s="18">
        <v>8.9426603317259996</v>
      </c>
      <c r="F78" s="4">
        <f t="shared" si="16"/>
        <v>1.54869556427</v>
      </c>
      <c r="G78" s="4">
        <f t="shared" si="17"/>
        <v>2.0184698104859997</v>
      </c>
      <c r="H78">
        <v>456369</v>
      </c>
      <c r="I78" s="19">
        <v>31599.86</v>
      </c>
      <c r="J78" s="19">
        <v>24532.09</v>
      </c>
      <c r="K78" s="19">
        <v>40811.53</v>
      </c>
      <c r="L78" s="12">
        <f t="shared" si="18"/>
        <v>32000</v>
      </c>
      <c r="M78" s="13">
        <f t="shared" si="19"/>
        <v>25000</v>
      </c>
      <c r="N78" s="14">
        <f t="shared" si="20"/>
        <v>41000</v>
      </c>
      <c r="O78" s="4">
        <f t="shared" si="21"/>
        <v>7000</v>
      </c>
      <c r="P78" s="4">
        <f t="shared" si="22"/>
        <v>9000</v>
      </c>
      <c r="Q78" s="3">
        <f t="shared" si="23"/>
        <v>2.1116536887950377E-3</v>
      </c>
    </row>
    <row r="79" spans="2:17" x14ac:dyDescent="0.15">
      <c r="B79" t="s">
        <v>114</v>
      </c>
      <c r="C79" s="18">
        <v>6.9569478035000003</v>
      </c>
      <c r="D79" s="18">
        <v>5.2594556808470001</v>
      </c>
      <c r="E79" s="18">
        <v>9.5905590057369992</v>
      </c>
      <c r="F79" s="4">
        <f t="shared" si="16"/>
        <v>1.6974921226530002</v>
      </c>
      <c r="G79" s="4">
        <f t="shared" si="17"/>
        <v>2.6336112022369988</v>
      </c>
      <c r="H79">
        <v>3148388</v>
      </c>
      <c r="I79" s="19">
        <v>219031.71</v>
      </c>
      <c r="J79" s="19">
        <v>165588.07</v>
      </c>
      <c r="K79" s="19">
        <v>301948.01</v>
      </c>
      <c r="L79" s="12">
        <f t="shared" si="18"/>
        <v>219000</v>
      </c>
      <c r="M79" s="13">
        <f t="shared" si="19"/>
        <v>166000</v>
      </c>
      <c r="N79" s="14">
        <f t="shared" si="20"/>
        <v>302000</v>
      </c>
      <c r="O79" s="4">
        <f t="shared" si="21"/>
        <v>53000</v>
      </c>
      <c r="P79" s="4">
        <f t="shared" si="22"/>
        <v>83000</v>
      </c>
      <c r="Q79" s="3">
        <f t="shared" si="23"/>
        <v>1.4451629932691038E-2</v>
      </c>
    </row>
    <row r="80" spans="2:17" x14ac:dyDescent="0.15">
      <c r="B80" t="s">
        <v>112</v>
      </c>
      <c r="C80" s="18">
        <v>6.9632062911999997</v>
      </c>
      <c r="D80" s="18">
        <v>5.2638492584229999</v>
      </c>
      <c r="E80" s="18">
        <v>9.5984439849849998</v>
      </c>
      <c r="F80" s="4">
        <f t="shared" si="16"/>
        <v>1.6993570327769998</v>
      </c>
      <c r="G80" s="4">
        <f t="shared" si="17"/>
        <v>2.6352376937850002</v>
      </c>
      <c r="H80">
        <v>81388</v>
      </c>
      <c r="I80" s="19">
        <v>5667.21</v>
      </c>
      <c r="J80" s="19">
        <v>4284.1400000000003</v>
      </c>
      <c r="K80" s="19">
        <v>7811.98</v>
      </c>
      <c r="L80" s="12">
        <f t="shared" si="18"/>
        <v>6000</v>
      </c>
      <c r="M80" s="13">
        <f t="shared" si="19"/>
        <v>4000</v>
      </c>
      <c r="N80" s="14">
        <f t="shared" si="20"/>
        <v>8000</v>
      </c>
      <c r="O80" s="4">
        <f t="shared" si="21"/>
        <v>2000</v>
      </c>
      <c r="P80" s="4">
        <f t="shared" si="22"/>
        <v>2000</v>
      </c>
      <c r="Q80" s="3">
        <f t="shared" si="23"/>
        <v>3.9593506664906955E-4</v>
      </c>
    </row>
    <row r="81" spans="2:17" x14ac:dyDescent="0.15">
      <c r="B81" t="s">
        <v>115</v>
      </c>
      <c r="C81" s="18">
        <v>6.9993529319799999</v>
      </c>
      <c r="D81" s="18">
        <v>5.2556829452510003</v>
      </c>
      <c r="E81" s="18">
        <v>9.0372009277340002</v>
      </c>
      <c r="F81" s="4">
        <f t="shared" si="16"/>
        <v>1.7436699867289995</v>
      </c>
      <c r="G81" s="4">
        <f t="shared" si="17"/>
        <v>2.0378479957540003</v>
      </c>
      <c r="H81">
        <v>58786</v>
      </c>
      <c r="I81" s="19">
        <v>4114.6400000000003</v>
      </c>
      <c r="J81" s="19">
        <v>3089.61</v>
      </c>
      <c r="K81" s="19">
        <v>5312.61</v>
      </c>
      <c r="L81" s="12">
        <f t="shared" si="18"/>
        <v>4000</v>
      </c>
      <c r="M81" s="13">
        <f t="shared" si="19"/>
        <v>3000</v>
      </c>
      <c r="N81" s="14">
        <f t="shared" si="20"/>
        <v>5000</v>
      </c>
      <c r="O81" s="4">
        <f t="shared" si="21"/>
        <v>1000</v>
      </c>
      <c r="P81" s="4">
        <f t="shared" si="22"/>
        <v>1000</v>
      </c>
      <c r="Q81" s="3">
        <f t="shared" si="23"/>
        <v>2.6395671109937972E-4</v>
      </c>
    </row>
    <row r="82" spans="2:17" x14ac:dyDescent="0.15">
      <c r="B82" t="s">
        <v>111</v>
      </c>
      <c r="C82" s="18">
        <v>7.0339593887299996</v>
      </c>
      <c r="D82" s="18">
        <v>5.3135375976560004</v>
      </c>
      <c r="E82" s="18">
        <v>9.7026023864750002</v>
      </c>
      <c r="F82" s="4">
        <f t="shared" si="16"/>
        <v>1.7204217910739992</v>
      </c>
      <c r="G82" s="4">
        <f t="shared" si="17"/>
        <v>2.6686429977450006</v>
      </c>
      <c r="H82">
        <v>154312</v>
      </c>
      <c r="I82" s="19">
        <v>10854.24</v>
      </c>
      <c r="J82" s="19">
        <v>8199.43</v>
      </c>
      <c r="K82" s="19">
        <v>14972.28</v>
      </c>
      <c r="L82" s="12">
        <f t="shared" si="18"/>
        <v>11000</v>
      </c>
      <c r="M82" s="13">
        <f t="shared" si="19"/>
        <v>8000</v>
      </c>
      <c r="N82" s="14">
        <f t="shared" si="20"/>
        <v>15000</v>
      </c>
      <c r="O82" s="4">
        <f t="shared" si="21"/>
        <v>3000</v>
      </c>
      <c r="P82" s="4">
        <f t="shared" si="22"/>
        <v>4000</v>
      </c>
      <c r="Q82" s="3">
        <f t="shared" si="23"/>
        <v>7.2588095552329421E-4</v>
      </c>
    </row>
    <row r="83" spans="2:17" x14ac:dyDescent="0.15">
      <c r="B83" t="s">
        <v>99</v>
      </c>
      <c r="C83" s="18">
        <v>7.0589876174899997</v>
      </c>
      <c r="D83" s="18">
        <v>4.2326688766479998</v>
      </c>
      <c r="E83" s="18">
        <v>11.061713218689</v>
      </c>
      <c r="F83" s="4">
        <f t="shared" si="16"/>
        <v>2.8263187408419999</v>
      </c>
      <c r="G83" s="4">
        <f t="shared" si="17"/>
        <v>4.0027256011990007</v>
      </c>
      <c r="H83">
        <v>5415657</v>
      </c>
      <c r="I83" s="19">
        <v>382290.56</v>
      </c>
      <c r="J83" s="19">
        <v>229226.83</v>
      </c>
      <c r="K83" s="19">
        <v>599064.44999999995</v>
      </c>
      <c r="L83" s="12">
        <f t="shared" si="18"/>
        <v>382000</v>
      </c>
      <c r="M83" s="13">
        <f t="shared" si="19"/>
        <v>229000</v>
      </c>
      <c r="N83" s="14">
        <f t="shared" si="20"/>
        <v>599000</v>
      </c>
      <c r="O83" s="4">
        <f t="shared" si="21"/>
        <v>153000</v>
      </c>
      <c r="P83" s="4">
        <f t="shared" si="22"/>
        <v>217000</v>
      </c>
      <c r="Q83" s="3">
        <f t="shared" si="23"/>
        <v>2.5207865909990763E-2</v>
      </c>
    </row>
    <row r="84" spans="2:17" x14ac:dyDescent="0.15">
      <c r="B84" t="s">
        <v>98</v>
      </c>
      <c r="C84" s="18">
        <v>7.0970325470000004</v>
      </c>
      <c r="D84" s="18">
        <v>4.7163248062129997</v>
      </c>
      <c r="E84" s="18">
        <v>10.1719789505</v>
      </c>
      <c r="F84" s="4">
        <f t="shared" si="16"/>
        <v>2.3807077407870008</v>
      </c>
      <c r="G84" s="4">
        <f t="shared" si="17"/>
        <v>3.0749464034999994</v>
      </c>
      <c r="H84">
        <v>3149857</v>
      </c>
      <c r="I84" s="19">
        <v>223546.38</v>
      </c>
      <c r="J84" s="19">
        <v>148557.49</v>
      </c>
      <c r="K84" s="19">
        <v>320402.78999999998</v>
      </c>
      <c r="L84" s="12">
        <f t="shared" si="18"/>
        <v>224000</v>
      </c>
      <c r="M84" s="13">
        <f t="shared" si="19"/>
        <v>149000</v>
      </c>
      <c r="N84" s="14">
        <f t="shared" si="20"/>
        <v>320000</v>
      </c>
      <c r="O84" s="4">
        <f t="shared" si="21"/>
        <v>75000</v>
      </c>
      <c r="P84" s="4">
        <f t="shared" si="22"/>
        <v>96000</v>
      </c>
      <c r="Q84" s="3">
        <f t="shared" si="23"/>
        <v>1.4781575821565264E-2</v>
      </c>
    </row>
    <row r="85" spans="2:17" x14ac:dyDescent="0.15">
      <c r="B85" t="s">
        <v>109</v>
      </c>
      <c r="C85" s="18">
        <v>7.0986280441299998</v>
      </c>
      <c r="D85" s="18">
        <v>5.3601779937740002</v>
      </c>
      <c r="E85" s="18">
        <v>9.8017311096190003</v>
      </c>
      <c r="F85" s="4">
        <f t="shared" si="16"/>
        <v>1.7384500503559996</v>
      </c>
      <c r="G85" s="4">
        <f t="shared" si="17"/>
        <v>2.7031030654890005</v>
      </c>
      <c r="H85">
        <v>66853</v>
      </c>
      <c r="I85" s="19">
        <v>4745.6499999999996</v>
      </c>
      <c r="J85" s="19">
        <v>3583.44</v>
      </c>
      <c r="K85" s="19">
        <v>6552.75</v>
      </c>
      <c r="L85" s="12">
        <f t="shared" si="18"/>
        <v>5000</v>
      </c>
      <c r="M85" s="13">
        <f t="shared" si="19"/>
        <v>4000</v>
      </c>
      <c r="N85" s="14">
        <f t="shared" si="20"/>
        <v>7000</v>
      </c>
      <c r="O85" s="4">
        <f t="shared" si="21"/>
        <v>1000</v>
      </c>
      <c r="P85" s="4">
        <f t="shared" si="22"/>
        <v>2000</v>
      </c>
      <c r="Q85" s="3">
        <f t="shared" si="23"/>
        <v>3.299458888742246E-4</v>
      </c>
    </row>
    <row r="86" spans="2:17" x14ac:dyDescent="0.15">
      <c r="B86" t="s">
        <v>108</v>
      </c>
      <c r="C86" s="18">
        <v>7.1049818992600002</v>
      </c>
      <c r="D86" s="18">
        <v>5.3660545349120001</v>
      </c>
      <c r="E86" s="18">
        <v>9.8073825836180006</v>
      </c>
      <c r="F86" s="4">
        <f t="shared" si="16"/>
        <v>1.7389273643480001</v>
      </c>
      <c r="G86" s="4">
        <f t="shared" si="17"/>
        <v>2.7024006843580004</v>
      </c>
      <c r="H86">
        <v>745593</v>
      </c>
      <c r="I86" s="19">
        <v>52974.25</v>
      </c>
      <c r="J86" s="19">
        <v>40008.93</v>
      </c>
      <c r="K86" s="19">
        <v>73123.16</v>
      </c>
      <c r="L86" s="12">
        <f t="shared" si="18"/>
        <v>53000</v>
      </c>
      <c r="M86" s="13">
        <f t="shared" si="19"/>
        <v>40000</v>
      </c>
      <c r="N86" s="14">
        <f t="shared" si="20"/>
        <v>73000</v>
      </c>
      <c r="O86" s="4">
        <f t="shared" si="21"/>
        <v>13000</v>
      </c>
      <c r="P86" s="4">
        <f t="shared" si="22"/>
        <v>20000</v>
      </c>
      <c r="Q86" s="3">
        <f t="shared" si="23"/>
        <v>3.4974264220667809E-3</v>
      </c>
    </row>
    <row r="87" spans="2:17" x14ac:dyDescent="0.15">
      <c r="B87" t="s">
        <v>106</v>
      </c>
      <c r="C87" s="18">
        <v>7.1442704200699998</v>
      </c>
      <c r="D87" s="18">
        <v>5.3970584869379996</v>
      </c>
      <c r="E87" s="18">
        <v>9.8610467910769994</v>
      </c>
      <c r="F87" s="4">
        <f t="shared" si="16"/>
        <v>1.7472119331320002</v>
      </c>
      <c r="G87" s="4">
        <f t="shared" si="17"/>
        <v>2.7167763710069996</v>
      </c>
      <c r="H87">
        <v>228187</v>
      </c>
      <c r="I87" s="19">
        <v>16302.3</v>
      </c>
      <c r="J87" s="19">
        <v>12315.39</v>
      </c>
      <c r="K87" s="19">
        <v>22501.63</v>
      </c>
      <c r="L87" s="12">
        <f t="shared" si="18"/>
        <v>16000</v>
      </c>
      <c r="M87" s="13">
        <f t="shared" si="19"/>
        <v>12000</v>
      </c>
      <c r="N87" s="14">
        <f t="shared" si="20"/>
        <v>23000</v>
      </c>
      <c r="O87" s="4">
        <f t="shared" si="21"/>
        <v>4000</v>
      </c>
      <c r="P87" s="4">
        <f t="shared" si="22"/>
        <v>7000</v>
      </c>
      <c r="Q87" s="3">
        <f t="shared" si="23"/>
        <v>1.0558268443975189E-3</v>
      </c>
    </row>
    <row r="88" spans="2:17" x14ac:dyDescent="0.15">
      <c r="B88" t="s">
        <v>120</v>
      </c>
      <c r="C88" s="18">
        <v>7.1455602645900003</v>
      </c>
      <c r="D88" s="18">
        <v>6.0475807189940003</v>
      </c>
      <c r="E88" s="18">
        <v>8.4714031219480006</v>
      </c>
      <c r="F88" s="4">
        <f t="shared" si="16"/>
        <v>1.097979545596</v>
      </c>
      <c r="G88" s="4">
        <f t="shared" si="17"/>
        <v>1.3258428573580003</v>
      </c>
      <c r="H88">
        <v>23352</v>
      </c>
      <c r="I88" s="19">
        <v>1668.63</v>
      </c>
      <c r="J88" s="19">
        <v>1412.23</v>
      </c>
      <c r="K88" s="19">
        <v>1978.24</v>
      </c>
      <c r="L88" s="12">
        <f t="shared" si="18"/>
        <v>2000</v>
      </c>
      <c r="M88" s="13">
        <f t="shared" si="19"/>
        <v>1000</v>
      </c>
      <c r="N88" s="14">
        <f t="shared" si="20"/>
        <v>2000</v>
      </c>
      <c r="O88" s="4">
        <f t="shared" si="21"/>
        <v>1000</v>
      </c>
      <c r="P88" s="4">
        <f t="shared" si="22"/>
        <v>0</v>
      </c>
      <c r="Q88" s="3">
        <f t="shared" si="23"/>
        <v>1.3197835554968986E-4</v>
      </c>
    </row>
    <row r="89" spans="2:17" x14ac:dyDescent="0.15">
      <c r="B89" t="s">
        <v>104</v>
      </c>
      <c r="C89" s="18">
        <v>7.2298827171299997</v>
      </c>
      <c r="D89" s="18">
        <v>5.4580068588259998</v>
      </c>
      <c r="E89" s="18">
        <v>9.9814519882199999</v>
      </c>
      <c r="F89" s="4">
        <f t="shared" si="16"/>
        <v>1.771875858304</v>
      </c>
      <c r="G89" s="4">
        <f t="shared" si="17"/>
        <v>2.7515692710900002</v>
      </c>
      <c r="H89">
        <v>475956</v>
      </c>
      <c r="I89" s="19">
        <v>34411.06</v>
      </c>
      <c r="J89" s="19">
        <v>25977.71</v>
      </c>
      <c r="K89" s="19">
        <v>47507.32</v>
      </c>
      <c r="L89" s="12">
        <f t="shared" si="18"/>
        <v>34000</v>
      </c>
      <c r="M89" s="13">
        <f t="shared" si="19"/>
        <v>26000</v>
      </c>
      <c r="N89" s="14">
        <f t="shared" si="20"/>
        <v>48000</v>
      </c>
      <c r="O89" s="4">
        <f t="shared" si="21"/>
        <v>8000</v>
      </c>
      <c r="P89" s="4">
        <f t="shared" si="22"/>
        <v>14000</v>
      </c>
      <c r="Q89" s="3">
        <f t="shared" si="23"/>
        <v>2.2436320443447273E-3</v>
      </c>
    </row>
    <row r="90" spans="2:17" x14ac:dyDescent="0.15">
      <c r="B90" t="s">
        <v>97</v>
      </c>
      <c r="C90" s="18">
        <v>7.2334699630700001</v>
      </c>
      <c r="D90" s="18">
        <v>5.5712518692020003</v>
      </c>
      <c r="E90" s="18">
        <v>9.1570692062380008</v>
      </c>
      <c r="F90" s="4">
        <f t="shared" si="16"/>
        <v>1.6622180938679998</v>
      </c>
      <c r="G90" s="4">
        <f t="shared" si="17"/>
        <v>1.9235992431680007</v>
      </c>
      <c r="H90">
        <v>2355540</v>
      </c>
      <c r="I90" s="19">
        <v>170387.28</v>
      </c>
      <c r="J90" s="19">
        <v>131233.07</v>
      </c>
      <c r="K90" s="19">
        <v>215698.43</v>
      </c>
      <c r="L90" s="12">
        <f t="shared" si="18"/>
        <v>170000</v>
      </c>
      <c r="M90" s="13">
        <f t="shared" si="19"/>
        <v>131000</v>
      </c>
      <c r="N90" s="14">
        <f t="shared" si="20"/>
        <v>216000</v>
      </c>
      <c r="O90" s="4">
        <f t="shared" si="21"/>
        <v>39000</v>
      </c>
      <c r="P90" s="4">
        <f t="shared" si="22"/>
        <v>46000</v>
      </c>
      <c r="Q90" s="3">
        <f t="shared" si="23"/>
        <v>1.1218160221723637E-2</v>
      </c>
    </row>
    <row r="91" spans="2:17" x14ac:dyDescent="0.15">
      <c r="B91" t="s">
        <v>103</v>
      </c>
      <c r="C91" s="18">
        <v>7.2829184532199998</v>
      </c>
      <c r="D91" s="18">
        <v>5.4968042373659998</v>
      </c>
      <c r="E91" s="18">
        <v>10.063451766968001</v>
      </c>
      <c r="F91" s="4">
        <f t="shared" si="16"/>
        <v>1.786114215854</v>
      </c>
      <c r="G91" s="4">
        <f t="shared" si="17"/>
        <v>2.7805333137480011</v>
      </c>
      <c r="H91">
        <v>616488</v>
      </c>
      <c r="I91" s="19">
        <v>44898.32</v>
      </c>
      <c r="J91" s="19">
        <v>33887.14</v>
      </c>
      <c r="K91" s="19">
        <v>62039.97</v>
      </c>
      <c r="L91" s="12">
        <f t="shared" si="18"/>
        <v>45000</v>
      </c>
      <c r="M91" s="13">
        <f t="shared" si="19"/>
        <v>34000</v>
      </c>
      <c r="N91" s="14">
        <f t="shared" si="20"/>
        <v>62000</v>
      </c>
      <c r="O91" s="4">
        <f t="shared" si="21"/>
        <v>11000</v>
      </c>
      <c r="P91" s="4">
        <f t="shared" si="22"/>
        <v>17000</v>
      </c>
      <c r="Q91" s="3">
        <f t="shared" si="23"/>
        <v>2.9695129998680218E-3</v>
      </c>
    </row>
    <row r="92" spans="2:17" x14ac:dyDescent="0.15">
      <c r="B92" t="s">
        <v>102</v>
      </c>
      <c r="C92" s="18">
        <v>7.2895131111099998</v>
      </c>
      <c r="D92" s="18">
        <v>5.503163337708</v>
      </c>
      <c r="E92" s="18">
        <v>10.071962356566999</v>
      </c>
      <c r="F92" s="4">
        <f t="shared" si="16"/>
        <v>1.7863497734019997</v>
      </c>
      <c r="G92" s="4">
        <f t="shared" si="17"/>
        <v>2.7824492454569993</v>
      </c>
      <c r="H92">
        <v>174906</v>
      </c>
      <c r="I92" s="19">
        <v>12749.8</v>
      </c>
      <c r="J92" s="19">
        <v>9625.36</v>
      </c>
      <c r="K92" s="19">
        <v>17616.47</v>
      </c>
      <c r="L92" s="12">
        <f t="shared" si="18"/>
        <v>13000</v>
      </c>
      <c r="M92" s="13">
        <f t="shared" si="19"/>
        <v>10000</v>
      </c>
      <c r="N92" s="14">
        <f t="shared" si="20"/>
        <v>18000</v>
      </c>
      <c r="O92" s="4">
        <f t="shared" si="21"/>
        <v>3000</v>
      </c>
      <c r="P92" s="4">
        <f t="shared" si="22"/>
        <v>5000</v>
      </c>
      <c r="Q92" s="3">
        <f t="shared" si="23"/>
        <v>8.5785931107298398E-4</v>
      </c>
    </row>
    <row r="93" spans="2:17" x14ac:dyDescent="0.15">
      <c r="B93" t="s">
        <v>92</v>
      </c>
      <c r="C93" s="18">
        <v>7.3445820808400004</v>
      </c>
      <c r="D93" s="18">
        <v>5.8484420776370003</v>
      </c>
      <c r="E93" s="18">
        <v>9.1778841018680009</v>
      </c>
      <c r="F93" s="4">
        <f t="shared" si="16"/>
        <v>1.4961400032030001</v>
      </c>
      <c r="G93" s="4">
        <f t="shared" si="17"/>
        <v>1.8333020210280004</v>
      </c>
      <c r="H93">
        <v>6695</v>
      </c>
      <c r="I93" s="19">
        <v>491.72</v>
      </c>
      <c r="J93" s="19">
        <v>391.55</v>
      </c>
      <c r="K93" s="19">
        <v>614.46</v>
      </c>
      <c r="L93" s="12">
        <f t="shared" si="18"/>
        <v>0</v>
      </c>
      <c r="M93" s="13">
        <f t="shared" si="19"/>
        <v>0</v>
      </c>
      <c r="N93" s="14">
        <f t="shared" si="20"/>
        <v>1000</v>
      </c>
      <c r="O93" s="4">
        <f t="shared" si="21"/>
        <v>0</v>
      </c>
      <c r="P93" s="4">
        <f t="shared" si="22"/>
        <v>1000</v>
      </c>
      <c r="Q93" s="3">
        <f t="shared" si="23"/>
        <v>0</v>
      </c>
    </row>
    <row r="94" spans="2:17" x14ac:dyDescent="0.15">
      <c r="B94" t="s">
        <v>96</v>
      </c>
      <c r="C94" s="18">
        <v>7.4742798805200001</v>
      </c>
      <c r="D94" s="18">
        <v>5.706295490265</v>
      </c>
      <c r="E94" s="18">
        <v>9.5216550827030009</v>
      </c>
      <c r="F94" s="4">
        <f t="shared" si="16"/>
        <v>1.7679843902550001</v>
      </c>
      <c r="G94" s="4">
        <f t="shared" si="17"/>
        <v>2.0473752021830007</v>
      </c>
      <c r="H94">
        <v>3716</v>
      </c>
      <c r="I94" s="19">
        <v>277.74</v>
      </c>
      <c r="J94" s="19">
        <v>212.05</v>
      </c>
      <c r="K94" s="19">
        <v>353.82</v>
      </c>
      <c r="L94" s="12">
        <f t="shared" si="18"/>
        <v>0</v>
      </c>
      <c r="M94" s="13">
        <f t="shared" si="19"/>
        <v>0</v>
      </c>
      <c r="N94" s="14">
        <f t="shared" si="20"/>
        <v>0</v>
      </c>
      <c r="O94" s="4">
        <f t="shared" si="21"/>
        <v>0</v>
      </c>
      <c r="P94" s="4">
        <f t="shared" si="22"/>
        <v>0</v>
      </c>
      <c r="Q94" s="3">
        <f t="shared" si="23"/>
        <v>0</v>
      </c>
    </row>
    <row r="95" spans="2:17" x14ac:dyDescent="0.15">
      <c r="B95" t="s">
        <v>113</v>
      </c>
      <c r="C95" s="18">
        <v>7.50556373596</v>
      </c>
      <c r="D95" s="18">
        <v>6.3623480796810004</v>
      </c>
      <c r="E95" s="18">
        <v>8.9138679504390002</v>
      </c>
      <c r="F95" s="4">
        <f t="shared" si="16"/>
        <v>1.1432156562789997</v>
      </c>
      <c r="G95" s="4">
        <f t="shared" si="17"/>
        <v>1.4083042144790001</v>
      </c>
      <c r="H95">
        <v>43631</v>
      </c>
      <c r="I95" s="19">
        <v>3274.75</v>
      </c>
      <c r="J95" s="19">
        <v>2775.96</v>
      </c>
      <c r="K95" s="19">
        <v>3889.21</v>
      </c>
      <c r="L95" s="12">
        <f t="shared" si="18"/>
        <v>3000</v>
      </c>
      <c r="M95" s="13">
        <f t="shared" si="19"/>
        <v>3000</v>
      </c>
      <c r="N95" s="14">
        <f t="shared" si="20"/>
        <v>4000</v>
      </c>
      <c r="O95" s="4">
        <f t="shared" si="21"/>
        <v>0</v>
      </c>
      <c r="P95" s="4">
        <f t="shared" si="22"/>
        <v>1000</v>
      </c>
      <c r="Q95" s="3">
        <f t="shared" si="23"/>
        <v>1.9796753332453477E-4</v>
      </c>
    </row>
    <row r="96" spans="2:17" x14ac:dyDescent="0.15">
      <c r="B96" t="s">
        <v>95</v>
      </c>
      <c r="C96" s="18">
        <v>7.5189223289499996</v>
      </c>
      <c r="D96" s="18">
        <v>5.7850432395939997</v>
      </c>
      <c r="E96" s="18">
        <v>9.5657749176029991</v>
      </c>
      <c r="F96" s="4">
        <f t="shared" si="16"/>
        <v>1.7338790893559999</v>
      </c>
      <c r="G96" s="4">
        <f t="shared" si="17"/>
        <v>2.0468525886529996</v>
      </c>
      <c r="H96">
        <v>84709</v>
      </c>
      <c r="I96" s="19">
        <v>6369.2</v>
      </c>
      <c r="J96" s="19">
        <v>4900.45</v>
      </c>
      <c r="K96" s="19">
        <v>8103.07</v>
      </c>
      <c r="L96" s="12">
        <f t="shared" si="18"/>
        <v>6000</v>
      </c>
      <c r="M96" s="13">
        <f t="shared" si="19"/>
        <v>5000</v>
      </c>
      <c r="N96" s="14">
        <f t="shared" si="20"/>
        <v>8000</v>
      </c>
      <c r="O96" s="4">
        <f t="shared" si="21"/>
        <v>1000</v>
      </c>
      <c r="P96" s="4">
        <f t="shared" si="22"/>
        <v>2000</v>
      </c>
      <c r="Q96" s="3">
        <f t="shared" si="23"/>
        <v>3.9593506664906955E-4</v>
      </c>
    </row>
    <row r="97" spans="2:17" x14ac:dyDescent="0.15">
      <c r="B97" t="s">
        <v>101</v>
      </c>
      <c r="C97" s="18">
        <v>7.5679521560699996</v>
      </c>
      <c r="D97" s="18">
        <v>5.6989459991459999</v>
      </c>
      <c r="E97" s="18">
        <v>10.466102600098001</v>
      </c>
      <c r="F97" s="4">
        <f t="shared" si="16"/>
        <v>1.8690061569239997</v>
      </c>
      <c r="G97" s="4">
        <f t="shared" si="17"/>
        <v>2.8981504440280013</v>
      </c>
      <c r="H97">
        <v>162551</v>
      </c>
      <c r="I97" s="19">
        <v>12301.78</v>
      </c>
      <c r="J97" s="19">
        <v>9263.69</v>
      </c>
      <c r="K97" s="19">
        <v>17012.75</v>
      </c>
      <c r="L97" s="12">
        <f t="shared" si="18"/>
        <v>12000</v>
      </c>
      <c r="M97" s="13">
        <f t="shared" si="19"/>
        <v>9000</v>
      </c>
      <c r="N97" s="14">
        <f t="shared" si="20"/>
        <v>17000</v>
      </c>
      <c r="O97" s="4">
        <f t="shared" si="21"/>
        <v>3000</v>
      </c>
      <c r="P97" s="4">
        <f t="shared" si="22"/>
        <v>5000</v>
      </c>
      <c r="Q97" s="3">
        <f t="shared" si="23"/>
        <v>7.9187013329813909E-4</v>
      </c>
    </row>
    <row r="98" spans="2:17" x14ac:dyDescent="0.15">
      <c r="B98" t="s">
        <v>88</v>
      </c>
      <c r="C98" s="18">
        <v>7.6138315200799997</v>
      </c>
      <c r="D98" s="18">
        <v>6.105720043182</v>
      </c>
      <c r="E98" s="18">
        <v>9.4654035568240005</v>
      </c>
      <c r="F98" s="4">
        <f t="shared" si="16"/>
        <v>1.5081114768979997</v>
      </c>
      <c r="G98" s="4">
        <f t="shared" si="17"/>
        <v>1.8515720367440007</v>
      </c>
      <c r="H98">
        <v>74010</v>
      </c>
      <c r="I98" s="19">
        <v>5635</v>
      </c>
      <c r="J98" s="19">
        <v>4518.84</v>
      </c>
      <c r="K98" s="19">
        <v>7005.35</v>
      </c>
      <c r="L98" s="12">
        <f t="shared" si="18"/>
        <v>6000</v>
      </c>
      <c r="M98" s="13">
        <f t="shared" si="19"/>
        <v>5000</v>
      </c>
      <c r="N98" s="14">
        <f t="shared" si="20"/>
        <v>7000</v>
      </c>
      <c r="O98" s="4">
        <f t="shared" si="21"/>
        <v>1000</v>
      </c>
      <c r="P98" s="4">
        <f t="shared" si="22"/>
        <v>1000</v>
      </c>
      <c r="Q98" s="3">
        <f t="shared" si="23"/>
        <v>3.9593506664906955E-4</v>
      </c>
    </row>
    <row r="99" spans="2:17" x14ac:dyDescent="0.15">
      <c r="B99" t="s">
        <v>93</v>
      </c>
      <c r="C99" s="18">
        <v>7.6495118141200003</v>
      </c>
      <c r="D99" s="18">
        <v>6.2171897888179997</v>
      </c>
      <c r="E99" s="18">
        <v>9.2857160568240005</v>
      </c>
      <c r="F99" s="4">
        <f t="shared" si="16"/>
        <v>1.4323220253020006</v>
      </c>
      <c r="G99" s="4">
        <f t="shared" si="17"/>
        <v>1.6362042427040002</v>
      </c>
      <c r="H99">
        <v>506253</v>
      </c>
      <c r="I99" s="19">
        <v>38725.879999999997</v>
      </c>
      <c r="J99" s="19">
        <v>31474.71</v>
      </c>
      <c r="K99" s="19">
        <v>47009.22</v>
      </c>
      <c r="L99" s="12">
        <f t="shared" si="18"/>
        <v>39000</v>
      </c>
      <c r="M99" s="13">
        <f t="shared" si="19"/>
        <v>31000</v>
      </c>
      <c r="N99" s="14">
        <f t="shared" si="20"/>
        <v>47000</v>
      </c>
      <c r="O99" s="4">
        <f t="shared" si="21"/>
        <v>8000</v>
      </c>
      <c r="P99" s="4">
        <f t="shared" si="22"/>
        <v>8000</v>
      </c>
      <c r="Q99" s="3">
        <f t="shared" si="23"/>
        <v>2.5735779332189523E-3</v>
      </c>
    </row>
    <row r="100" spans="2:17" x14ac:dyDescent="0.15">
      <c r="B100" t="s">
        <v>90</v>
      </c>
      <c r="C100" s="18">
        <v>7.7518405914299997</v>
      </c>
      <c r="D100" s="18">
        <v>5.5226697921749999</v>
      </c>
      <c r="E100" s="18">
        <v>10.28281211853</v>
      </c>
      <c r="F100" s="4">
        <f t="shared" ref="F100:F131" si="24">C100-D100</f>
        <v>2.2291707992549998</v>
      </c>
      <c r="G100" s="4">
        <f t="shared" ref="G100:G131" si="25">E100-C100</f>
        <v>2.5309715271000002</v>
      </c>
      <c r="H100">
        <v>177061</v>
      </c>
      <c r="I100" s="19">
        <v>13725.49</v>
      </c>
      <c r="J100" s="19">
        <v>9778.49</v>
      </c>
      <c r="K100" s="19">
        <v>18206.849999999999</v>
      </c>
      <c r="L100" s="12">
        <f t="shared" ref="L100:L131" si="26">ROUND(I100,-3)</f>
        <v>14000</v>
      </c>
      <c r="M100" s="13">
        <f t="shared" ref="M100:M131" si="27">ROUND(J100,-3)</f>
        <v>10000</v>
      </c>
      <c r="N100" s="14">
        <f t="shared" ref="N100:N131" si="28">ROUND(K100,-3)</f>
        <v>18000</v>
      </c>
      <c r="O100" s="4">
        <f t="shared" ref="O100:O131" si="29">L100-M100</f>
        <v>4000</v>
      </c>
      <c r="P100" s="4">
        <f t="shared" ref="P100:P131" si="30">N100-L100</f>
        <v>4000</v>
      </c>
      <c r="Q100" s="3">
        <f t="shared" ref="Q100:Q131" si="31">L100/L$188</f>
        <v>9.2384848884782898E-4</v>
      </c>
    </row>
    <row r="101" spans="2:17" x14ac:dyDescent="0.15">
      <c r="B101" t="s">
        <v>94</v>
      </c>
      <c r="C101" s="18">
        <v>7.7838354110700001</v>
      </c>
      <c r="D101" s="18">
        <v>5.6717276573179998</v>
      </c>
      <c r="E101" s="18">
        <v>10.258386611938</v>
      </c>
      <c r="F101" s="4">
        <f t="shared" si="24"/>
        <v>2.1121077537520003</v>
      </c>
      <c r="G101" s="4">
        <f t="shared" si="25"/>
        <v>2.4745512008680004</v>
      </c>
      <c r="H101">
        <v>21596</v>
      </c>
      <c r="I101" s="19">
        <v>1681</v>
      </c>
      <c r="J101" s="19">
        <v>1224.8699999999999</v>
      </c>
      <c r="K101" s="19">
        <v>2215.4</v>
      </c>
      <c r="L101" s="12">
        <f t="shared" si="26"/>
        <v>2000</v>
      </c>
      <c r="M101" s="13">
        <f t="shared" si="27"/>
        <v>1000</v>
      </c>
      <c r="N101" s="14">
        <f t="shared" si="28"/>
        <v>2000</v>
      </c>
      <c r="O101" s="4">
        <f t="shared" si="29"/>
        <v>1000</v>
      </c>
      <c r="P101" s="4">
        <f t="shared" si="30"/>
        <v>0</v>
      </c>
      <c r="Q101" s="3">
        <f t="shared" si="31"/>
        <v>1.3197835554968986E-4</v>
      </c>
    </row>
    <row r="102" spans="2:17" x14ac:dyDescent="0.15">
      <c r="B102" t="s">
        <v>91</v>
      </c>
      <c r="C102" s="18">
        <v>7.8227887153599998</v>
      </c>
      <c r="D102" s="18">
        <v>4.2256689071659999</v>
      </c>
      <c r="E102" s="18">
        <v>13.354053497314</v>
      </c>
      <c r="F102" s="4">
        <f t="shared" si="24"/>
        <v>3.5971198081939999</v>
      </c>
      <c r="G102" s="4">
        <f t="shared" si="25"/>
        <v>5.5312647819540004</v>
      </c>
      <c r="H102">
        <v>82114</v>
      </c>
      <c r="I102" s="19">
        <v>6423.6</v>
      </c>
      <c r="J102" s="19">
        <v>3469.87</v>
      </c>
      <c r="K102" s="19">
        <v>10965.55</v>
      </c>
      <c r="L102" s="12">
        <f t="shared" si="26"/>
        <v>6000</v>
      </c>
      <c r="M102" s="13">
        <f t="shared" si="27"/>
        <v>3000</v>
      </c>
      <c r="N102" s="14">
        <f t="shared" si="28"/>
        <v>11000</v>
      </c>
      <c r="O102" s="4">
        <f t="shared" si="29"/>
        <v>3000</v>
      </c>
      <c r="P102" s="4">
        <f t="shared" si="30"/>
        <v>5000</v>
      </c>
      <c r="Q102" s="3">
        <f t="shared" si="31"/>
        <v>3.9593506664906955E-4</v>
      </c>
    </row>
    <row r="103" spans="2:17" x14ac:dyDescent="0.15">
      <c r="B103" t="s">
        <v>84</v>
      </c>
      <c r="C103" s="18">
        <v>7.8336277008100001</v>
      </c>
      <c r="D103" s="18">
        <v>6.3107481002809998</v>
      </c>
      <c r="E103" s="18">
        <v>9.7199583053590004</v>
      </c>
      <c r="F103" s="4">
        <f t="shared" si="24"/>
        <v>1.5228796005290004</v>
      </c>
      <c r="G103" s="4">
        <f t="shared" si="25"/>
        <v>1.8863306045490003</v>
      </c>
      <c r="H103">
        <v>359169</v>
      </c>
      <c r="I103" s="19">
        <v>28135.96</v>
      </c>
      <c r="J103" s="19">
        <v>22666.25</v>
      </c>
      <c r="K103" s="19">
        <v>34911.08</v>
      </c>
      <c r="L103" s="12">
        <f t="shared" si="26"/>
        <v>28000</v>
      </c>
      <c r="M103" s="13">
        <f t="shared" si="27"/>
        <v>23000</v>
      </c>
      <c r="N103" s="14">
        <f t="shared" si="28"/>
        <v>35000</v>
      </c>
      <c r="O103" s="4">
        <f t="shared" si="29"/>
        <v>5000</v>
      </c>
      <c r="P103" s="4">
        <f t="shared" si="30"/>
        <v>7000</v>
      </c>
      <c r="Q103" s="3">
        <f t="shared" si="31"/>
        <v>1.847696977695658E-3</v>
      </c>
    </row>
    <row r="104" spans="2:17" x14ac:dyDescent="0.15">
      <c r="B104" t="s">
        <v>89</v>
      </c>
      <c r="C104" s="18">
        <v>7.8347983360300004</v>
      </c>
      <c r="D104" s="18">
        <v>2.0747690200809998</v>
      </c>
      <c r="E104" s="18">
        <v>20.330972671508999</v>
      </c>
      <c r="F104" s="4">
        <f t="shared" si="24"/>
        <v>5.7600293159490006</v>
      </c>
      <c r="G104" s="4">
        <f t="shared" si="25"/>
        <v>12.496174335478997</v>
      </c>
      <c r="H104">
        <v>34130</v>
      </c>
      <c r="I104" s="19">
        <v>2674.02</v>
      </c>
      <c r="J104" s="19">
        <v>708.12</v>
      </c>
      <c r="K104" s="19">
        <v>6938.96</v>
      </c>
      <c r="L104" s="12">
        <f t="shared" si="26"/>
        <v>3000</v>
      </c>
      <c r="M104" s="13">
        <f t="shared" si="27"/>
        <v>1000</v>
      </c>
      <c r="N104" s="14">
        <f t="shared" si="28"/>
        <v>7000</v>
      </c>
      <c r="O104" s="4">
        <f t="shared" si="29"/>
        <v>2000</v>
      </c>
      <c r="P104" s="4">
        <f t="shared" si="30"/>
        <v>4000</v>
      </c>
      <c r="Q104" s="3">
        <f t="shared" si="31"/>
        <v>1.9796753332453477E-4</v>
      </c>
    </row>
    <row r="105" spans="2:17" x14ac:dyDescent="0.15">
      <c r="B105" t="s">
        <v>83</v>
      </c>
      <c r="C105" s="18">
        <v>7.84101295471</v>
      </c>
      <c r="D105" s="18">
        <v>6.074714183807</v>
      </c>
      <c r="E105" s="18">
        <v>9.8965911865230005</v>
      </c>
      <c r="F105" s="4">
        <f t="shared" si="24"/>
        <v>1.766298770903</v>
      </c>
      <c r="G105" s="4">
        <f t="shared" si="25"/>
        <v>2.0555782318130005</v>
      </c>
      <c r="H105">
        <v>5811</v>
      </c>
      <c r="I105" s="19">
        <v>455.64</v>
      </c>
      <c r="J105" s="19">
        <v>353</v>
      </c>
      <c r="K105" s="19">
        <v>575.09</v>
      </c>
      <c r="L105" s="12">
        <f t="shared" si="26"/>
        <v>0</v>
      </c>
      <c r="M105" s="13">
        <f t="shared" si="27"/>
        <v>0</v>
      </c>
      <c r="N105" s="14">
        <f t="shared" si="28"/>
        <v>1000</v>
      </c>
      <c r="O105" s="4">
        <f t="shared" si="29"/>
        <v>0</v>
      </c>
      <c r="P105" s="4">
        <f t="shared" si="30"/>
        <v>1000</v>
      </c>
      <c r="Q105" s="3">
        <f t="shared" si="31"/>
        <v>0</v>
      </c>
    </row>
    <row r="106" spans="2:17" x14ac:dyDescent="0.15">
      <c r="B106" t="s">
        <v>81</v>
      </c>
      <c r="C106" s="18">
        <v>7.8765401840199996</v>
      </c>
      <c r="D106" s="18">
        <v>6.1031031608579998</v>
      </c>
      <c r="E106" s="18">
        <v>9.9366941452030009</v>
      </c>
      <c r="F106" s="4">
        <f t="shared" si="24"/>
        <v>1.7734370231619998</v>
      </c>
      <c r="G106" s="4">
        <f t="shared" si="25"/>
        <v>2.0601539611830013</v>
      </c>
      <c r="H106">
        <v>3427</v>
      </c>
      <c r="I106" s="19">
        <v>269.93</v>
      </c>
      <c r="J106" s="19">
        <v>209.15</v>
      </c>
      <c r="K106" s="19">
        <v>340.53</v>
      </c>
      <c r="L106" s="12">
        <f t="shared" si="26"/>
        <v>0</v>
      </c>
      <c r="M106" s="13">
        <f t="shared" si="27"/>
        <v>0</v>
      </c>
      <c r="N106" s="14">
        <f t="shared" si="28"/>
        <v>0</v>
      </c>
      <c r="O106" s="4">
        <f t="shared" si="29"/>
        <v>0</v>
      </c>
      <c r="P106" s="4">
        <f t="shared" si="30"/>
        <v>0</v>
      </c>
      <c r="Q106" s="3">
        <f t="shared" si="31"/>
        <v>0</v>
      </c>
    </row>
    <row r="107" spans="2:17" x14ac:dyDescent="0.15">
      <c r="B107" t="s">
        <v>80</v>
      </c>
      <c r="C107" s="18">
        <v>7.91203117371</v>
      </c>
      <c r="D107" s="18">
        <v>6.1333017349240002</v>
      </c>
      <c r="E107" s="18">
        <v>9.9707527160640002</v>
      </c>
      <c r="F107" s="4">
        <f t="shared" si="24"/>
        <v>1.7787294387859998</v>
      </c>
      <c r="G107" s="4">
        <f t="shared" si="25"/>
        <v>2.0587215423540002</v>
      </c>
      <c r="H107">
        <v>75061</v>
      </c>
      <c r="I107" s="19">
        <v>5938.85</v>
      </c>
      <c r="J107" s="19">
        <v>4603.72</v>
      </c>
      <c r="K107" s="19">
        <v>7484.15</v>
      </c>
      <c r="L107" s="12">
        <f t="shared" si="26"/>
        <v>6000</v>
      </c>
      <c r="M107" s="13">
        <f t="shared" si="27"/>
        <v>5000</v>
      </c>
      <c r="N107" s="14">
        <f t="shared" si="28"/>
        <v>7000</v>
      </c>
      <c r="O107" s="4">
        <f t="shared" si="29"/>
        <v>1000</v>
      </c>
      <c r="P107" s="4">
        <f t="shared" si="30"/>
        <v>1000</v>
      </c>
      <c r="Q107" s="3">
        <f t="shared" si="31"/>
        <v>3.9593506664906955E-4</v>
      </c>
    </row>
    <row r="108" spans="2:17" x14ac:dyDescent="0.15">
      <c r="B108" t="s">
        <v>87</v>
      </c>
      <c r="C108" s="18">
        <v>7.9993333816499996</v>
      </c>
      <c r="D108" s="18">
        <v>6.3662638664250002</v>
      </c>
      <c r="E108" s="18">
        <v>9.9293775558469992</v>
      </c>
      <c r="F108" s="4">
        <f t="shared" si="24"/>
        <v>1.6330695152249994</v>
      </c>
      <c r="G108" s="4">
        <f t="shared" si="25"/>
        <v>1.9300441741969996</v>
      </c>
      <c r="H108">
        <v>60317</v>
      </c>
      <c r="I108" s="19">
        <v>4824.96</v>
      </c>
      <c r="J108" s="19">
        <v>3839.94</v>
      </c>
      <c r="K108" s="19">
        <v>5989.1</v>
      </c>
      <c r="L108" s="12">
        <f t="shared" si="26"/>
        <v>5000</v>
      </c>
      <c r="M108" s="13">
        <f t="shared" si="27"/>
        <v>4000</v>
      </c>
      <c r="N108" s="14">
        <f t="shared" si="28"/>
        <v>6000</v>
      </c>
      <c r="O108" s="4">
        <f t="shared" si="29"/>
        <v>1000</v>
      </c>
      <c r="P108" s="4">
        <f t="shared" si="30"/>
        <v>1000</v>
      </c>
      <c r="Q108" s="3">
        <f t="shared" si="31"/>
        <v>3.299458888742246E-4</v>
      </c>
    </row>
    <row r="109" spans="2:17" x14ac:dyDescent="0.15">
      <c r="B109" t="s">
        <v>79</v>
      </c>
      <c r="C109" s="18">
        <v>8.0121784210199998</v>
      </c>
      <c r="D109" s="18">
        <v>6.2173681259159999</v>
      </c>
      <c r="E109" s="18">
        <v>10.082758903503001</v>
      </c>
      <c r="F109" s="4">
        <f t="shared" si="24"/>
        <v>1.7948102951039999</v>
      </c>
      <c r="G109" s="4">
        <f t="shared" si="25"/>
        <v>2.0705804824830008</v>
      </c>
      <c r="H109">
        <v>70256</v>
      </c>
      <c r="I109" s="19">
        <v>5629.04</v>
      </c>
      <c r="J109" s="19">
        <v>4368.07</v>
      </c>
      <c r="K109" s="19">
        <v>7083.74</v>
      </c>
      <c r="L109" s="12">
        <f t="shared" si="26"/>
        <v>6000</v>
      </c>
      <c r="M109" s="13">
        <f t="shared" si="27"/>
        <v>4000</v>
      </c>
      <c r="N109" s="14">
        <f t="shared" si="28"/>
        <v>7000</v>
      </c>
      <c r="O109" s="4">
        <f t="shared" si="29"/>
        <v>2000</v>
      </c>
      <c r="P109" s="4">
        <f t="shared" si="30"/>
        <v>1000</v>
      </c>
      <c r="Q109" s="3">
        <f t="shared" si="31"/>
        <v>3.9593506664906955E-4</v>
      </c>
    </row>
    <row r="110" spans="2:17" x14ac:dyDescent="0.15">
      <c r="B110" t="s">
        <v>85</v>
      </c>
      <c r="C110" s="18">
        <v>8.0301856994600005</v>
      </c>
      <c r="D110" s="18">
        <v>5.9095621109009997</v>
      </c>
      <c r="E110" s="18">
        <v>10.612003326416</v>
      </c>
      <c r="F110" s="4">
        <f t="shared" si="24"/>
        <v>2.1206235885590008</v>
      </c>
      <c r="G110" s="4">
        <f t="shared" si="25"/>
        <v>2.5818176269559991</v>
      </c>
      <c r="H110">
        <v>234753</v>
      </c>
      <c r="I110" s="19">
        <v>18851.099999999999</v>
      </c>
      <c r="J110" s="19">
        <v>13872.87</v>
      </c>
      <c r="K110" s="19">
        <v>24912</v>
      </c>
      <c r="L110" s="12">
        <f t="shared" si="26"/>
        <v>19000</v>
      </c>
      <c r="M110" s="13">
        <f t="shared" si="27"/>
        <v>14000</v>
      </c>
      <c r="N110" s="14">
        <f t="shared" si="28"/>
        <v>25000</v>
      </c>
      <c r="O110" s="4">
        <f t="shared" si="29"/>
        <v>5000</v>
      </c>
      <c r="P110" s="4">
        <f t="shared" si="30"/>
        <v>6000</v>
      </c>
      <c r="Q110" s="3">
        <f t="shared" si="31"/>
        <v>1.2537943777220536E-3</v>
      </c>
    </row>
    <row r="111" spans="2:17" x14ac:dyDescent="0.15">
      <c r="B111" t="s">
        <v>86</v>
      </c>
      <c r="C111" s="18">
        <v>8.0562601089499992</v>
      </c>
      <c r="D111" s="18">
        <v>6.2911367416379997</v>
      </c>
      <c r="E111" s="18">
        <v>10.087001800536999</v>
      </c>
      <c r="F111" s="4">
        <f t="shared" si="24"/>
        <v>1.7651233673119995</v>
      </c>
      <c r="G111" s="4">
        <f t="shared" si="25"/>
        <v>2.030741691587</v>
      </c>
      <c r="H111">
        <v>107631</v>
      </c>
      <c r="I111" s="19">
        <v>8671.0300000000007</v>
      </c>
      <c r="J111" s="19">
        <v>6771.21</v>
      </c>
      <c r="K111" s="19">
        <v>10856.74</v>
      </c>
      <c r="L111" s="12">
        <f t="shared" si="26"/>
        <v>9000</v>
      </c>
      <c r="M111" s="13">
        <f t="shared" si="27"/>
        <v>7000</v>
      </c>
      <c r="N111" s="14">
        <f t="shared" si="28"/>
        <v>11000</v>
      </c>
      <c r="O111" s="4">
        <f t="shared" si="29"/>
        <v>2000</v>
      </c>
      <c r="P111" s="4">
        <f t="shared" si="30"/>
        <v>2000</v>
      </c>
      <c r="Q111" s="3">
        <f t="shared" si="31"/>
        <v>5.9390259997360432E-4</v>
      </c>
    </row>
    <row r="112" spans="2:17" x14ac:dyDescent="0.15">
      <c r="B112" t="s">
        <v>76</v>
      </c>
      <c r="C112" s="18">
        <v>8.0955848693799997</v>
      </c>
      <c r="D112" s="18">
        <v>1.02197599411</v>
      </c>
      <c r="E112" s="18">
        <v>28.269046783446999</v>
      </c>
      <c r="F112" s="4">
        <f t="shared" si="24"/>
        <v>7.0736088752699997</v>
      </c>
      <c r="G112" s="4">
        <f t="shared" si="25"/>
        <v>20.173461914066998</v>
      </c>
      <c r="H112">
        <v>1827049</v>
      </c>
      <c r="I112" s="19">
        <v>147910.29999999999</v>
      </c>
      <c r="J112" s="19">
        <v>18672</v>
      </c>
      <c r="K112" s="19">
        <v>516489.34</v>
      </c>
      <c r="L112" s="12">
        <f t="shared" si="26"/>
        <v>148000</v>
      </c>
      <c r="M112" s="13">
        <f t="shared" si="27"/>
        <v>19000</v>
      </c>
      <c r="N112" s="14">
        <f t="shared" si="28"/>
        <v>516000</v>
      </c>
      <c r="O112" s="4">
        <f t="shared" si="29"/>
        <v>129000</v>
      </c>
      <c r="P112" s="4">
        <f t="shared" si="30"/>
        <v>368000</v>
      </c>
      <c r="Q112" s="3">
        <f t="shared" si="31"/>
        <v>9.7663983106770491E-3</v>
      </c>
    </row>
    <row r="113" spans="2:17" x14ac:dyDescent="0.15">
      <c r="B113" t="s">
        <v>77</v>
      </c>
      <c r="C113" s="18">
        <v>8.1282329559300006</v>
      </c>
      <c r="D113" s="18">
        <v>6.3186087608339996</v>
      </c>
      <c r="E113" s="18">
        <v>10.219123840331999</v>
      </c>
      <c r="F113" s="4">
        <f t="shared" si="24"/>
        <v>1.809624195096001</v>
      </c>
      <c r="G113" s="4">
        <f t="shared" si="25"/>
        <v>2.0908908844019987</v>
      </c>
      <c r="H113">
        <v>2044</v>
      </c>
      <c r="I113" s="19">
        <v>166.14</v>
      </c>
      <c r="J113" s="19">
        <v>129.15</v>
      </c>
      <c r="K113" s="19">
        <v>208.88</v>
      </c>
      <c r="L113" s="12">
        <f t="shared" si="26"/>
        <v>0</v>
      </c>
      <c r="M113" s="13">
        <f t="shared" si="27"/>
        <v>0</v>
      </c>
      <c r="N113" s="14">
        <f t="shared" si="28"/>
        <v>0</v>
      </c>
      <c r="O113" s="4">
        <f t="shared" si="29"/>
        <v>0</v>
      </c>
      <c r="P113" s="4">
        <f t="shared" si="30"/>
        <v>0</v>
      </c>
      <c r="Q113" s="3">
        <f t="shared" si="31"/>
        <v>0</v>
      </c>
    </row>
    <row r="114" spans="2:17" x14ac:dyDescent="0.15">
      <c r="B114" t="s">
        <v>75</v>
      </c>
      <c r="C114" s="18">
        <v>8.1915616989100002</v>
      </c>
      <c r="D114" s="18">
        <v>4.6999244689940003</v>
      </c>
      <c r="E114" s="18">
        <v>13.083426475525</v>
      </c>
      <c r="F114" s="4">
        <f t="shared" si="24"/>
        <v>3.4916372299159999</v>
      </c>
      <c r="G114" s="4">
        <f t="shared" si="25"/>
        <v>4.8918647766149999</v>
      </c>
      <c r="H114">
        <v>328646</v>
      </c>
      <c r="I114" s="19">
        <v>26921.24</v>
      </c>
      <c r="J114" s="19">
        <v>15446.11</v>
      </c>
      <c r="K114" s="19">
        <v>42998.16</v>
      </c>
      <c r="L114" s="12">
        <f t="shared" si="26"/>
        <v>27000</v>
      </c>
      <c r="M114" s="13">
        <f t="shared" si="27"/>
        <v>15000</v>
      </c>
      <c r="N114" s="14">
        <f t="shared" si="28"/>
        <v>43000</v>
      </c>
      <c r="O114" s="4">
        <f t="shared" si="29"/>
        <v>12000</v>
      </c>
      <c r="P114" s="4">
        <f t="shared" si="30"/>
        <v>16000</v>
      </c>
      <c r="Q114" s="3">
        <f t="shared" si="31"/>
        <v>1.781707799920813E-3</v>
      </c>
    </row>
    <row r="115" spans="2:17" x14ac:dyDescent="0.15">
      <c r="B115" t="s">
        <v>78</v>
      </c>
      <c r="C115" s="18">
        <v>8.20284748077</v>
      </c>
      <c r="D115" s="18">
        <v>6.6412210464479999</v>
      </c>
      <c r="E115" s="18">
        <v>10.146691322326999</v>
      </c>
      <c r="F115" s="4">
        <f t="shared" si="24"/>
        <v>1.5616264343220001</v>
      </c>
      <c r="G115" s="4">
        <f t="shared" si="25"/>
        <v>1.9438438415569994</v>
      </c>
      <c r="H115">
        <v>39488</v>
      </c>
      <c r="I115" s="19">
        <v>3239.14</v>
      </c>
      <c r="J115" s="19">
        <v>2622.49</v>
      </c>
      <c r="K115" s="19">
        <v>4006.73</v>
      </c>
      <c r="L115" s="12">
        <f t="shared" si="26"/>
        <v>3000</v>
      </c>
      <c r="M115" s="13">
        <f t="shared" si="27"/>
        <v>3000</v>
      </c>
      <c r="N115" s="14">
        <f t="shared" si="28"/>
        <v>4000</v>
      </c>
      <c r="O115" s="4">
        <f t="shared" si="29"/>
        <v>0</v>
      </c>
      <c r="P115" s="4">
        <f t="shared" si="30"/>
        <v>1000</v>
      </c>
      <c r="Q115" s="3">
        <f t="shared" si="31"/>
        <v>1.9796753332453477E-4</v>
      </c>
    </row>
    <row r="116" spans="2:17" x14ac:dyDescent="0.15">
      <c r="B116" t="s">
        <v>73</v>
      </c>
      <c r="C116" s="18">
        <v>8.2277288436900005</v>
      </c>
      <c r="D116" s="18">
        <v>6.4565496444699999</v>
      </c>
      <c r="E116" s="18">
        <v>10.384324073792</v>
      </c>
      <c r="F116" s="4">
        <f t="shared" si="24"/>
        <v>1.7711791992200006</v>
      </c>
      <c r="G116" s="4">
        <f t="shared" si="25"/>
        <v>2.1565952301019991</v>
      </c>
      <c r="H116">
        <v>385856</v>
      </c>
      <c r="I116" s="19">
        <v>31747.19</v>
      </c>
      <c r="J116" s="19">
        <v>24912.98</v>
      </c>
      <c r="K116" s="19">
        <v>40068.54</v>
      </c>
      <c r="L116" s="12">
        <f t="shared" si="26"/>
        <v>32000</v>
      </c>
      <c r="M116" s="13">
        <f t="shared" si="27"/>
        <v>25000</v>
      </c>
      <c r="N116" s="14">
        <f t="shared" si="28"/>
        <v>40000</v>
      </c>
      <c r="O116" s="4">
        <f t="shared" si="29"/>
        <v>7000</v>
      </c>
      <c r="P116" s="4">
        <f t="shared" si="30"/>
        <v>8000</v>
      </c>
      <c r="Q116" s="3">
        <f t="shared" si="31"/>
        <v>2.1116536887950377E-3</v>
      </c>
    </row>
    <row r="117" spans="2:17" x14ac:dyDescent="0.15">
      <c r="B117" t="s">
        <v>82</v>
      </c>
      <c r="C117" s="18">
        <v>8.2438001632700004</v>
      </c>
      <c r="D117" s="18">
        <v>6.3779706954959998</v>
      </c>
      <c r="E117" s="18">
        <v>10.461789131165</v>
      </c>
      <c r="F117" s="4">
        <f t="shared" si="24"/>
        <v>1.8658294677740006</v>
      </c>
      <c r="G117" s="4">
        <f t="shared" si="25"/>
        <v>2.2179889678949998</v>
      </c>
      <c r="H117">
        <v>315568</v>
      </c>
      <c r="I117" s="19">
        <v>26014.799999999999</v>
      </c>
      <c r="J117" s="19">
        <v>20126.830000000002</v>
      </c>
      <c r="K117" s="19">
        <v>33014.06</v>
      </c>
      <c r="L117" s="12">
        <f t="shared" si="26"/>
        <v>26000</v>
      </c>
      <c r="M117" s="13">
        <f t="shared" si="27"/>
        <v>20000</v>
      </c>
      <c r="N117" s="14">
        <f t="shared" si="28"/>
        <v>33000</v>
      </c>
      <c r="O117" s="4">
        <f t="shared" si="29"/>
        <v>6000</v>
      </c>
      <c r="P117" s="4">
        <f t="shared" si="30"/>
        <v>7000</v>
      </c>
      <c r="Q117" s="3">
        <f t="shared" si="31"/>
        <v>1.715718622145968E-3</v>
      </c>
    </row>
    <row r="118" spans="2:17" x14ac:dyDescent="0.15">
      <c r="B118" t="s">
        <v>74</v>
      </c>
      <c r="C118" s="18">
        <v>8.2829637527499997</v>
      </c>
      <c r="D118" s="18">
        <v>6.4500169754029999</v>
      </c>
      <c r="E118" s="18">
        <v>10.380929946899</v>
      </c>
      <c r="F118" s="4">
        <f t="shared" si="24"/>
        <v>1.8329467773469998</v>
      </c>
      <c r="G118" s="4">
        <f t="shared" si="25"/>
        <v>2.0979661941490004</v>
      </c>
      <c r="H118">
        <v>2785</v>
      </c>
      <c r="I118" s="19">
        <v>230.68</v>
      </c>
      <c r="J118" s="19">
        <v>179.63</v>
      </c>
      <c r="K118" s="19">
        <v>289.11</v>
      </c>
      <c r="L118" s="12">
        <f t="shared" si="26"/>
        <v>0</v>
      </c>
      <c r="M118" s="13">
        <f t="shared" si="27"/>
        <v>0</v>
      </c>
      <c r="N118" s="14">
        <f t="shared" si="28"/>
        <v>0</v>
      </c>
      <c r="O118" s="4">
        <f t="shared" si="29"/>
        <v>0</v>
      </c>
      <c r="P118" s="4">
        <f t="shared" si="30"/>
        <v>0</v>
      </c>
      <c r="Q118" s="3">
        <f t="shared" si="31"/>
        <v>0</v>
      </c>
    </row>
    <row r="119" spans="2:17" x14ac:dyDescent="0.15">
      <c r="B119" t="s">
        <v>70</v>
      </c>
      <c r="C119" s="18">
        <v>8.2944135665900003</v>
      </c>
      <c r="D119" s="18">
        <v>6.3647980689999999</v>
      </c>
      <c r="E119" s="18">
        <v>10.507509231566999</v>
      </c>
      <c r="F119" s="4">
        <f t="shared" si="24"/>
        <v>1.9296154975900004</v>
      </c>
      <c r="G119" s="4">
        <f t="shared" si="25"/>
        <v>2.2130956649769988</v>
      </c>
      <c r="H119">
        <v>85031</v>
      </c>
      <c r="I119" s="19">
        <v>7052.82</v>
      </c>
      <c r="J119" s="19">
        <v>5412.05</v>
      </c>
      <c r="K119" s="19">
        <v>8934.64</v>
      </c>
      <c r="L119" s="12">
        <f t="shared" si="26"/>
        <v>7000</v>
      </c>
      <c r="M119" s="13">
        <f t="shared" si="27"/>
        <v>5000</v>
      </c>
      <c r="N119" s="14">
        <f t="shared" si="28"/>
        <v>9000</v>
      </c>
      <c r="O119" s="4">
        <f t="shared" si="29"/>
        <v>2000</v>
      </c>
      <c r="P119" s="4">
        <f t="shared" si="30"/>
        <v>2000</v>
      </c>
      <c r="Q119" s="3">
        <f t="shared" si="31"/>
        <v>4.6192424442391449E-4</v>
      </c>
    </row>
    <row r="120" spans="2:17" x14ac:dyDescent="0.15">
      <c r="B120" t="s">
        <v>69</v>
      </c>
      <c r="C120" s="18">
        <v>8.3408966064500003</v>
      </c>
      <c r="D120" s="18">
        <v>5.6888327598570001</v>
      </c>
      <c r="E120" s="18">
        <v>11.757038116455</v>
      </c>
      <c r="F120" s="4">
        <f t="shared" si="24"/>
        <v>2.6520638465930002</v>
      </c>
      <c r="G120" s="4">
        <f t="shared" si="25"/>
        <v>3.4161415100049997</v>
      </c>
      <c r="H120">
        <v>1555518</v>
      </c>
      <c r="I120" s="19">
        <v>129744.15</v>
      </c>
      <c r="J120" s="19">
        <v>88490.82</v>
      </c>
      <c r="K120" s="19">
        <v>182882.84</v>
      </c>
      <c r="L120" s="12">
        <f t="shared" si="26"/>
        <v>130000</v>
      </c>
      <c r="M120" s="13">
        <f t="shared" si="27"/>
        <v>88000</v>
      </c>
      <c r="N120" s="14">
        <f t="shared" si="28"/>
        <v>183000</v>
      </c>
      <c r="O120" s="4">
        <f t="shared" si="29"/>
        <v>42000</v>
      </c>
      <c r="P120" s="4">
        <f t="shared" si="30"/>
        <v>53000</v>
      </c>
      <c r="Q120" s="3">
        <f t="shared" si="31"/>
        <v>8.5785931107298409E-3</v>
      </c>
    </row>
    <row r="121" spans="2:17" x14ac:dyDescent="0.15">
      <c r="B121" t="s">
        <v>72</v>
      </c>
      <c r="C121" s="18">
        <v>8.3501462936399999</v>
      </c>
      <c r="D121" s="18">
        <v>6.5085210800170001</v>
      </c>
      <c r="E121" s="18">
        <v>10.45154094696</v>
      </c>
      <c r="F121" s="4">
        <f t="shared" si="24"/>
        <v>1.8416252136229998</v>
      </c>
      <c r="G121" s="4">
        <f t="shared" si="25"/>
        <v>2.1013946533199999</v>
      </c>
      <c r="H121">
        <v>1757</v>
      </c>
      <c r="I121" s="19">
        <v>146.71</v>
      </c>
      <c r="J121" s="19">
        <v>114.35</v>
      </c>
      <c r="K121" s="19">
        <v>183.63</v>
      </c>
      <c r="L121" s="12">
        <f t="shared" si="26"/>
        <v>0</v>
      </c>
      <c r="M121" s="13">
        <f t="shared" si="27"/>
        <v>0</v>
      </c>
      <c r="N121" s="14">
        <f t="shared" si="28"/>
        <v>0</v>
      </c>
      <c r="O121" s="4">
        <f t="shared" si="29"/>
        <v>0</v>
      </c>
      <c r="P121" s="4">
        <f t="shared" si="30"/>
        <v>0</v>
      </c>
      <c r="Q121" s="3">
        <f t="shared" si="31"/>
        <v>0</v>
      </c>
    </row>
    <row r="122" spans="2:17" x14ac:dyDescent="0.15">
      <c r="B122" t="s">
        <v>65</v>
      </c>
      <c r="C122" s="18">
        <v>8.3653335571300005</v>
      </c>
      <c r="D122" s="18">
        <v>4.6928105354309997</v>
      </c>
      <c r="E122" s="18">
        <v>13.614164352416999</v>
      </c>
      <c r="F122" s="4">
        <f t="shared" si="24"/>
        <v>3.6725230216990008</v>
      </c>
      <c r="G122" s="4">
        <f t="shared" si="25"/>
        <v>5.2488307952869988</v>
      </c>
      <c r="H122">
        <v>382308</v>
      </c>
      <c r="I122" s="19">
        <v>31981.34</v>
      </c>
      <c r="J122" s="19">
        <v>17940.990000000002</v>
      </c>
      <c r="K122" s="19">
        <v>52048.04</v>
      </c>
      <c r="L122" s="12">
        <f t="shared" si="26"/>
        <v>32000</v>
      </c>
      <c r="M122" s="13">
        <f t="shared" si="27"/>
        <v>18000</v>
      </c>
      <c r="N122" s="14">
        <f t="shared" si="28"/>
        <v>52000</v>
      </c>
      <c r="O122" s="4">
        <f t="shared" si="29"/>
        <v>14000</v>
      </c>
      <c r="P122" s="4">
        <f t="shared" si="30"/>
        <v>20000</v>
      </c>
      <c r="Q122" s="3">
        <f t="shared" si="31"/>
        <v>2.1116536887950377E-3</v>
      </c>
    </row>
    <row r="123" spans="2:17" x14ac:dyDescent="0.15">
      <c r="B123" t="s">
        <v>68</v>
      </c>
      <c r="C123" s="18">
        <v>8.3877019882199999</v>
      </c>
      <c r="D123" s="18">
        <v>6.5400643348690002</v>
      </c>
      <c r="E123" s="18">
        <v>10.488622665405</v>
      </c>
      <c r="F123" s="4">
        <f t="shared" si="24"/>
        <v>1.8476376533509997</v>
      </c>
      <c r="G123" s="4">
        <f t="shared" si="25"/>
        <v>2.100920677185</v>
      </c>
      <c r="H123">
        <v>8078</v>
      </c>
      <c r="I123" s="19">
        <v>677.56</v>
      </c>
      <c r="J123" s="19">
        <v>528.30999999999995</v>
      </c>
      <c r="K123" s="19">
        <v>847.27</v>
      </c>
      <c r="L123" s="12">
        <f t="shared" si="26"/>
        <v>1000</v>
      </c>
      <c r="M123" s="13">
        <f t="shared" si="27"/>
        <v>1000</v>
      </c>
      <c r="N123" s="14">
        <f t="shared" si="28"/>
        <v>1000</v>
      </c>
      <c r="O123" s="4">
        <f t="shared" si="29"/>
        <v>0</v>
      </c>
      <c r="P123" s="4">
        <f t="shared" si="30"/>
        <v>0</v>
      </c>
      <c r="Q123" s="3">
        <f t="shared" si="31"/>
        <v>6.5989177774844929E-5</v>
      </c>
    </row>
    <row r="124" spans="2:17" x14ac:dyDescent="0.15">
      <c r="B124" t="s">
        <v>67</v>
      </c>
      <c r="C124" s="18">
        <v>8.3952350616500002</v>
      </c>
      <c r="D124" s="18">
        <v>6.5456180572509997</v>
      </c>
      <c r="E124" s="18">
        <v>10.502946853638001</v>
      </c>
      <c r="F124" s="4">
        <f t="shared" si="24"/>
        <v>1.8496170043990006</v>
      </c>
      <c r="G124" s="4">
        <f t="shared" si="25"/>
        <v>2.1077117919880006</v>
      </c>
      <c r="H124">
        <v>9788</v>
      </c>
      <c r="I124" s="19">
        <v>821.73</v>
      </c>
      <c r="J124" s="19">
        <v>640.69000000000005</v>
      </c>
      <c r="K124" s="19">
        <v>1028.03</v>
      </c>
      <c r="L124" s="12">
        <f t="shared" si="26"/>
        <v>1000</v>
      </c>
      <c r="M124" s="13">
        <f t="shared" si="27"/>
        <v>1000</v>
      </c>
      <c r="N124" s="14">
        <f t="shared" si="28"/>
        <v>1000</v>
      </c>
      <c r="O124" s="4">
        <f t="shared" si="29"/>
        <v>0</v>
      </c>
      <c r="P124" s="4">
        <f t="shared" si="30"/>
        <v>0</v>
      </c>
      <c r="Q124" s="3">
        <f t="shared" si="31"/>
        <v>6.5989177774844929E-5</v>
      </c>
    </row>
    <row r="125" spans="2:17" x14ac:dyDescent="0.15">
      <c r="B125" t="s">
        <v>63</v>
      </c>
      <c r="C125" s="18">
        <v>8.51412391663</v>
      </c>
      <c r="D125" s="18">
        <v>5.0497999191279996</v>
      </c>
      <c r="E125" s="18">
        <v>13.188765525818001</v>
      </c>
      <c r="F125" s="4">
        <f t="shared" si="24"/>
        <v>3.4643239975020004</v>
      </c>
      <c r="G125" s="4">
        <f t="shared" si="25"/>
        <v>4.6746416091880008</v>
      </c>
      <c r="H125">
        <v>57081</v>
      </c>
      <c r="I125" s="19">
        <v>4859.95</v>
      </c>
      <c r="J125" s="19">
        <v>2882.48</v>
      </c>
      <c r="K125" s="19">
        <v>7528.28</v>
      </c>
      <c r="L125" s="12">
        <f t="shared" si="26"/>
        <v>5000</v>
      </c>
      <c r="M125" s="13">
        <f t="shared" si="27"/>
        <v>3000</v>
      </c>
      <c r="N125" s="14">
        <f t="shared" si="28"/>
        <v>8000</v>
      </c>
      <c r="O125" s="4">
        <f t="shared" si="29"/>
        <v>2000</v>
      </c>
      <c r="P125" s="4">
        <f t="shared" si="30"/>
        <v>3000</v>
      </c>
      <c r="Q125" s="3">
        <f t="shared" si="31"/>
        <v>3.299458888742246E-4</v>
      </c>
    </row>
    <row r="126" spans="2:17" x14ac:dyDescent="0.15">
      <c r="B126" t="s">
        <v>53</v>
      </c>
      <c r="C126" s="18">
        <v>8.5310182571399995</v>
      </c>
      <c r="D126" s="18">
        <v>6.3360471725460004</v>
      </c>
      <c r="E126" s="18">
        <v>11.129581451416</v>
      </c>
      <c r="F126" s="4">
        <f t="shared" si="24"/>
        <v>2.1949710845939991</v>
      </c>
      <c r="G126" s="4">
        <f t="shared" si="25"/>
        <v>2.5985631942760001</v>
      </c>
      <c r="H126">
        <v>753914</v>
      </c>
      <c r="I126" s="19">
        <v>64316.54</v>
      </c>
      <c r="J126" s="19">
        <v>47768.35</v>
      </c>
      <c r="K126" s="19">
        <v>83907.47</v>
      </c>
      <c r="L126" s="12">
        <f t="shared" si="26"/>
        <v>64000</v>
      </c>
      <c r="M126" s="13">
        <f t="shared" si="27"/>
        <v>48000</v>
      </c>
      <c r="N126" s="14">
        <f t="shared" si="28"/>
        <v>84000</v>
      </c>
      <c r="O126" s="4">
        <f t="shared" si="29"/>
        <v>16000</v>
      </c>
      <c r="P126" s="4">
        <f t="shared" si="30"/>
        <v>20000</v>
      </c>
      <c r="Q126" s="3">
        <f t="shared" si="31"/>
        <v>4.2233073775900755E-3</v>
      </c>
    </row>
    <row r="127" spans="2:17" x14ac:dyDescent="0.15">
      <c r="B127" t="s">
        <v>71</v>
      </c>
      <c r="C127" s="18">
        <v>8.5398664474500006</v>
      </c>
      <c r="D127" s="18">
        <v>6.9435777664179996</v>
      </c>
      <c r="E127" s="18">
        <v>10.538814544678001</v>
      </c>
      <c r="F127" s="4">
        <f t="shared" si="24"/>
        <v>1.5962886810320009</v>
      </c>
      <c r="G127" s="4">
        <f t="shared" si="25"/>
        <v>1.9989480972280003</v>
      </c>
      <c r="H127">
        <v>111985</v>
      </c>
      <c r="I127" s="19">
        <v>9563.3700000000008</v>
      </c>
      <c r="J127" s="19">
        <v>7775.77</v>
      </c>
      <c r="K127" s="19">
        <v>11801.89</v>
      </c>
      <c r="L127" s="12">
        <f t="shared" si="26"/>
        <v>10000</v>
      </c>
      <c r="M127" s="13">
        <f t="shared" si="27"/>
        <v>8000</v>
      </c>
      <c r="N127" s="14">
        <f t="shared" si="28"/>
        <v>12000</v>
      </c>
      <c r="O127" s="4">
        <f t="shared" si="29"/>
        <v>2000</v>
      </c>
      <c r="P127" s="4">
        <f t="shared" si="30"/>
        <v>2000</v>
      </c>
      <c r="Q127" s="3">
        <f t="shared" si="31"/>
        <v>6.5989177774844921E-4</v>
      </c>
    </row>
    <row r="128" spans="2:17" x14ac:dyDescent="0.15">
      <c r="B128" t="s">
        <v>61</v>
      </c>
      <c r="C128" s="18">
        <v>8.5709619522100002</v>
      </c>
      <c r="D128" s="18">
        <v>7.428689956665</v>
      </c>
      <c r="E128" s="18">
        <v>9.8465967178340001</v>
      </c>
      <c r="F128" s="4">
        <f t="shared" si="24"/>
        <v>1.1422719955450003</v>
      </c>
      <c r="G128" s="4">
        <f t="shared" si="25"/>
        <v>1.2756347656239999</v>
      </c>
      <c r="H128">
        <v>810444</v>
      </c>
      <c r="I128" s="19">
        <v>69462.850000000006</v>
      </c>
      <c r="J128" s="19">
        <v>60205.37</v>
      </c>
      <c r="K128" s="19">
        <v>79801.149999999994</v>
      </c>
      <c r="L128" s="12">
        <f t="shared" si="26"/>
        <v>69000</v>
      </c>
      <c r="M128" s="13">
        <f t="shared" si="27"/>
        <v>60000</v>
      </c>
      <c r="N128" s="14">
        <f t="shared" si="28"/>
        <v>80000</v>
      </c>
      <c r="O128" s="4">
        <f t="shared" si="29"/>
        <v>9000</v>
      </c>
      <c r="P128" s="4">
        <f t="shared" si="30"/>
        <v>11000</v>
      </c>
      <c r="Q128" s="3">
        <f t="shared" si="31"/>
        <v>4.5532532664642996E-3</v>
      </c>
    </row>
    <row r="129" spans="2:17" x14ac:dyDescent="0.15">
      <c r="B129" t="s">
        <v>62</v>
      </c>
      <c r="C129" s="18">
        <v>8.6349306106599997</v>
      </c>
      <c r="D129" s="18">
        <v>6.9224376678470003</v>
      </c>
      <c r="E129" s="18">
        <v>10.76526927948</v>
      </c>
      <c r="F129" s="4">
        <f t="shared" si="24"/>
        <v>1.7124929428129994</v>
      </c>
      <c r="G129" s="4">
        <f t="shared" si="25"/>
        <v>2.1303386688200003</v>
      </c>
      <c r="H129">
        <v>81370</v>
      </c>
      <c r="I129" s="19">
        <v>7026.24</v>
      </c>
      <c r="J129" s="19">
        <v>5632.79</v>
      </c>
      <c r="K129" s="19">
        <v>8759.7000000000007</v>
      </c>
      <c r="L129" s="12">
        <f t="shared" si="26"/>
        <v>7000</v>
      </c>
      <c r="M129" s="13">
        <f t="shared" si="27"/>
        <v>6000</v>
      </c>
      <c r="N129" s="14">
        <f t="shared" si="28"/>
        <v>9000</v>
      </c>
      <c r="O129" s="4">
        <f t="shared" si="29"/>
        <v>1000</v>
      </c>
      <c r="P129" s="4">
        <f t="shared" si="30"/>
        <v>2000</v>
      </c>
      <c r="Q129" s="3">
        <f t="shared" si="31"/>
        <v>4.6192424442391449E-4</v>
      </c>
    </row>
    <row r="130" spans="2:17" x14ac:dyDescent="0.15">
      <c r="B130" t="s">
        <v>66</v>
      </c>
      <c r="C130" s="18">
        <v>8.6397094726599999</v>
      </c>
      <c r="D130" s="18">
        <v>7.0354747772220003</v>
      </c>
      <c r="E130" s="18">
        <v>10.668222427368001</v>
      </c>
      <c r="F130" s="4">
        <f t="shared" si="24"/>
        <v>1.6042346954379996</v>
      </c>
      <c r="G130" s="4">
        <f t="shared" si="25"/>
        <v>2.0285129547080007</v>
      </c>
      <c r="H130">
        <v>670975</v>
      </c>
      <c r="I130" s="19">
        <v>57970.29</v>
      </c>
      <c r="J130" s="19">
        <v>47206.28</v>
      </c>
      <c r="K130" s="19">
        <v>71581.11</v>
      </c>
      <c r="L130" s="12">
        <f t="shared" si="26"/>
        <v>58000</v>
      </c>
      <c r="M130" s="13">
        <f t="shared" si="27"/>
        <v>47000</v>
      </c>
      <c r="N130" s="14">
        <f t="shared" si="28"/>
        <v>72000</v>
      </c>
      <c r="O130" s="4">
        <f t="shared" si="29"/>
        <v>11000</v>
      </c>
      <c r="P130" s="4">
        <f t="shared" si="30"/>
        <v>14000</v>
      </c>
      <c r="Q130" s="3">
        <f t="shared" si="31"/>
        <v>3.8273723109410055E-3</v>
      </c>
    </row>
    <row r="131" spans="2:17" x14ac:dyDescent="0.15">
      <c r="B131" t="s">
        <v>33</v>
      </c>
      <c r="C131" s="18">
        <v>8.6894731521599997</v>
      </c>
      <c r="D131" s="18">
        <v>1.2758770958E-2</v>
      </c>
      <c r="E131" s="18">
        <v>70.5634765625</v>
      </c>
      <c r="F131" s="4">
        <f t="shared" si="24"/>
        <v>8.6767143812020002</v>
      </c>
      <c r="G131" s="4">
        <f t="shared" si="25"/>
        <v>61.874003410340002</v>
      </c>
      <c r="H131">
        <v>105827</v>
      </c>
      <c r="I131" s="19">
        <v>9195.81</v>
      </c>
      <c r="J131" s="19">
        <v>13.5</v>
      </c>
      <c r="K131" s="19">
        <v>74675.210000000006</v>
      </c>
      <c r="L131" s="12">
        <f t="shared" si="26"/>
        <v>9000</v>
      </c>
      <c r="M131" s="13">
        <f t="shared" si="27"/>
        <v>0</v>
      </c>
      <c r="N131" s="14">
        <f t="shared" si="28"/>
        <v>75000</v>
      </c>
      <c r="O131" s="4">
        <f t="shared" si="29"/>
        <v>9000</v>
      </c>
      <c r="P131" s="4">
        <f t="shared" si="30"/>
        <v>66000</v>
      </c>
      <c r="Q131" s="3">
        <f t="shared" si="31"/>
        <v>5.9390259997360432E-4</v>
      </c>
    </row>
    <row r="132" spans="2:17" x14ac:dyDescent="0.15">
      <c r="B132" t="s">
        <v>48</v>
      </c>
      <c r="C132" s="18">
        <v>8.7360334396399999</v>
      </c>
      <c r="D132" s="18">
        <v>4.3450770378110004</v>
      </c>
      <c r="E132" s="18">
        <v>15.711814880371</v>
      </c>
      <c r="F132" s="4">
        <f t="shared" ref="F132:F163" si="32">C132-D132</f>
        <v>4.3909564018289995</v>
      </c>
      <c r="G132" s="4">
        <f t="shared" ref="G132:G163" si="33">E132-C132</f>
        <v>6.9757814407309997</v>
      </c>
      <c r="H132">
        <v>122423</v>
      </c>
      <c r="I132" s="19">
        <v>10694.91</v>
      </c>
      <c r="J132" s="19">
        <v>5319.37</v>
      </c>
      <c r="K132" s="19">
        <v>19234.88</v>
      </c>
      <c r="L132" s="12">
        <f t="shared" ref="L132:L163" si="34">ROUND(I132,-3)</f>
        <v>11000</v>
      </c>
      <c r="M132" s="13">
        <f t="shared" ref="M132:M163" si="35">ROUND(J132,-3)</f>
        <v>5000</v>
      </c>
      <c r="N132" s="14">
        <f t="shared" ref="N132:N163" si="36">ROUND(K132,-3)</f>
        <v>19000</v>
      </c>
      <c r="O132" s="4">
        <f t="shared" ref="O132:O163" si="37">L132-M132</f>
        <v>6000</v>
      </c>
      <c r="P132" s="4">
        <f t="shared" ref="P132:P163" si="38">N132-L132</f>
        <v>8000</v>
      </c>
      <c r="Q132" s="3">
        <f t="shared" ref="Q132:Q163" si="39">L132/L$188</f>
        <v>7.2588095552329421E-4</v>
      </c>
    </row>
    <row r="133" spans="2:17" x14ac:dyDescent="0.15">
      <c r="B133" t="s">
        <v>52</v>
      </c>
      <c r="C133" s="18">
        <v>8.7427549362200008</v>
      </c>
      <c r="D133" s="18">
        <v>4.7471876144409997</v>
      </c>
      <c r="E133" s="18">
        <v>14.385459899901999</v>
      </c>
      <c r="F133" s="4">
        <f t="shared" si="32"/>
        <v>3.9955673217790011</v>
      </c>
      <c r="G133" s="4">
        <f t="shared" si="33"/>
        <v>5.6427049636819984</v>
      </c>
      <c r="H133">
        <v>330549</v>
      </c>
      <c r="I133" s="19">
        <v>28899.09</v>
      </c>
      <c r="J133" s="19">
        <v>15691.78</v>
      </c>
      <c r="K133" s="19">
        <v>47550.99</v>
      </c>
      <c r="L133" s="12">
        <f t="shared" si="34"/>
        <v>29000</v>
      </c>
      <c r="M133" s="13">
        <f t="shared" si="35"/>
        <v>16000</v>
      </c>
      <c r="N133" s="14">
        <f t="shared" si="36"/>
        <v>48000</v>
      </c>
      <c r="O133" s="4">
        <f t="shared" si="37"/>
        <v>13000</v>
      </c>
      <c r="P133" s="4">
        <f t="shared" si="38"/>
        <v>19000</v>
      </c>
      <c r="Q133" s="3">
        <f t="shared" si="39"/>
        <v>1.9136861554705027E-3</v>
      </c>
    </row>
    <row r="134" spans="2:17" x14ac:dyDescent="0.15">
      <c r="B134" t="s">
        <v>50</v>
      </c>
      <c r="C134" s="18">
        <v>8.7606029510500001</v>
      </c>
      <c r="D134" s="18">
        <v>5.5404114723209998</v>
      </c>
      <c r="E134" s="18">
        <v>13.038032531738001</v>
      </c>
      <c r="F134" s="4">
        <f t="shared" si="32"/>
        <v>3.2201914787290002</v>
      </c>
      <c r="G134" s="4">
        <f t="shared" si="33"/>
        <v>4.2774295806880005</v>
      </c>
      <c r="H134">
        <v>652560</v>
      </c>
      <c r="I134" s="19">
        <v>57168.19</v>
      </c>
      <c r="J134" s="19">
        <v>36154.51</v>
      </c>
      <c r="K134" s="19">
        <v>85080.99</v>
      </c>
      <c r="L134" s="12">
        <f t="shared" si="34"/>
        <v>57000</v>
      </c>
      <c r="M134" s="13">
        <f t="shared" si="35"/>
        <v>36000</v>
      </c>
      <c r="N134" s="14">
        <f t="shared" si="36"/>
        <v>85000</v>
      </c>
      <c r="O134" s="4">
        <f t="shared" si="37"/>
        <v>21000</v>
      </c>
      <c r="P134" s="4">
        <f t="shared" si="38"/>
        <v>28000</v>
      </c>
      <c r="Q134" s="3">
        <f t="shared" si="39"/>
        <v>3.7613831331661609E-3</v>
      </c>
    </row>
    <row r="135" spans="2:17" x14ac:dyDescent="0.15">
      <c r="B135" t="s">
        <v>64</v>
      </c>
      <c r="C135" s="18">
        <v>8.80318069458</v>
      </c>
      <c r="D135" s="18">
        <v>7.1824250221249999</v>
      </c>
      <c r="E135" s="18">
        <v>10.850657463074</v>
      </c>
      <c r="F135" s="4">
        <f t="shared" si="32"/>
        <v>1.6207556724550001</v>
      </c>
      <c r="G135" s="4">
        <f t="shared" si="33"/>
        <v>2.0474767684940005</v>
      </c>
      <c r="H135">
        <v>1219004</v>
      </c>
      <c r="I135" s="19">
        <v>107311.12</v>
      </c>
      <c r="J135" s="19">
        <v>87554.05</v>
      </c>
      <c r="K135" s="19">
        <v>132269.95000000001</v>
      </c>
      <c r="L135" s="12">
        <f t="shared" si="34"/>
        <v>107000</v>
      </c>
      <c r="M135" s="13">
        <f t="shared" si="35"/>
        <v>88000</v>
      </c>
      <c r="N135" s="14">
        <f t="shared" si="36"/>
        <v>132000</v>
      </c>
      <c r="O135" s="4">
        <f t="shared" si="37"/>
        <v>19000</v>
      </c>
      <c r="P135" s="4">
        <f t="shared" si="38"/>
        <v>25000</v>
      </c>
      <c r="Q135" s="3">
        <f t="shared" si="39"/>
        <v>7.0608420219084068E-3</v>
      </c>
    </row>
    <row r="136" spans="2:17" x14ac:dyDescent="0.15">
      <c r="B136" t="s">
        <v>59</v>
      </c>
      <c r="C136" s="18">
        <v>9.0019187927199997</v>
      </c>
      <c r="D136" s="18">
        <v>7.0768594741820001</v>
      </c>
      <c r="E136" s="18">
        <v>11.161914825439</v>
      </c>
      <c r="F136" s="4">
        <f t="shared" si="32"/>
        <v>1.9250593185379996</v>
      </c>
      <c r="G136" s="4">
        <f t="shared" si="33"/>
        <v>2.1599960327190004</v>
      </c>
      <c r="H136">
        <v>14583</v>
      </c>
      <c r="I136" s="19">
        <v>1312.75</v>
      </c>
      <c r="J136" s="19">
        <v>1032.02</v>
      </c>
      <c r="K136" s="19">
        <v>1627.74</v>
      </c>
      <c r="L136" s="12">
        <f t="shared" si="34"/>
        <v>1000</v>
      </c>
      <c r="M136" s="13">
        <f t="shared" si="35"/>
        <v>1000</v>
      </c>
      <c r="N136" s="14">
        <f t="shared" si="36"/>
        <v>2000</v>
      </c>
      <c r="O136" s="4">
        <f t="shared" si="37"/>
        <v>0</v>
      </c>
      <c r="P136" s="4">
        <f t="shared" si="38"/>
        <v>1000</v>
      </c>
      <c r="Q136" s="3">
        <f t="shared" si="39"/>
        <v>6.5989177774844929E-5</v>
      </c>
    </row>
    <row r="137" spans="2:17" x14ac:dyDescent="0.15">
      <c r="B137" t="s">
        <v>60</v>
      </c>
      <c r="C137" s="18">
        <v>9.0416555404699999</v>
      </c>
      <c r="D137" s="18">
        <v>7.3898749351499999</v>
      </c>
      <c r="E137" s="18">
        <v>11.119400978088001</v>
      </c>
      <c r="F137" s="4">
        <f t="shared" si="32"/>
        <v>1.6517806053199999</v>
      </c>
      <c r="G137" s="4">
        <f t="shared" si="33"/>
        <v>2.0777454376180007</v>
      </c>
      <c r="H137">
        <v>253921</v>
      </c>
      <c r="I137" s="19">
        <v>22958.66</v>
      </c>
      <c r="J137" s="19">
        <v>18764.439999999999</v>
      </c>
      <c r="K137" s="19">
        <v>28234.49</v>
      </c>
      <c r="L137" s="12">
        <f t="shared" si="34"/>
        <v>23000</v>
      </c>
      <c r="M137" s="13">
        <f t="shared" si="35"/>
        <v>19000</v>
      </c>
      <c r="N137" s="14">
        <f t="shared" si="36"/>
        <v>28000</v>
      </c>
      <c r="O137" s="4">
        <f t="shared" si="37"/>
        <v>4000</v>
      </c>
      <c r="P137" s="4">
        <f t="shared" si="38"/>
        <v>5000</v>
      </c>
      <c r="Q137" s="3">
        <f t="shared" si="39"/>
        <v>1.5177510888214332E-3</v>
      </c>
    </row>
    <row r="138" spans="2:17" x14ac:dyDescent="0.15">
      <c r="B138" t="s">
        <v>57</v>
      </c>
      <c r="C138" s="18">
        <v>9.0744619369499997</v>
      </c>
      <c r="D138" s="18">
        <v>7.1361460685729998</v>
      </c>
      <c r="E138" s="18">
        <v>11.245897293091</v>
      </c>
      <c r="F138" s="4">
        <f t="shared" si="32"/>
        <v>1.9383158683769999</v>
      </c>
      <c r="G138" s="4">
        <f t="shared" si="33"/>
        <v>2.171435356141</v>
      </c>
      <c r="H138">
        <v>434699</v>
      </c>
      <c r="I138" s="19">
        <v>39446.6</v>
      </c>
      <c r="J138" s="19">
        <v>31020.76</v>
      </c>
      <c r="K138" s="19">
        <v>48885.8</v>
      </c>
      <c r="L138" s="12">
        <f t="shared" si="34"/>
        <v>39000</v>
      </c>
      <c r="M138" s="13">
        <f t="shared" si="35"/>
        <v>31000</v>
      </c>
      <c r="N138" s="14">
        <f t="shared" si="36"/>
        <v>49000</v>
      </c>
      <c r="O138" s="4">
        <f t="shared" si="37"/>
        <v>8000</v>
      </c>
      <c r="P138" s="4">
        <f t="shared" si="38"/>
        <v>10000</v>
      </c>
      <c r="Q138" s="3">
        <f t="shared" si="39"/>
        <v>2.5735779332189523E-3</v>
      </c>
    </row>
    <row r="139" spans="2:17" x14ac:dyDescent="0.15">
      <c r="B139" t="s">
        <v>58</v>
      </c>
      <c r="C139" s="18">
        <v>9.1959505081199993</v>
      </c>
      <c r="D139" s="18">
        <v>7.5295295715329997</v>
      </c>
      <c r="E139" s="18">
        <v>11.273794174194</v>
      </c>
      <c r="F139" s="4">
        <f t="shared" si="32"/>
        <v>1.6664209365869995</v>
      </c>
      <c r="G139" s="4">
        <f t="shared" si="33"/>
        <v>2.077843666074001</v>
      </c>
      <c r="H139">
        <v>13557</v>
      </c>
      <c r="I139" s="19">
        <v>1246.7</v>
      </c>
      <c r="J139" s="19">
        <v>1020.78</v>
      </c>
      <c r="K139" s="19">
        <v>1528.39</v>
      </c>
      <c r="L139" s="12">
        <f t="shared" si="34"/>
        <v>1000</v>
      </c>
      <c r="M139" s="13">
        <f t="shared" si="35"/>
        <v>1000</v>
      </c>
      <c r="N139" s="14">
        <f t="shared" si="36"/>
        <v>2000</v>
      </c>
      <c r="O139" s="4">
        <f t="shared" si="37"/>
        <v>0</v>
      </c>
      <c r="P139" s="4">
        <f t="shared" si="38"/>
        <v>1000</v>
      </c>
      <c r="Q139" s="3">
        <f t="shared" si="39"/>
        <v>6.5989177774844929E-5</v>
      </c>
    </row>
    <row r="140" spans="2:17" x14ac:dyDescent="0.15">
      <c r="B140" t="s">
        <v>55</v>
      </c>
      <c r="C140" s="18">
        <v>9.2460727691700004</v>
      </c>
      <c r="D140" s="18">
        <v>7.2764310836790003</v>
      </c>
      <c r="E140" s="18">
        <v>11.44442653656</v>
      </c>
      <c r="F140" s="4">
        <f t="shared" si="32"/>
        <v>1.9696416854910002</v>
      </c>
      <c r="G140" s="4">
        <f t="shared" si="33"/>
        <v>2.1983537673899995</v>
      </c>
      <c r="H140">
        <v>169049</v>
      </c>
      <c r="I140" s="19">
        <v>15630.39</v>
      </c>
      <c r="J140" s="19">
        <v>12300.73</v>
      </c>
      <c r="K140" s="19">
        <v>19346.689999999999</v>
      </c>
      <c r="L140" s="12">
        <f t="shared" si="34"/>
        <v>16000</v>
      </c>
      <c r="M140" s="13">
        <f t="shared" si="35"/>
        <v>12000</v>
      </c>
      <c r="N140" s="14">
        <f t="shared" si="36"/>
        <v>19000</v>
      </c>
      <c r="O140" s="4">
        <f t="shared" si="37"/>
        <v>4000</v>
      </c>
      <c r="P140" s="4">
        <f t="shared" si="38"/>
        <v>3000</v>
      </c>
      <c r="Q140" s="3">
        <f t="shared" si="39"/>
        <v>1.0558268443975189E-3</v>
      </c>
    </row>
    <row r="141" spans="2:17" x14ac:dyDescent="0.15">
      <c r="B141" t="s">
        <v>56</v>
      </c>
      <c r="C141" s="18">
        <v>9.2779960632300007</v>
      </c>
      <c r="D141" s="18">
        <v>7.5986480712890003</v>
      </c>
      <c r="E141" s="18">
        <v>11.358110427855999</v>
      </c>
      <c r="F141" s="4">
        <f t="shared" si="32"/>
        <v>1.6793479919410004</v>
      </c>
      <c r="G141" s="4">
        <f t="shared" si="33"/>
        <v>2.0801143646259987</v>
      </c>
      <c r="H141">
        <v>43734</v>
      </c>
      <c r="I141" s="19">
        <v>4057.64</v>
      </c>
      <c r="J141" s="19">
        <v>3323.19</v>
      </c>
      <c r="K141" s="19">
        <v>4967.3599999999997</v>
      </c>
      <c r="L141" s="12">
        <f t="shared" si="34"/>
        <v>4000</v>
      </c>
      <c r="M141" s="13">
        <f t="shared" si="35"/>
        <v>3000</v>
      </c>
      <c r="N141" s="14">
        <f t="shared" si="36"/>
        <v>5000</v>
      </c>
      <c r="O141" s="4">
        <f t="shared" si="37"/>
        <v>1000</v>
      </c>
      <c r="P141" s="4">
        <f t="shared" si="38"/>
        <v>1000</v>
      </c>
      <c r="Q141" s="3">
        <f t="shared" si="39"/>
        <v>2.6395671109937972E-4</v>
      </c>
    </row>
    <row r="142" spans="2:17" x14ac:dyDescent="0.15">
      <c r="B142" t="s">
        <v>42</v>
      </c>
      <c r="C142" s="18">
        <v>9.2905578613300008</v>
      </c>
      <c r="D142" s="18">
        <v>4.62437915802</v>
      </c>
      <c r="E142" s="18">
        <v>16.569051742553999</v>
      </c>
      <c r="F142" s="4">
        <f t="shared" si="32"/>
        <v>4.6661787033100008</v>
      </c>
      <c r="G142" s="4">
        <f t="shared" si="33"/>
        <v>7.2784938812239979</v>
      </c>
      <c r="H142">
        <v>140121</v>
      </c>
      <c r="I142" s="19">
        <v>13018.02</v>
      </c>
      <c r="J142" s="19">
        <v>6479.73</v>
      </c>
      <c r="K142" s="19">
        <v>23216.720000000001</v>
      </c>
      <c r="L142" s="12">
        <f t="shared" si="34"/>
        <v>13000</v>
      </c>
      <c r="M142" s="13">
        <f t="shared" si="35"/>
        <v>6000</v>
      </c>
      <c r="N142" s="14">
        <f t="shared" si="36"/>
        <v>23000</v>
      </c>
      <c r="O142" s="4">
        <f t="shared" si="37"/>
        <v>7000</v>
      </c>
      <c r="P142" s="4">
        <f t="shared" si="38"/>
        <v>10000</v>
      </c>
      <c r="Q142" s="3">
        <f t="shared" si="39"/>
        <v>8.5785931107298398E-4</v>
      </c>
    </row>
    <row r="143" spans="2:17" x14ac:dyDescent="0.15">
      <c r="B143" t="s">
        <v>43</v>
      </c>
      <c r="C143" s="18">
        <v>9.3056135177599995</v>
      </c>
      <c r="D143" s="18">
        <v>7.2438764572140002</v>
      </c>
      <c r="E143" s="18">
        <v>11.880462646484</v>
      </c>
      <c r="F143" s="4">
        <f t="shared" si="32"/>
        <v>2.0617370605459993</v>
      </c>
      <c r="G143" s="4">
        <f t="shared" si="33"/>
        <v>2.5748491287240007</v>
      </c>
      <c r="H143">
        <v>92476</v>
      </c>
      <c r="I143" s="19">
        <v>8605.4599999999991</v>
      </c>
      <c r="J143" s="19">
        <v>6698.85</v>
      </c>
      <c r="K143" s="19">
        <v>10986.58</v>
      </c>
      <c r="L143" s="12">
        <f t="shared" si="34"/>
        <v>9000</v>
      </c>
      <c r="M143" s="13">
        <f t="shared" si="35"/>
        <v>7000</v>
      </c>
      <c r="N143" s="14">
        <f t="shared" si="36"/>
        <v>11000</v>
      </c>
      <c r="O143" s="4">
        <f t="shared" si="37"/>
        <v>2000</v>
      </c>
      <c r="P143" s="4">
        <f t="shared" si="38"/>
        <v>2000</v>
      </c>
      <c r="Q143" s="3">
        <f t="shared" si="39"/>
        <v>5.9390259997360432E-4</v>
      </c>
    </row>
    <row r="144" spans="2:17" x14ac:dyDescent="0.15">
      <c r="B144" t="s">
        <v>46</v>
      </c>
      <c r="C144" s="18">
        <v>9.3363037109399993</v>
      </c>
      <c r="D144" s="18">
        <v>7.2880039215089996</v>
      </c>
      <c r="E144" s="18">
        <v>11.853410720825</v>
      </c>
      <c r="F144" s="4">
        <f t="shared" si="32"/>
        <v>2.0482997894309998</v>
      </c>
      <c r="G144" s="4">
        <f t="shared" si="33"/>
        <v>2.5171070098850006</v>
      </c>
      <c r="H144">
        <v>48771</v>
      </c>
      <c r="I144" s="19">
        <v>4553.41</v>
      </c>
      <c r="J144" s="19">
        <v>3554.43</v>
      </c>
      <c r="K144" s="19">
        <v>5781.03</v>
      </c>
      <c r="L144" s="12">
        <f t="shared" si="34"/>
        <v>5000</v>
      </c>
      <c r="M144" s="13">
        <f t="shared" si="35"/>
        <v>4000</v>
      </c>
      <c r="N144" s="14">
        <f t="shared" si="36"/>
        <v>6000</v>
      </c>
      <c r="O144" s="4">
        <f t="shared" si="37"/>
        <v>1000</v>
      </c>
      <c r="P144" s="4">
        <f t="shared" si="38"/>
        <v>1000</v>
      </c>
      <c r="Q144" s="3">
        <f t="shared" si="39"/>
        <v>3.299458888742246E-4</v>
      </c>
    </row>
    <row r="145" spans="2:17" x14ac:dyDescent="0.15">
      <c r="B145" t="s">
        <v>54</v>
      </c>
      <c r="C145" s="18">
        <v>9.4443855285599998</v>
      </c>
      <c r="D145" s="18">
        <v>7.7431354522709999</v>
      </c>
      <c r="E145" s="18">
        <v>11.548404693604001</v>
      </c>
      <c r="F145" s="4">
        <f t="shared" si="32"/>
        <v>1.7012500762889999</v>
      </c>
      <c r="G145" s="4">
        <f t="shared" si="33"/>
        <v>2.1040191650440008</v>
      </c>
      <c r="H145">
        <v>178702</v>
      </c>
      <c r="I145" s="19">
        <v>16877.310000000001</v>
      </c>
      <c r="J145" s="19">
        <v>13837.14</v>
      </c>
      <c r="K145" s="19">
        <v>20637.23</v>
      </c>
      <c r="L145" s="12">
        <f t="shared" si="34"/>
        <v>17000</v>
      </c>
      <c r="M145" s="13">
        <f t="shared" si="35"/>
        <v>14000</v>
      </c>
      <c r="N145" s="14">
        <f t="shared" si="36"/>
        <v>21000</v>
      </c>
      <c r="O145" s="4">
        <f t="shared" si="37"/>
        <v>3000</v>
      </c>
      <c r="P145" s="4">
        <f t="shared" si="38"/>
        <v>4000</v>
      </c>
      <c r="Q145" s="3">
        <f t="shared" si="39"/>
        <v>1.1218160221723636E-3</v>
      </c>
    </row>
    <row r="146" spans="2:17" x14ac:dyDescent="0.15">
      <c r="B146" t="s">
        <v>45</v>
      </c>
      <c r="C146" s="18">
        <v>9.4660844802900002</v>
      </c>
      <c r="D146" s="18">
        <v>5.9523739814759997</v>
      </c>
      <c r="E146" s="18">
        <v>14.258836746216</v>
      </c>
      <c r="F146" s="4">
        <f t="shared" si="32"/>
        <v>3.5137104988140004</v>
      </c>
      <c r="G146" s="4">
        <f t="shared" si="33"/>
        <v>4.7927522659259996</v>
      </c>
      <c r="H146">
        <v>166671</v>
      </c>
      <c r="I146" s="19">
        <v>15777.22</v>
      </c>
      <c r="J146" s="19">
        <v>9920.8799999999992</v>
      </c>
      <c r="K146" s="19">
        <v>23765.35</v>
      </c>
      <c r="L146" s="12">
        <f t="shared" si="34"/>
        <v>16000</v>
      </c>
      <c r="M146" s="13">
        <f t="shared" si="35"/>
        <v>10000</v>
      </c>
      <c r="N146" s="14">
        <f t="shared" si="36"/>
        <v>24000</v>
      </c>
      <c r="O146" s="4">
        <f t="shared" si="37"/>
        <v>6000</v>
      </c>
      <c r="P146" s="4">
        <f t="shared" si="38"/>
        <v>8000</v>
      </c>
      <c r="Q146" s="3">
        <f t="shared" si="39"/>
        <v>1.0558268443975189E-3</v>
      </c>
    </row>
    <row r="147" spans="2:17" x14ac:dyDescent="0.15">
      <c r="B147" t="s">
        <v>40</v>
      </c>
      <c r="C147" s="18">
        <v>9.4685916900600002</v>
      </c>
      <c r="D147" s="18">
        <v>7.2540407180789996</v>
      </c>
      <c r="E147" s="18">
        <v>12.364526748656999</v>
      </c>
      <c r="F147" s="4">
        <f t="shared" si="32"/>
        <v>2.2145509719810006</v>
      </c>
      <c r="G147" s="4">
        <f t="shared" si="33"/>
        <v>2.895935058596999</v>
      </c>
      <c r="H147">
        <v>679712</v>
      </c>
      <c r="I147" s="19">
        <v>64359.15</v>
      </c>
      <c r="J147" s="19">
        <v>49306.59</v>
      </c>
      <c r="K147" s="19">
        <v>84043.17</v>
      </c>
      <c r="L147" s="12">
        <f t="shared" si="34"/>
        <v>64000</v>
      </c>
      <c r="M147" s="13">
        <f t="shared" si="35"/>
        <v>49000</v>
      </c>
      <c r="N147" s="14">
        <f t="shared" si="36"/>
        <v>84000</v>
      </c>
      <c r="O147" s="4">
        <f t="shared" si="37"/>
        <v>15000</v>
      </c>
      <c r="P147" s="4">
        <f t="shared" si="38"/>
        <v>20000</v>
      </c>
      <c r="Q147" s="3">
        <f t="shared" si="39"/>
        <v>4.2233073775900755E-3</v>
      </c>
    </row>
    <row r="148" spans="2:17" x14ac:dyDescent="0.15">
      <c r="B148" t="s">
        <v>44</v>
      </c>
      <c r="C148" s="18">
        <v>9.5475130081199993</v>
      </c>
      <c r="D148" s="18">
        <v>6.5022268295290004</v>
      </c>
      <c r="E148" s="18">
        <v>13.150938987731999</v>
      </c>
      <c r="F148" s="4">
        <f t="shared" si="32"/>
        <v>3.0452861785909988</v>
      </c>
      <c r="G148" s="4">
        <f t="shared" si="33"/>
        <v>3.6034259796120001</v>
      </c>
      <c r="H148">
        <v>6291</v>
      </c>
      <c r="I148" s="19">
        <v>600.63</v>
      </c>
      <c r="J148" s="19">
        <v>409.06</v>
      </c>
      <c r="K148" s="19">
        <v>827.33</v>
      </c>
      <c r="L148" s="12">
        <f t="shared" si="34"/>
        <v>1000</v>
      </c>
      <c r="M148" s="13">
        <f t="shared" si="35"/>
        <v>0</v>
      </c>
      <c r="N148" s="14">
        <f t="shared" si="36"/>
        <v>1000</v>
      </c>
      <c r="O148" s="4">
        <f t="shared" si="37"/>
        <v>1000</v>
      </c>
      <c r="P148" s="4">
        <f t="shared" si="38"/>
        <v>0</v>
      </c>
      <c r="Q148" s="3">
        <f t="shared" si="39"/>
        <v>6.5989177774844929E-5</v>
      </c>
    </row>
    <row r="149" spans="2:17" x14ac:dyDescent="0.15">
      <c r="B149" t="s">
        <v>41</v>
      </c>
      <c r="C149" s="18">
        <v>9.6469707488999994</v>
      </c>
      <c r="D149" s="18">
        <v>6.7605490684509997</v>
      </c>
      <c r="E149" s="18">
        <v>13.446737289429</v>
      </c>
      <c r="F149" s="4">
        <f t="shared" si="32"/>
        <v>2.8864216804489997</v>
      </c>
      <c r="G149" s="4">
        <f t="shared" si="33"/>
        <v>3.7997665405290011</v>
      </c>
      <c r="H149">
        <v>129766</v>
      </c>
      <c r="I149" s="19">
        <v>12518.49</v>
      </c>
      <c r="J149" s="19">
        <v>8772.89</v>
      </c>
      <c r="K149" s="19">
        <v>17449.29</v>
      </c>
      <c r="L149" s="12">
        <f t="shared" si="34"/>
        <v>13000</v>
      </c>
      <c r="M149" s="13">
        <f t="shared" si="35"/>
        <v>9000</v>
      </c>
      <c r="N149" s="14">
        <f t="shared" si="36"/>
        <v>17000</v>
      </c>
      <c r="O149" s="4">
        <f t="shared" si="37"/>
        <v>4000</v>
      </c>
      <c r="P149" s="4">
        <f t="shared" si="38"/>
        <v>4000</v>
      </c>
      <c r="Q149" s="3">
        <f t="shared" si="39"/>
        <v>8.5785931107298398E-4</v>
      </c>
    </row>
    <row r="150" spans="2:17" x14ac:dyDescent="0.15">
      <c r="B150" t="s">
        <v>39</v>
      </c>
      <c r="C150" s="18">
        <v>9.7316827773999997</v>
      </c>
      <c r="D150" s="18">
        <v>6.8427228927610004</v>
      </c>
      <c r="E150" s="18">
        <v>13.295818328857001</v>
      </c>
      <c r="F150" s="4">
        <f t="shared" si="32"/>
        <v>2.8889598846389992</v>
      </c>
      <c r="G150" s="4">
        <f t="shared" si="33"/>
        <v>3.5641355514570012</v>
      </c>
      <c r="H150">
        <v>68246</v>
      </c>
      <c r="I150" s="19">
        <v>6641.48</v>
      </c>
      <c r="J150" s="19">
        <v>4669.88</v>
      </c>
      <c r="K150" s="19">
        <v>9073.86</v>
      </c>
      <c r="L150" s="12">
        <f t="shared" si="34"/>
        <v>7000</v>
      </c>
      <c r="M150" s="13">
        <f t="shared" si="35"/>
        <v>5000</v>
      </c>
      <c r="N150" s="14">
        <f t="shared" si="36"/>
        <v>9000</v>
      </c>
      <c r="O150" s="4">
        <f t="shared" si="37"/>
        <v>2000</v>
      </c>
      <c r="P150" s="4">
        <f t="shared" si="38"/>
        <v>2000</v>
      </c>
      <c r="Q150" s="3">
        <f t="shared" si="39"/>
        <v>4.6192424442391449E-4</v>
      </c>
    </row>
    <row r="151" spans="2:17" x14ac:dyDescent="0.15">
      <c r="B151" t="s">
        <v>51</v>
      </c>
      <c r="C151" s="18">
        <v>9.7766246795700003</v>
      </c>
      <c r="D151" s="18">
        <v>8.0166597366330006</v>
      </c>
      <c r="E151" s="18">
        <v>11.952369689940999</v>
      </c>
      <c r="F151" s="4">
        <f t="shared" si="32"/>
        <v>1.7599649429369997</v>
      </c>
      <c r="G151" s="4">
        <f t="shared" si="33"/>
        <v>2.1757450103709992</v>
      </c>
      <c r="H151">
        <v>950592</v>
      </c>
      <c r="I151" s="19">
        <v>92935.81</v>
      </c>
      <c r="J151" s="19">
        <v>76205.73</v>
      </c>
      <c r="K151" s="19">
        <v>113618.27</v>
      </c>
      <c r="L151" s="12">
        <f t="shared" si="34"/>
        <v>93000</v>
      </c>
      <c r="M151" s="13">
        <f t="shared" si="35"/>
        <v>76000</v>
      </c>
      <c r="N151" s="14">
        <f t="shared" si="36"/>
        <v>114000</v>
      </c>
      <c r="O151" s="4">
        <f t="shared" si="37"/>
        <v>17000</v>
      </c>
      <c r="P151" s="4">
        <f t="shared" si="38"/>
        <v>21000</v>
      </c>
      <c r="Q151" s="3">
        <f t="shared" si="39"/>
        <v>6.1369935330605778E-3</v>
      </c>
    </row>
    <row r="152" spans="2:17" x14ac:dyDescent="0.15">
      <c r="B152" t="s">
        <v>38</v>
      </c>
      <c r="C152" s="18">
        <v>9.7785425186200001</v>
      </c>
      <c r="D152" s="18">
        <v>7.4850497245790004</v>
      </c>
      <c r="E152" s="18">
        <v>12.557964324951</v>
      </c>
      <c r="F152" s="4">
        <f t="shared" si="32"/>
        <v>2.2934927940409997</v>
      </c>
      <c r="G152" s="4">
        <f t="shared" si="33"/>
        <v>2.7794218063309994</v>
      </c>
      <c r="H152">
        <v>3035148</v>
      </c>
      <c r="I152" s="19">
        <v>296793.24</v>
      </c>
      <c r="J152" s="19">
        <v>227182.34</v>
      </c>
      <c r="K152" s="19">
        <v>381152.8</v>
      </c>
      <c r="L152" s="12">
        <f t="shared" si="34"/>
        <v>297000</v>
      </c>
      <c r="M152" s="13">
        <f t="shared" si="35"/>
        <v>227000</v>
      </c>
      <c r="N152" s="14">
        <f t="shared" si="36"/>
        <v>381000</v>
      </c>
      <c r="O152" s="4">
        <f t="shared" si="37"/>
        <v>70000</v>
      </c>
      <c r="P152" s="4">
        <f t="shared" si="38"/>
        <v>84000</v>
      </c>
      <c r="Q152" s="3">
        <f t="shared" si="39"/>
        <v>1.9598785799128944E-2</v>
      </c>
    </row>
    <row r="153" spans="2:17" x14ac:dyDescent="0.15">
      <c r="B153" t="s">
        <v>49</v>
      </c>
      <c r="C153" s="18">
        <v>10.110702514650001</v>
      </c>
      <c r="D153" s="18">
        <v>8.2758293151859998</v>
      </c>
      <c r="E153" s="18">
        <v>12.354082107544</v>
      </c>
      <c r="F153" s="4">
        <f t="shared" si="32"/>
        <v>1.8348731994640008</v>
      </c>
      <c r="G153" s="4">
        <f t="shared" si="33"/>
        <v>2.2433795928939997</v>
      </c>
      <c r="H153">
        <v>849154</v>
      </c>
      <c r="I153" s="19">
        <v>85855.43</v>
      </c>
      <c r="J153" s="19">
        <v>70274.539999999994</v>
      </c>
      <c r="K153" s="19">
        <v>104905.18</v>
      </c>
      <c r="L153" s="12">
        <f t="shared" si="34"/>
        <v>86000</v>
      </c>
      <c r="M153" s="13">
        <f t="shared" si="35"/>
        <v>70000</v>
      </c>
      <c r="N153" s="14">
        <f t="shared" si="36"/>
        <v>105000</v>
      </c>
      <c r="O153" s="4">
        <f t="shared" si="37"/>
        <v>16000</v>
      </c>
      <c r="P153" s="4">
        <f t="shared" si="38"/>
        <v>19000</v>
      </c>
      <c r="Q153" s="3">
        <f t="shared" si="39"/>
        <v>5.6750692886366636E-3</v>
      </c>
    </row>
    <row r="154" spans="2:17" x14ac:dyDescent="0.15">
      <c r="B154" t="s">
        <v>37</v>
      </c>
      <c r="C154" s="18">
        <v>10.23344993591</v>
      </c>
      <c r="D154" s="18">
        <v>5.535787582397</v>
      </c>
      <c r="E154" s="18">
        <v>17.1130027771</v>
      </c>
      <c r="F154" s="4">
        <f t="shared" si="32"/>
        <v>4.6976623535130004</v>
      </c>
      <c r="G154" s="4">
        <f t="shared" si="33"/>
        <v>6.8795528411899998</v>
      </c>
      <c r="H154">
        <v>182391</v>
      </c>
      <c r="I154" s="19">
        <v>18664.89</v>
      </c>
      <c r="J154" s="19">
        <v>10096.780000000001</v>
      </c>
      <c r="K154" s="19">
        <v>31212.58</v>
      </c>
      <c r="L154" s="12">
        <f t="shared" si="34"/>
        <v>19000</v>
      </c>
      <c r="M154" s="13">
        <f t="shared" si="35"/>
        <v>10000</v>
      </c>
      <c r="N154" s="14">
        <f t="shared" si="36"/>
        <v>31000</v>
      </c>
      <c r="O154" s="4">
        <f t="shared" si="37"/>
        <v>9000</v>
      </c>
      <c r="P154" s="4">
        <f t="shared" si="38"/>
        <v>12000</v>
      </c>
      <c r="Q154" s="3">
        <f t="shared" si="39"/>
        <v>1.2537943777220536E-3</v>
      </c>
    </row>
    <row r="155" spans="2:17" x14ac:dyDescent="0.15">
      <c r="B155" t="s">
        <v>47</v>
      </c>
      <c r="C155" s="18">
        <v>10.31217384338</v>
      </c>
      <c r="D155" s="18">
        <v>8.1269350051880007</v>
      </c>
      <c r="E155" s="18">
        <v>12.752504348755</v>
      </c>
      <c r="F155" s="4">
        <f t="shared" si="32"/>
        <v>2.1852388381919994</v>
      </c>
      <c r="G155" s="4">
        <f t="shared" si="33"/>
        <v>2.440330505375</v>
      </c>
      <c r="H155">
        <v>263769</v>
      </c>
      <c r="I155" s="19">
        <v>27200.32</v>
      </c>
      <c r="J155" s="19">
        <v>21436.34</v>
      </c>
      <c r="K155" s="19">
        <v>33637.15</v>
      </c>
      <c r="L155" s="12">
        <f t="shared" si="34"/>
        <v>27000</v>
      </c>
      <c r="M155" s="13">
        <f t="shared" si="35"/>
        <v>21000</v>
      </c>
      <c r="N155" s="14">
        <f t="shared" si="36"/>
        <v>34000</v>
      </c>
      <c r="O155" s="4">
        <f t="shared" si="37"/>
        <v>6000</v>
      </c>
      <c r="P155" s="4">
        <f t="shared" si="38"/>
        <v>7000</v>
      </c>
      <c r="Q155" s="3">
        <f t="shared" si="39"/>
        <v>1.781707799920813E-3</v>
      </c>
    </row>
    <row r="156" spans="2:17" x14ac:dyDescent="0.15">
      <c r="B156" t="s">
        <v>36</v>
      </c>
      <c r="C156" s="18">
        <v>10.33147335052</v>
      </c>
      <c r="D156" s="18">
        <v>7.6257681846620002</v>
      </c>
      <c r="E156" s="18">
        <v>13.722621917725</v>
      </c>
      <c r="F156" s="4">
        <f t="shared" si="32"/>
        <v>2.7057051658579994</v>
      </c>
      <c r="G156" s="4">
        <f t="shared" si="33"/>
        <v>3.3911485672050006</v>
      </c>
      <c r="H156">
        <v>80113</v>
      </c>
      <c r="I156" s="19">
        <v>8276.85</v>
      </c>
      <c r="J156" s="19">
        <v>6109.23</v>
      </c>
      <c r="K156" s="19">
        <v>10993.6</v>
      </c>
      <c r="L156" s="12">
        <f t="shared" si="34"/>
        <v>8000</v>
      </c>
      <c r="M156" s="13">
        <f t="shared" si="35"/>
        <v>6000</v>
      </c>
      <c r="N156" s="14">
        <f t="shared" si="36"/>
        <v>11000</v>
      </c>
      <c r="O156" s="4">
        <f t="shared" si="37"/>
        <v>2000</v>
      </c>
      <c r="P156" s="4">
        <f t="shared" si="38"/>
        <v>3000</v>
      </c>
      <c r="Q156" s="3">
        <f t="shared" si="39"/>
        <v>5.2791342219875943E-4</v>
      </c>
    </row>
    <row r="157" spans="2:17" x14ac:dyDescent="0.15">
      <c r="B157" t="s">
        <v>34</v>
      </c>
      <c r="C157" s="18">
        <v>10.36589431763</v>
      </c>
      <c r="D157" s="18">
        <v>3.242199897766</v>
      </c>
      <c r="E157" s="18">
        <v>23.476989746093999</v>
      </c>
      <c r="F157" s="4">
        <f t="shared" si="32"/>
        <v>7.123694419864</v>
      </c>
      <c r="G157" s="4">
        <f t="shared" si="33"/>
        <v>13.111095428463999</v>
      </c>
      <c r="H157">
        <v>600284</v>
      </c>
      <c r="I157" s="19">
        <v>62224.81</v>
      </c>
      <c r="J157" s="19">
        <v>19462.41</v>
      </c>
      <c r="K157" s="19">
        <v>140928.60999999999</v>
      </c>
      <c r="L157" s="12">
        <f t="shared" si="34"/>
        <v>62000</v>
      </c>
      <c r="M157" s="13">
        <f t="shared" si="35"/>
        <v>19000</v>
      </c>
      <c r="N157" s="14">
        <f t="shared" si="36"/>
        <v>141000</v>
      </c>
      <c r="O157" s="4">
        <f t="shared" si="37"/>
        <v>43000</v>
      </c>
      <c r="P157" s="4">
        <f t="shared" si="38"/>
        <v>79000</v>
      </c>
      <c r="Q157" s="3">
        <f t="shared" si="39"/>
        <v>4.0913290220403855E-3</v>
      </c>
    </row>
    <row r="158" spans="2:17" x14ac:dyDescent="0.15">
      <c r="B158" t="s">
        <v>35</v>
      </c>
      <c r="C158" s="18">
        <v>10.781477928159999</v>
      </c>
      <c r="D158" s="18">
        <v>8.4391813278200001</v>
      </c>
      <c r="E158" s="18">
        <v>13.572673797607001</v>
      </c>
      <c r="F158" s="4">
        <f t="shared" si="32"/>
        <v>2.3422966003399992</v>
      </c>
      <c r="G158" s="4">
        <f t="shared" si="33"/>
        <v>2.7911958694470016</v>
      </c>
      <c r="H158">
        <v>730159</v>
      </c>
      <c r="I158" s="19">
        <v>78721.929999999993</v>
      </c>
      <c r="J158" s="19">
        <v>61619.44</v>
      </c>
      <c r="K158" s="19">
        <v>99102.1</v>
      </c>
      <c r="L158" s="12">
        <f t="shared" si="34"/>
        <v>79000</v>
      </c>
      <c r="M158" s="13">
        <f t="shared" si="35"/>
        <v>62000</v>
      </c>
      <c r="N158" s="14">
        <f t="shared" si="36"/>
        <v>99000</v>
      </c>
      <c r="O158" s="4">
        <f t="shared" si="37"/>
        <v>17000</v>
      </c>
      <c r="P158" s="4">
        <f t="shared" si="38"/>
        <v>20000</v>
      </c>
      <c r="Q158" s="3">
        <f t="shared" si="39"/>
        <v>5.2131450442127495E-3</v>
      </c>
    </row>
    <row r="159" spans="2:17" x14ac:dyDescent="0.15">
      <c r="B159" t="s">
        <v>31</v>
      </c>
      <c r="C159" s="18">
        <v>11.040167808530001</v>
      </c>
      <c r="D159" s="18">
        <v>7.1037302017209996</v>
      </c>
      <c r="E159" s="18">
        <v>16.05126953125</v>
      </c>
      <c r="F159" s="4">
        <f t="shared" si="32"/>
        <v>3.936437606809001</v>
      </c>
      <c r="G159" s="4">
        <f t="shared" si="33"/>
        <v>5.0111017227199994</v>
      </c>
      <c r="H159">
        <v>2336772</v>
      </c>
      <c r="I159" s="19">
        <v>257983.55</v>
      </c>
      <c r="J159" s="19">
        <v>165997.98000000001</v>
      </c>
      <c r="K159" s="19">
        <v>375081.57</v>
      </c>
      <c r="L159" s="12">
        <f t="shared" si="34"/>
        <v>258000</v>
      </c>
      <c r="M159" s="13">
        <f t="shared" si="35"/>
        <v>166000</v>
      </c>
      <c r="N159" s="14">
        <f t="shared" si="36"/>
        <v>375000</v>
      </c>
      <c r="O159" s="4">
        <f t="shared" si="37"/>
        <v>92000</v>
      </c>
      <c r="P159" s="4">
        <f t="shared" si="38"/>
        <v>117000</v>
      </c>
      <c r="Q159" s="3">
        <f t="shared" si="39"/>
        <v>1.702520786590999E-2</v>
      </c>
    </row>
    <row r="160" spans="2:17" x14ac:dyDescent="0.15">
      <c r="B160" t="s">
        <v>32</v>
      </c>
      <c r="C160" s="18">
        <v>11.314329147340001</v>
      </c>
      <c r="D160" s="18">
        <v>7.8170218467710004</v>
      </c>
      <c r="E160" s="18">
        <v>15.924252510071</v>
      </c>
      <c r="F160" s="4">
        <f t="shared" si="32"/>
        <v>3.4973073005690001</v>
      </c>
      <c r="G160" s="4">
        <f t="shared" si="33"/>
        <v>4.6099233627309992</v>
      </c>
      <c r="H160">
        <v>1369993</v>
      </c>
      <c r="I160" s="19">
        <v>155005.51999999999</v>
      </c>
      <c r="J160" s="19">
        <v>107092.65</v>
      </c>
      <c r="K160" s="19">
        <v>218161.14</v>
      </c>
      <c r="L160" s="12">
        <f t="shared" si="34"/>
        <v>155000</v>
      </c>
      <c r="M160" s="13">
        <f t="shared" si="35"/>
        <v>107000</v>
      </c>
      <c r="N160" s="14">
        <f t="shared" si="36"/>
        <v>218000</v>
      </c>
      <c r="O160" s="4">
        <f t="shared" si="37"/>
        <v>48000</v>
      </c>
      <c r="P160" s="4">
        <f t="shared" si="38"/>
        <v>63000</v>
      </c>
      <c r="Q160" s="3">
        <f t="shared" si="39"/>
        <v>1.0228322555100963E-2</v>
      </c>
    </row>
    <row r="161" spans="2:17" x14ac:dyDescent="0.15">
      <c r="B161" t="s">
        <v>30</v>
      </c>
      <c r="C161" s="18">
        <v>11.74628925323</v>
      </c>
      <c r="D161" s="18">
        <v>7.5825276374820003</v>
      </c>
      <c r="E161" s="18">
        <v>17.016639709473001</v>
      </c>
      <c r="F161" s="4">
        <f t="shared" si="32"/>
        <v>4.1637616157479993</v>
      </c>
      <c r="G161" s="4">
        <f t="shared" si="33"/>
        <v>5.2703504562430012</v>
      </c>
      <c r="H161">
        <v>1113414</v>
      </c>
      <c r="I161" s="19">
        <v>130784.83</v>
      </c>
      <c r="J161" s="19">
        <v>84424.92</v>
      </c>
      <c r="K161" s="19">
        <v>189465.65</v>
      </c>
      <c r="L161" s="12">
        <f t="shared" si="34"/>
        <v>131000</v>
      </c>
      <c r="M161" s="13">
        <f t="shared" si="35"/>
        <v>84000</v>
      </c>
      <c r="N161" s="14">
        <f t="shared" si="36"/>
        <v>189000</v>
      </c>
      <c r="O161" s="4">
        <f t="shared" si="37"/>
        <v>47000</v>
      </c>
      <c r="P161" s="4">
        <f t="shared" si="38"/>
        <v>58000</v>
      </c>
      <c r="Q161" s="3">
        <f t="shared" si="39"/>
        <v>8.644582288504685E-3</v>
      </c>
    </row>
    <row r="162" spans="2:17" x14ac:dyDescent="0.15">
      <c r="B162" t="s">
        <v>29</v>
      </c>
      <c r="C162" s="18">
        <v>12.0922498703</v>
      </c>
      <c r="D162" s="18">
        <v>9.5744142532350001</v>
      </c>
      <c r="E162" s="18">
        <v>15.052295684814</v>
      </c>
      <c r="F162" s="4">
        <f t="shared" si="32"/>
        <v>2.5178356170649998</v>
      </c>
      <c r="G162" s="4">
        <f t="shared" si="33"/>
        <v>2.9600458145140003</v>
      </c>
      <c r="H162">
        <v>19975</v>
      </c>
      <c r="I162" s="19">
        <v>2415.4299999999998</v>
      </c>
      <c r="J162" s="19">
        <v>1912.49</v>
      </c>
      <c r="K162" s="19">
        <v>3006.7</v>
      </c>
      <c r="L162" s="12">
        <f t="shared" si="34"/>
        <v>2000</v>
      </c>
      <c r="M162" s="13">
        <f t="shared" si="35"/>
        <v>2000</v>
      </c>
      <c r="N162" s="14">
        <f t="shared" si="36"/>
        <v>3000</v>
      </c>
      <c r="O162" s="4">
        <f t="shared" si="37"/>
        <v>0</v>
      </c>
      <c r="P162" s="4">
        <f t="shared" si="38"/>
        <v>1000</v>
      </c>
      <c r="Q162" s="3">
        <f t="shared" si="39"/>
        <v>1.3197835554968986E-4</v>
      </c>
    </row>
    <row r="163" spans="2:17" x14ac:dyDescent="0.15">
      <c r="B163" t="s">
        <v>27</v>
      </c>
      <c r="C163" s="18">
        <v>12.295447349550001</v>
      </c>
      <c r="D163" s="18">
        <v>6.1389679908749999</v>
      </c>
      <c r="E163" s="18">
        <v>21.431203842163001</v>
      </c>
      <c r="F163" s="4">
        <f t="shared" si="32"/>
        <v>6.1564793586750008</v>
      </c>
      <c r="G163" s="4">
        <f t="shared" si="33"/>
        <v>9.1357564926129999</v>
      </c>
      <c r="H163">
        <v>212941</v>
      </c>
      <c r="I163" s="19">
        <v>26182.05</v>
      </c>
      <c r="J163" s="19">
        <v>13072.38</v>
      </c>
      <c r="K163" s="19">
        <v>45635.82</v>
      </c>
      <c r="L163" s="12">
        <f t="shared" si="34"/>
        <v>26000</v>
      </c>
      <c r="M163" s="13">
        <f t="shared" si="35"/>
        <v>13000</v>
      </c>
      <c r="N163" s="14">
        <f t="shared" si="36"/>
        <v>46000</v>
      </c>
      <c r="O163" s="4">
        <f t="shared" si="37"/>
        <v>13000</v>
      </c>
      <c r="P163" s="4">
        <f t="shared" si="38"/>
        <v>20000</v>
      </c>
      <c r="Q163" s="3">
        <f t="shared" si="39"/>
        <v>1.715718622145968E-3</v>
      </c>
    </row>
    <row r="164" spans="2:17" x14ac:dyDescent="0.15">
      <c r="B164" t="s">
        <v>28</v>
      </c>
      <c r="C164" s="18">
        <v>12.37480258942</v>
      </c>
      <c r="D164" s="18">
        <v>9.9525566101070009</v>
      </c>
      <c r="E164" s="18">
        <v>15.206122398375999</v>
      </c>
      <c r="F164" s="4">
        <f t="shared" ref="F164:F186" si="40">C164-D164</f>
        <v>2.4222459793129989</v>
      </c>
      <c r="G164" s="4">
        <f t="shared" ref="G164:G186" si="41">E164-C164</f>
        <v>2.8313198089559997</v>
      </c>
      <c r="H164">
        <v>4008329</v>
      </c>
      <c r="I164" s="19">
        <v>496022.8</v>
      </c>
      <c r="J164" s="19">
        <v>398931.21</v>
      </c>
      <c r="K164" s="19">
        <v>609511.41</v>
      </c>
      <c r="L164" s="12">
        <f t="shared" ref="L164:L186" si="42">ROUND(I164,-3)</f>
        <v>496000</v>
      </c>
      <c r="M164" s="13">
        <f t="shared" ref="M164:M186" si="43">ROUND(J164,-3)</f>
        <v>399000</v>
      </c>
      <c r="N164" s="14">
        <f t="shared" ref="N164:N186" si="44">ROUND(K164,-3)</f>
        <v>610000</v>
      </c>
      <c r="O164" s="4">
        <f t="shared" ref="O164:O186" si="45">L164-M164</f>
        <v>97000</v>
      </c>
      <c r="P164" s="4">
        <f t="shared" ref="P164:P186" si="46">N164-L164</f>
        <v>114000</v>
      </c>
      <c r="Q164" s="3">
        <f t="shared" ref="Q164:Q186" si="47">L164/L$188</f>
        <v>3.2730632176323084E-2</v>
      </c>
    </row>
    <row r="165" spans="2:17" x14ac:dyDescent="0.15">
      <c r="B165" t="s">
        <v>26</v>
      </c>
      <c r="C165" s="18">
        <v>12.531323432920001</v>
      </c>
      <c r="D165" s="18">
        <v>10.161778450011999</v>
      </c>
      <c r="E165" s="18">
        <v>15.396404266357001</v>
      </c>
      <c r="F165" s="4">
        <f t="shared" si="40"/>
        <v>2.3695449829080015</v>
      </c>
      <c r="G165" s="4">
        <f t="shared" si="41"/>
        <v>2.8650808334370002</v>
      </c>
      <c r="H165">
        <v>95004</v>
      </c>
      <c r="I165" s="19">
        <v>11905.26</v>
      </c>
      <c r="J165" s="19">
        <v>9654.1</v>
      </c>
      <c r="K165" s="19">
        <v>14627.2</v>
      </c>
      <c r="L165" s="12">
        <f t="shared" si="42"/>
        <v>12000</v>
      </c>
      <c r="M165" s="13">
        <f t="shared" si="43"/>
        <v>10000</v>
      </c>
      <c r="N165" s="14">
        <f t="shared" si="44"/>
        <v>15000</v>
      </c>
      <c r="O165" s="4">
        <f t="shared" si="45"/>
        <v>2000</v>
      </c>
      <c r="P165" s="4">
        <f t="shared" si="46"/>
        <v>3000</v>
      </c>
      <c r="Q165" s="3">
        <f t="shared" si="47"/>
        <v>7.9187013329813909E-4</v>
      </c>
    </row>
    <row r="166" spans="2:17" x14ac:dyDescent="0.15">
      <c r="B166" t="s">
        <v>25</v>
      </c>
      <c r="C166" s="18">
        <v>12.675338745119999</v>
      </c>
      <c r="D166" s="18">
        <v>6.2948637008670003</v>
      </c>
      <c r="E166" s="18">
        <v>22.223497390746999</v>
      </c>
      <c r="F166" s="4">
        <f t="shared" si="40"/>
        <v>6.3804750442529992</v>
      </c>
      <c r="G166" s="4">
        <f t="shared" si="41"/>
        <v>9.5481586456269998</v>
      </c>
      <c r="H166">
        <v>502685</v>
      </c>
      <c r="I166" s="19">
        <v>63717.03</v>
      </c>
      <c r="J166" s="19">
        <v>31643.34</v>
      </c>
      <c r="K166" s="19">
        <v>111714.19</v>
      </c>
      <c r="L166" s="12">
        <f t="shared" si="42"/>
        <v>64000</v>
      </c>
      <c r="M166" s="13">
        <f t="shared" si="43"/>
        <v>32000</v>
      </c>
      <c r="N166" s="14">
        <f t="shared" si="44"/>
        <v>112000</v>
      </c>
      <c r="O166" s="4">
        <f t="shared" si="45"/>
        <v>32000</v>
      </c>
      <c r="P166" s="4">
        <f t="shared" si="46"/>
        <v>48000</v>
      </c>
      <c r="Q166" s="3">
        <f t="shared" si="47"/>
        <v>4.2233073775900755E-3</v>
      </c>
    </row>
    <row r="167" spans="2:17" x14ac:dyDescent="0.15">
      <c r="B167" t="s">
        <v>23</v>
      </c>
      <c r="C167" s="18">
        <v>13.49192333221</v>
      </c>
      <c r="D167" s="18">
        <v>9.2785587310790003</v>
      </c>
      <c r="E167" s="18">
        <v>18.558481216431002</v>
      </c>
      <c r="F167" s="4">
        <f t="shared" si="40"/>
        <v>4.2133646011309995</v>
      </c>
      <c r="G167" s="4">
        <f t="shared" si="41"/>
        <v>5.0665578842210017</v>
      </c>
      <c r="H167">
        <v>7033430</v>
      </c>
      <c r="I167" s="19">
        <v>948944.98</v>
      </c>
      <c r="J167" s="19">
        <v>652600.93000000005</v>
      </c>
      <c r="K167" s="19">
        <v>1305297.79</v>
      </c>
      <c r="L167" s="12">
        <f t="shared" si="42"/>
        <v>949000</v>
      </c>
      <c r="M167" s="13">
        <f t="shared" si="43"/>
        <v>653000</v>
      </c>
      <c r="N167" s="14">
        <f t="shared" si="44"/>
        <v>1305000</v>
      </c>
      <c r="O167" s="4">
        <f t="shared" si="45"/>
        <v>296000</v>
      </c>
      <c r="P167" s="4">
        <f t="shared" si="46"/>
        <v>356000</v>
      </c>
      <c r="Q167" s="3">
        <f t="shared" si="47"/>
        <v>6.262372970832783E-2</v>
      </c>
    </row>
    <row r="168" spans="2:17" x14ac:dyDescent="0.15">
      <c r="B168" t="s">
        <v>20</v>
      </c>
      <c r="C168" s="18">
        <v>13.758842468259999</v>
      </c>
      <c r="D168" s="18">
        <v>2.7976679801939999</v>
      </c>
      <c r="E168" s="18">
        <v>37.866233825683999</v>
      </c>
      <c r="F168" s="4">
        <f t="shared" si="40"/>
        <v>10.961174488066</v>
      </c>
      <c r="G168" s="4">
        <f t="shared" si="41"/>
        <v>24.107391357424</v>
      </c>
      <c r="H168">
        <v>253398</v>
      </c>
      <c r="I168" s="19">
        <v>34864.629999999997</v>
      </c>
      <c r="J168" s="19">
        <v>7089.23</v>
      </c>
      <c r="K168" s="19">
        <v>95952.28</v>
      </c>
      <c r="L168" s="12">
        <f t="shared" si="42"/>
        <v>35000</v>
      </c>
      <c r="M168" s="13">
        <f t="shared" si="43"/>
        <v>7000</v>
      </c>
      <c r="N168" s="14">
        <f t="shared" si="44"/>
        <v>96000</v>
      </c>
      <c r="O168" s="4">
        <f t="shared" si="45"/>
        <v>28000</v>
      </c>
      <c r="P168" s="4">
        <f t="shared" si="46"/>
        <v>61000</v>
      </c>
      <c r="Q168" s="3">
        <f t="shared" si="47"/>
        <v>2.3096212221195723E-3</v>
      </c>
    </row>
    <row r="169" spans="2:17" x14ac:dyDescent="0.15">
      <c r="B169" t="s">
        <v>22</v>
      </c>
      <c r="C169" s="18">
        <v>14.049437522890001</v>
      </c>
      <c r="D169" s="18">
        <v>4.6900177001949999</v>
      </c>
      <c r="E169" s="18">
        <v>30.534572601318001</v>
      </c>
      <c r="F169" s="4">
        <f t="shared" si="40"/>
        <v>9.3594198226950009</v>
      </c>
      <c r="G169" s="4">
        <f t="shared" si="41"/>
        <v>16.485135078428002</v>
      </c>
      <c r="H169">
        <v>5072689</v>
      </c>
      <c r="I169" s="19">
        <v>712684.27</v>
      </c>
      <c r="J169" s="19">
        <v>237910.01</v>
      </c>
      <c r="K169" s="19">
        <v>1548923.91</v>
      </c>
      <c r="L169" s="12">
        <f t="shared" si="42"/>
        <v>713000</v>
      </c>
      <c r="M169" s="13">
        <f t="shared" si="43"/>
        <v>238000</v>
      </c>
      <c r="N169" s="14">
        <f t="shared" si="44"/>
        <v>1549000</v>
      </c>
      <c r="O169" s="4">
        <f t="shared" si="45"/>
        <v>475000</v>
      </c>
      <c r="P169" s="4">
        <f t="shared" si="46"/>
        <v>836000</v>
      </c>
      <c r="Q169" s="3">
        <f t="shared" si="47"/>
        <v>4.7050283753464435E-2</v>
      </c>
    </row>
    <row r="170" spans="2:17" x14ac:dyDescent="0.15">
      <c r="B170" t="s">
        <v>21</v>
      </c>
      <c r="C170" s="18">
        <v>14.249228477480001</v>
      </c>
      <c r="D170" s="18">
        <v>12.240365028380999</v>
      </c>
      <c r="E170" s="18">
        <v>16.589529037476002</v>
      </c>
      <c r="F170" s="4">
        <f t="shared" si="40"/>
        <v>2.0088634490990014</v>
      </c>
      <c r="G170" s="4">
        <f t="shared" si="41"/>
        <v>2.3403005599960007</v>
      </c>
      <c r="H170">
        <v>25860462</v>
      </c>
      <c r="I170" s="19">
        <v>3684916.32</v>
      </c>
      <c r="J170" s="19">
        <v>3165414.95</v>
      </c>
      <c r="K170" s="19">
        <v>4290128.8499999996</v>
      </c>
      <c r="L170" s="12">
        <f t="shared" si="42"/>
        <v>3685000</v>
      </c>
      <c r="M170" s="13">
        <f t="shared" si="43"/>
        <v>3165000</v>
      </c>
      <c r="N170" s="14">
        <f t="shared" si="44"/>
        <v>4290000</v>
      </c>
      <c r="O170" s="4">
        <f t="shared" si="45"/>
        <v>520000</v>
      </c>
      <c r="P170" s="4">
        <f t="shared" si="46"/>
        <v>605000</v>
      </c>
      <c r="Q170" s="3">
        <f t="shared" si="47"/>
        <v>0.24317012010030356</v>
      </c>
    </row>
    <row r="171" spans="2:17" x14ac:dyDescent="0.15">
      <c r="B171" t="s">
        <v>24</v>
      </c>
      <c r="C171" s="18">
        <v>14.402167320249999</v>
      </c>
      <c r="D171" s="18">
        <v>6.8616781234740003</v>
      </c>
      <c r="E171" s="18">
        <v>25.545738220215</v>
      </c>
      <c r="F171" s="4">
        <f t="shared" si="40"/>
        <v>7.540489196775999</v>
      </c>
      <c r="G171" s="4">
        <f t="shared" si="41"/>
        <v>11.143570899965001</v>
      </c>
      <c r="H171">
        <v>2025593</v>
      </c>
      <c r="I171" s="19">
        <v>291729.28999999998</v>
      </c>
      <c r="J171" s="19">
        <v>138989.67000000001</v>
      </c>
      <c r="K171" s="19">
        <v>517452.69</v>
      </c>
      <c r="L171" s="12">
        <f t="shared" si="42"/>
        <v>292000</v>
      </c>
      <c r="M171" s="13">
        <f t="shared" si="43"/>
        <v>139000</v>
      </c>
      <c r="N171" s="14">
        <f t="shared" si="44"/>
        <v>517000</v>
      </c>
      <c r="O171" s="4">
        <f t="shared" si="45"/>
        <v>153000</v>
      </c>
      <c r="P171" s="4">
        <f t="shared" si="46"/>
        <v>225000</v>
      </c>
      <c r="Q171" s="3">
        <f t="shared" si="47"/>
        <v>1.9268839910254718E-2</v>
      </c>
    </row>
    <row r="172" spans="2:17" x14ac:dyDescent="0.15">
      <c r="B172" t="s">
        <v>19</v>
      </c>
      <c r="C172" s="18">
        <v>15.65023136139</v>
      </c>
      <c r="D172" s="18">
        <v>5.4191908836360003</v>
      </c>
      <c r="E172" s="18">
        <v>33.830978393555</v>
      </c>
      <c r="F172" s="4">
        <f t="shared" si="40"/>
        <v>10.231040477754</v>
      </c>
      <c r="G172" s="4">
        <f t="shared" si="41"/>
        <v>18.180747032165002</v>
      </c>
      <c r="H172">
        <v>2484646</v>
      </c>
      <c r="I172" s="19">
        <v>388852.85</v>
      </c>
      <c r="J172" s="19">
        <v>134647.71</v>
      </c>
      <c r="K172" s="19">
        <v>840580.05</v>
      </c>
      <c r="L172" s="12">
        <f t="shared" si="42"/>
        <v>389000</v>
      </c>
      <c r="M172" s="13">
        <f t="shared" si="43"/>
        <v>135000</v>
      </c>
      <c r="N172" s="14">
        <f t="shared" si="44"/>
        <v>841000</v>
      </c>
      <c r="O172" s="4">
        <f t="shared" si="45"/>
        <v>254000</v>
      </c>
      <c r="P172" s="4">
        <f t="shared" si="46"/>
        <v>452000</v>
      </c>
      <c r="Q172" s="3">
        <f t="shared" si="47"/>
        <v>2.5669790154414677E-2</v>
      </c>
    </row>
    <row r="173" spans="2:17" x14ac:dyDescent="0.15">
      <c r="B173" t="s">
        <v>17</v>
      </c>
      <c r="C173" s="18">
        <v>16.559602737430001</v>
      </c>
      <c r="D173" s="18">
        <v>10.882209777831999</v>
      </c>
      <c r="E173" s="18">
        <v>23.520994186401001</v>
      </c>
      <c r="F173" s="4">
        <f t="shared" si="40"/>
        <v>5.6773929595980022</v>
      </c>
      <c r="G173" s="4">
        <f t="shared" si="41"/>
        <v>6.9613914489709998</v>
      </c>
      <c r="H173">
        <v>198482</v>
      </c>
      <c r="I173" s="19">
        <v>32867.83</v>
      </c>
      <c r="J173" s="19">
        <v>21599.23</v>
      </c>
      <c r="K173" s="19">
        <v>46684.94</v>
      </c>
      <c r="L173" s="12">
        <f t="shared" si="42"/>
        <v>33000</v>
      </c>
      <c r="M173" s="13">
        <f t="shared" si="43"/>
        <v>22000</v>
      </c>
      <c r="N173" s="14">
        <f t="shared" si="44"/>
        <v>47000</v>
      </c>
      <c r="O173" s="4">
        <f t="shared" si="45"/>
        <v>11000</v>
      </c>
      <c r="P173" s="4">
        <f t="shared" si="46"/>
        <v>14000</v>
      </c>
      <c r="Q173" s="3">
        <f t="shared" si="47"/>
        <v>2.1776428665698827E-3</v>
      </c>
    </row>
    <row r="174" spans="2:17" x14ac:dyDescent="0.15">
      <c r="B174" t="s">
        <v>18</v>
      </c>
      <c r="C174" s="18">
        <v>16.679416656490002</v>
      </c>
      <c r="D174" s="18">
        <v>8.5164518356319991</v>
      </c>
      <c r="E174" s="18">
        <v>28.323444366455</v>
      </c>
      <c r="F174" s="4">
        <f t="shared" si="40"/>
        <v>8.1629648208580026</v>
      </c>
      <c r="G174" s="4">
        <f t="shared" si="41"/>
        <v>11.644027709964998</v>
      </c>
      <c r="H174">
        <v>49887</v>
      </c>
      <c r="I174" s="19">
        <v>8320.86</v>
      </c>
      <c r="J174" s="19">
        <v>4248.6000000000004</v>
      </c>
      <c r="K174" s="19">
        <v>14129.72</v>
      </c>
      <c r="L174" s="12">
        <f t="shared" si="42"/>
        <v>8000</v>
      </c>
      <c r="M174" s="13">
        <f t="shared" si="43"/>
        <v>4000</v>
      </c>
      <c r="N174" s="14">
        <f t="shared" si="44"/>
        <v>14000</v>
      </c>
      <c r="O174" s="4">
        <f t="shared" si="45"/>
        <v>4000</v>
      </c>
      <c r="P174" s="4">
        <f t="shared" si="46"/>
        <v>6000</v>
      </c>
      <c r="Q174" s="3">
        <f t="shared" si="47"/>
        <v>5.2791342219875943E-4</v>
      </c>
    </row>
    <row r="175" spans="2:17" x14ac:dyDescent="0.15">
      <c r="B175" t="s">
        <v>16</v>
      </c>
      <c r="C175" s="18">
        <v>18.096977233890001</v>
      </c>
      <c r="D175" s="18">
        <v>12.58211517334</v>
      </c>
      <c r="E175" s="18">
        <v>24.953729629516999</v>
      </c>
      <c r="F175" s="4">
        <f t="shared" si="40"/>
        <v>5.5148620605500014</v>
      </c>
      <c r="G175" s="4">
        <f t="shared" si="41"/>
        <v>6.856752395626998</v>
      </c>
      <c r="H175">
        <v>1294938</v>
      </c>
      <c r="I175" s="19">
        <v>234344.64</v>
      </c>
      <c r="J175" s="19">
        <v>162930.59</v>
      </c>
      <c r="K175" s="19">
        <v>323135.33</v>
      </c>
      <c r="L175" s="12">
        <f t="shared" si="42"/>
        <v>234000</v>
      </c>
      <c r="M175" s="13">
        <f t="shared" si="43"/>
        <v>163000</v>
      </c>
      <c r="N175" s="14">
        <f t="shared" si="44"/>
        <v>323000</v>
      </c>
      <c r="O175" s="4">
        <f t="shared" si="45"/>
        <v>71000</v>
      </c>
      <c r="P175" s="4">
        <f t="shared" si="46"/>
        <v>89000</v>
      </c>
      <c r="Q175" s="3">
        <f t="shared" si="47"/>
        <v>1.5441467599313712E-2</v>
      </c>
    </row>
    <row r="176" spans="2:17" x14ac:dyDescent="0.15">
      <c r="B176" t="s">
        <v>15</v>
      </c>
      <c r="C176" s="18">
        <v>18.439224243160002</v>
      </c>
      <c r="D176" s="18">
        <v>14.308924674988001</v>
      </c>
      <c r="E176" s="18">
        <v>23.320854187011999</v>
      </c>
      <c r="F176" s="4">
        <f t="shared" si="40"/>
        <v>4.1302995681720009</v>
      </c>
      <c r="G176" s="4">
        <f t="shared" si="41"/>
        <v>4.8816299438519977</v>
      </c>
      <c r="H176">
        <v>13060</v>
      </c>
      <c r="I176" s="19">
        <v>2408.16</v>
      </c>
      <c r="J176" s="19">
        <v>1868.75</v>
      </c>
      <c r="K176" s="19">
        <v>3045.7</v>
      </c>
      <c r="L176" s="12">
        <f t="shared" si="42"/>
        <v>2000</v>
      </c>
      <c r="M176" s="13">
        <f t="shared" si="43"/>
        <v>2000</v>
      </c>
      <c r="N176" s="14">
        <f t="shared" si="44"/>
        <v>3000</v>
      </c>
      <c r="O176" s="4">
        <f t="shared" si="45"/>
        <v>0</v>
      </c>
      <c r="P176" s="4">
        <f t="shared" si="46"/>
        <v>1000</v>
      </c>
      <c r="Q176" s="3">
        <f t="shared" si="47"/>
        <v>1.3197835554968986E-4</v>
      </c>
    </row>
    <row r="177" spans="2:17" x14ac:dyDescent="0.15">
      <c r="B177" t="s">
        <v>14</v>
      </c>
      <c r="C177" s="18">
        <v>19.516477584840001</v>
      </c>
      <c r="D177" s="18">
        <v>13.210285186767999</v>
      </c>
      <c r="E177" s="18">
        <v>27.586406707763999</v>
      </c>
      <c r="F177" s="4">
        <f t="shared" si="40"/>
        <v>6.3061923980720014</v>
      </c>
      <c r="G177" s="4">
        <f t="shared" si="41"/>
        <v>8.0699291229239982</v>
      </c>
      <c r="H177">
        <v>876879</v>
      </c>
      <c r="I177" s="19">
        <v>171135.89</v>
      </c>
      <c r="J177" s="19">
        <v>115838.22</v>
      </c>
      <c r="K177" s="19">
        <v>241899.41</v>
      </c>
      <c r="L177" s="12">
        <f t="shared" si="42"/>
        <v>171000</v>
      </c>
      <c r="M177" s="13">
        <f t="shared" si="43"/>
        <v>116000</v>
      </c>
      <c r="N177" s="14">
        <f t="shared" si="44"/>
        <v>242000</v>
      </c>
      <c r="O177" s="4">
        <f t="shared" si="45"/>
        <v>55000</v>
      </c>
      <c r="P177" s="4">
        <f t="shared" si="46"/>
        <v>71000</v>
      </c>
      <c r="Q177" s="3">
        <f t="shared" si="47"/>
        <v>1.1284149399498481E-2</v>
      </c>
    </row>
    <row r="178" spans="2:17" x14ac:dyDescent="0.15">
      <c r="B178" t="s">
        <v>13</v>
      </c>
      <c r="C178" s="18">
        <v>21.442531585689999</v>
      </c>
      <c r="D178" s="18">
        <v>17.181579589843999</v>
      </c>
      <c r="E178" s="18">
        <v>26.242816925048999</v>
      </c>
      <c r="F178" s="4">
        <f t="shared" si="40"/>
        <v>4.2609519958459998</v>
      </c>
      <c r="G178" s="4">
        <f t="shared" si="41"/>
        <v>4.8002853393590001</v>
      </c>
      <c r="H178">
        <v>753702</v>
      </c>
      <c r="I178" s="19">
        <v>161612.79</v>
      </c>
      <c r="J178" s="19">
        <v>129497.91</v>
      </c>
      <c r="K178" s="19">
        <v>197792.64000000001</v>
      </c>
      <c r="L178" s="12">
        <f t="shared" si="42"/>
        <v>162000</v>
      </c>
      <c r="M178" s="13">
        <f t="shared" si="43"/>
        <v>129000</v>
      </c>
      <c r="N178" s="14">
        <f t="shared" si="44"/>
        <v>198000</v>
      </c>
      <c r="O178" s="4">
        <f t="shared" si="45"/>
        <v>33000</v>
      </c>
      <c r="P178" s="4">
        <f t="shared" si="46"/>
        <v>36000</v>
      </c>
      <c r="Q178" s="3">
        <f t="shared" si="47"/>
        <v>1.0690246799524877E-2</v>
      </c>
    </row>
    <row r="179" spans="2:17" x14ac:dyDescent="0.15">
      <c r="B179" t="s">
        <v>11</v>
      </c>
      <c r="C179" s="18">
        <v>25.920164108280002</v>
      </c>
      <c r="D179" s="18">
        <v>4.4859957695009998</v>
      </c>
      <c r="E179" s="18">
        <v>63.932113647461001</v>
      </c>
      <c r="F179" s="4">
        <f t="shared" si="40"/>
        <v>21.434168338779003</v>
      </c>
      <c r="G179" s="4">
        <f t="shared" si="41"/>
        <v>38.011949539181003</v>
      </c>
      <c r="H179">
        <v>537075</v>
      </c>
      <c r="I179" s="19">
        <v>139210.72</v>
      </c>
      <c r="J179" s="19">
        <v>24093.16</v>
      </c>
      <c r="K179" s="19">
        <v>343363.4</v>
      </c>
      <c r="L179" s="12">
        <f t="shared" si="42"/>
        <v>139000</v>
      </c>
      <c r="M179" s="13">
        <f t="shared" si="43"/>
        <v>24000</v>
      </c>
      <c r="N179" s="14">
        <f t="shared" si="44"/>
        <v>343000</v>
      </c>
      <c r="O179" s="4">
        <f t="shared" si="45"/>
        <v>115000</v>
      </c>
      <c r="P179" s="4">
        <f t="shared" si="46"/>
        <v>204000</v>
      </c>
      <c r="Q179" s="3">
        <f t="shared" si="47"/>
        <v>9.172495710703445E-3</v>
      </c>
    </row>
    <row r="180" spans="2:17" x14ac:dyDescent="0.15">
      <c r="B180" t="s">
        <v>12</v>
      </c>
      <c r="C180" s="18">
        <v>27.918897628780002</v>
      </c>
      <c r="D180" s="18">
        <v>11.396863937378001</v>
      </c>
      <c r="E180" s="18">
        <v>51.304615020752003</v>
      </c>
      <c r="F180" s="4">
        <f t="shared" si="40"/>
        <v>16.522033691402001</v>
      </c>
      <c r="G180" s="4">
        <f t="shared" si="41"/>
        <v>23.385717391972001</v>
      </c>
      <c r="H180">
        <v>50922</v>
      </c>
      <c r="I180" s="19">
        <v>14216.86</v>
      </c>
      <c r="J180" s="19">
        <v>5803.51</v>
      </c>
      <c r="K180" s="19">
        <v>26125.34</v>
      </c>
      <c r="L180" s="12">
        <f t="shared" si="42"/>
        <v>14000</v>
      </c>
      <c r="M180" s="13">
        <f t="shared" si="43"/>
        <v>6000</v>
      </c>
      <c r="N180" s="14">
        <f t="shared" si="44"/>
        <v>26000</v>
      </c>
      <c r="O180" s="4">
        <f t="shared" si="45"/>
        <v>8000</v>
      </c>
      <c r="P180" s="4">
        <f t="shared" si="46"/>
        <v>12000</v>
      </c>
      <c r="Q180" s="3">
        <f t="shared" si="47"/>
        <v>9.2384848884782898E-4</v>
      </c>
    </row>
    <row r="181" spans="2:17" x14ac:dyDescent="0.15">
      <c r="B181" t="s">
        <v>8</v>
      </c>
      <c r="C181" s="18">
        <v>28.891120910640002</v>
      </c>
      <c r="D181" s="18">
        <v>0.77374416589700001</v>
      </c>
      <c r="E181" s="18">
        <v>91.27027130127</v>
      </c>
      <c r="F181" s="4">
        <f t="shared" si="40"/>
        <v>28.117376744743002</v>
      </c>
      <c r="G181" s="4">
        <f t="shared" si="41"/>
        <v>62.379150390630002</v>
      </c>
      <c r="H181">
        <v>1069709</v>
      </c>
      <c r="I181" s="19">
        <v>309050.92</v>
      </c>
      <c r="J181" s="19">
        <v>8276.81</v>
      </c>
      <c r="K181" s="19">
        <v>976326.31</v>
      </c>
      <c r="L181" s="12">
        <f t="shared" si="42"/>
        <v>309000</v>
      </c>
      <c r="M181" s="13">
        <f t="shared" si="43"/>
        <v>8000</v>
      </c>
      <c r="N181" s="14">
        <f t="shared" si="44"/>
        <v>976000</v>
      </c>
      <c r="O181" s="4">
        <f t="shared" si="45"/>
        <v>301000</v>
      </c>
      <c r="P181" s="4">
        <f t="shared" si="46"/>
        <v>667000</v>
      </c>
      <c r="Q181" s="3">
        <f t="shared" si="47"/>
        <v>2.0390655932427081E-2</v>
      </c>
    </row>
    <row r="182" spans="2:17" x14ac:dyDescent="0.15">
      <c r="B182" t="s">
        <v>9</v>
      </c>
      <c r="C182" s="18">
        <v>29.259618759159999</v>
      </c>
      <c r="D182" s="18">
        <v>7.8692078590390002</v>
      </c>
      <c r="E182" s="18">
        <v>62.599575042725</v>
      </c>
      <c r="F182" s="4">
        <f t="shared" si="40"/>
        <v>21.390410900120997</v>
      </c>
      <c r="G182" s="4">
        <f t="shared" si="41"/>
        <v>33.339956283565002</v>
      </c>
      <c r="H182">
        <v>252619</v>
      </c>
      <c r="I182" s="19">
        <v>73915.360000000001</v>
      </c>
      <c r="J182" s="19">
        <v>19879.11</v>
      </c>
      <c r="K182" s="19">
        <v>158138.42000000001</v>
      </c>
      <c r="L182" s="12">
        <f t="shared" si="42"/>
        <v>74000</v>
      </c>
      <c r="M182" s="13">
        <f t="shared" si="43"/>
        <v>20000</v>
      </c>
      <c r="N182" s="14">
        <f t="shared" si="44"/>
        <v>158000</v>
      </c>
      <c r="O182" s="4">
        <f t="shared" si="45"/>
        <v>54000</v>
      </c>
      <c r="P182" s="4">
        <f t="shared" si="46"/>
        <v>84000</v>
      </c>
      <c r="Q182" s="3">
        <f t="shared" si="47"/>
        <v>4.8831991553385246E-3</v>
      </c>
    </row>
    <row r="183" spans="2:17" x14ac:dyDescent="0.15">
      <c r="B183" t="s">
        <v>10</v>
      </c>
      <c r="C183" s="18">
        <v>29.817344665530001</v>
      </c>
      <c r="D183" s="18">
        <v>21.072454452515</v>
      </c>
      <c r="E183" s="18">
        <v>40.113426208496001</v>
      </c>
      <c r="F183" s="4">
        <f t="shared" si="40"/>
        <v>8.744890213015001</v>
      </c>
      <c r="G183" s="4">
        <f t="shared" si="41"/>
        <v>10.296081542966</v>
      </c>
      <c r="H183">
        <v>3152549</v>
      </c>
      <c r="I183" s="19">
        <v>940006.40000000002</v>
      </c>
      <c r="J183" s="19">
        <v>664319.44999999995</v>
      </c>
      <c r="K183" s="19">
        <v>1264595.42</v>
      </c>
      <c r="L183" s="12">
        <f t="shared" si="42"/>
        <v>940000</v>
      </c>
      <c r="M183" s="13">
        <f t="shared" si="43"/>
        <v>664000</v>
      </c>
      <c r="N183" s="14">
        <f t="shared" si="44"/>
        <v>1265000</v>
      </c>
      <c r="O183" s="4">
        <f t="shared" si="45"/>
        <v>276000</v>
      </c>
      <c r="P183" s="4">
        <f t="shared" si="46"/>
        <v>325000</v>
      </c>
      <c r="Q183" s="3">
        <f t="shared" si="47"/>
        <v>6.2029827108354231E-2</v>
      </c>
    </row>
    <row r="184" spans="2:17" x14ac:dyDescent="0.15">
      <c r="B184" t="s">
        <v>7</v>
      </c>
      <c r="C184" s="18">
        <v>31.784273147579999</v>
      </c>
      <c r="D184" s="18">
        <v>1.5018627643589999</v>
      </c>
      <c r="E184" s="18">
        <v>87.891906738280994</v>
      </c>
      <c r="F184" s="4">
        <f t="shared" si="40"/>
        <v>30.282410383220999</v>
      </c>
      <c r="G184" s="4">
        <f t="shared" si="41"/>
        <v>56.107633590700999</v>
      </c>
      <c r="H184">
        <v>705389</v>
      </c>
      <c r="I184" s="19">
        <v>224202.77</v>
      </c>
      <c r="J184" s="19">
        <v>10593.97</v>
      </c>
      <c r="K184" s="19">
        <v>619979.84</v>
      </c>
      <c r="L184" s="12">
        <f t="shared" si="42"/>
        <v>224000</v>
      </c>
      <c r="M184" s="13">
        <f t="shared" si="43"/>
        <v>11000</v>
      </c>
      <c r="N184" s="14">
        <f t="shared" si="44"/>
        <v>620000</v>
      </c>
      <c r="O184" s="4">
        <f t="shared" si="45"/>
        <v>213000</v>
      </c>
      <c r="P184" s="4">
        <f t="shared" si="46"/>
        <v>396000</v>
      </c>
      <c r="Q184" s="3">
        <f t="shared" si="47"/>
        <v>1.4781575821565264E-2</v>
      </c>
    </row>
    <row r="185" spans="2:17" x14ac:dyDescent="0.15">
      <c r="B185" t="s">
        <v>6</v>
      </c>
      <c r="C185" s="18">
        <v>43.14098739624</v>
      </c>
      <c r="D185" s="18">
        <v>1.0180917978290001</v>
      </c>
      <c r="E185" s="18">
        <v>96.881988525390994</v>
      </c>
      <c r="F185" s="4">
        <f t="shared" si="40"/>
        <v>42.122895598410999</v>
      </c>
      <c r="G185" s="4">
        <f t="shared" si="41"/>
        <v>53.741001129150995</v>
      </c>
      <c r="H185">
        <v>48427</v>
      </c>
      <c r="I185" s="19">
        <v>20891.89</v>
      </c>
      <c r="J185" s="19">
        <v>493.03</v>
      </c>
      <c r="K185" s="19">
        <v>46917.04</v>
      </c>
      <c r="L185" s="12">
        <f t="shared" si="42"/>
        <v>21000</v>
      </c>
      <c r="M185" s="13">
        <f t="shared" si="43"/>
        <v>0</v>
      </c>
      <c r="N185" s="14">
        <f t="shared" si="44"/>
        <v>47000</v>
      </c>
      <c r="O185" s="4">
        <f t="shared" si="45"/>
        <v>21000</v>
      </c>
      <c r="P185" s="4">
        <f t="shared" si="46"/>
        <v>26000</v>
      </c>
      <c r="Q185" s="3">
        <f t="shared" si="47"/>
        <v>1.3857727332717434E-3</v>
      </c>
    </row>
    <row r="186" spans="2:17" ht="14" thickBot="1" x14ac:dyDescent="0.2">
      <c r="B186" t="s">
        <v>5</v>
      </c>
      <c r="C186" s="18">
        <v>57.593280792240002</v>
      </c>
      <c r="D186" s="18">
        <v>7.8266515731809996</v>
      </c>
      <c r="E186" s="18">
        <v>96.178329467772997</v>
      </c>
      <c r="F186" s="4">
        <f t="shared" si="40"/>
        <v>49.766629219058999</v>
      </c>
      <c r="G186" s="4">
        <f t="shared" si="41"/>
        <v>38.585048675532995</v>
      </c>
      <c r="H186">
        <v>449324</v>
      </c>
      <c r="I186" s="19">
        <v>258780.43</v>
      </c>
      <c r="J186" s="19">
        <v>35167.019999999997</v>
      </c>
      <c r="K186" s="19">
        <v>432152.32000000001</v>
      </c>
      <c r="L186" s="15">
        <f t="shared" si="42"/>
        <v>259000</v>
      </c>
      <c r="M186" s="16">
        <f t="shared" si="43"/>
        <v>35000</v>
      </c>
      <c r="N186" s="17">
        <f t="shared" si="44"/>
        <v>432000</v>
      </c>
      <c r="O186" s="4">
        <f t="shared" si="45"/>
        <v>224000</v>
      </c>
      <c r="P186" s="4">
        <f t="shared" si="46"/>
        <v>173000</v>
      </c>
      <c r="Q186" s="3">
        <f t="shared" si="47"/>
        <v>1.7091197043684836E-2</v>
      </c>
    </row>
    <row r="188" spans="2:17" x14ac:dyDescent="0.15">
      <c r="B188" t="s">
        <v>4</v>
      </c>
      <c r="C188" s="1">
        <f>MEDIAN(C4:C186)</f>
        <v>7.50556373596</v>
      </c>
      <c r="D188" s="1"/>
      <c r="E188" s="1"/>
      <c r="L188" s="2">
        <f t="shared" ref="L188:Q188" si="48">SUM(L4:L186)</f>
        <v>15154000</v>
      </c>
      <c r="M188" s="2">
        <f t="shared" si="48"/>
        <v>10251000</v>
      </c>
      <c r="N188" s="2">
        <f t="shared" si="48"/>
        <v>22617000</v>
      </c>
      <c r="O188" s="2">
        <f t="shared" si="48"/>
        <v>4903000</v>
      </c>
      <c r="P188" s="2">
        <f t="shared" si="48"/>
        <v>7463000</v>
      </c>
      <c r="Q188" s="2">
        <f t="shared" si="48"/>
        <v>1</v>
      </c>
    </row>
    <row r="189" spans="2:17" x14ac:dyDescent="0.15">
      <c r="B189" t="s">
        <v>3</v>
      </c>
      <c r="C189" s="1">
        <f>MAX(C4:C186)</f>
        <v>57.593280792240002</v>
      </c>
    </row>
    <row r="190" spans="2:17" x14ac:dyDescent="0.15">
      <c r="B190" t="s">
        <v>2</v>
      </c>
      <c r="C190" s="1">
        <f>MIN(C4:C186)</f>
        <v>0.45075869559999998</v>
      </c>
    </row>
    <row r="191" spans="2:17" x14ac:dyDescent="0.15">
      <c r="B191" t="s">
        <v>1</v>
      </c>
      <c r="C191" s="1">
        <f>QUARTILE(C4:C186,1)</f>
        <v>6.0710957050349998</v>
      </c>
    </row>
    <row r="192" spans="2:17" x14ac:dyDescent="0.15">
      <c r="B192" t="s">
        <v>0</v>
      </c>
      <c r="C192" s="1">
        <f>QUARTILE(C4:C186,3)</f>
        <v>9.2620344162000006</v>
      </c>
    </row>
    <row r="193" spans="3:3" x14ac:dyDescent="0.15">
      <c r="C193" s="1"/>
    </row>
  </sheetData>
  <sortState ref="B4:Q186">
    <sortCondition ref="C4:C186"/>
  </sortState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3"/>
  <sheetViews>
    <sheetView topLeftCell="A165" zoomScale="90" zoomScaleNormal="90" zoomScalePageLayoutView="90" workbookViewId="0">
      <selection activeCell="B4" sqref="B4:Q186"/>
    </sheetView>
  </sheetViews>
  <sheetFormatPr baseColWidth="10" defaultColWidth="11.5" defaultRowHeight="13" x14ac:dyDescent="0.15"/>
  <cols>
    <col min="2" max="2" width="18.33203125" customWidth="1"/>
    <col min="3" max="3" width="10.5" customWidth="1"/>
    <col min="4" max="4" width="10" customWidth="1"/>
    <col min="5" max="7" width="10.6640625" customWidth="1"/>
    <col min="8" max="8" width="16.33203125" customWidth="1"/>
    <col min="9" max="9" width="16" customWidth="1"/>
    <col min="10" max="10" width="16.83203125" customWidth="1"/>
    <col min="11" max="11" width="14.1640625" customWidth="1"/>
    <col min="15" max="16" width="10.83203125" customWidth="1"/>
  </cols>
  <sheetData>
    <row r="3" spans="2:17" s="5" customFormat="1" ht="57" thickBot="1" x14ac:dyDescent="0.2">
      <c r="B3" s="7" t="s">
        <v>197</v>
      </c>
      <c r="C3" s="7" t="s">
        <v>196</v>
      </c>
      <c r="D3" s="7" t="s">
        <v>195</v>
      </c>
      <c r="E3" s="7" t="s">
        <v>194</v>
      </c>
      <c r="F3" s="6" t="s">
        <v>199</v>
      </c>
      <c r="G3" s="6" t="s">
        <v>200</v>
      </c>
      <c r="H3" s="7" t="s">
        <v>193</v>
      </c>
      <c r="I3" s="8" t="s">
        <v>192</v>
      </c>
      <c r="J3" s="6" t="s">
        <v>199</v>
      </c>
      <c r="K3" s="6" t="s">
        <v>200</v>
      </c>
      <c r="L3" s="7" t="s">
        <v>192</v>
      </c>
      <c r="M3" s="7" t="s">
        <v>191</v>
      </c>
      <c r="N3" s="7" t="s">
        <v>190</v>
      </c>
      <c r="O3" s="6" t="s">
        <v>189</v>
      </c>
      <c r="P3" s="6" t="s">
        <v>188</v>
      </c>
      <c r="Q3" s="7" t="s">
        <v>198</v>
      </c>
    </row>
    <row r="4" spans="2:17" x14ac:dyDescent="0.15">
      <c r="B4" t="s">
        <v>178</v>
      </c>
      <c r="C4" s="18">
        <v>2.1916208267199999</v>
      </c>
      <c r="D4" s="18">
        <v>1.1007651090620001</v>
      </c>
      <c r="E4" s="18">
        <v>3.916113138199</v>
      </c>
      <c r="F4" s="4">
        <f t="shared" ref="F4:F35" si="0">C4-D4</f>
        <v>1.0908557176579998</v>
      </c>
      <c r="G4" s="4">
        <f t="shared" ref="G4:G35" si="1">E4-C4</f>
        <v>1.7244923114790001</v>
      </c>
      <c r="H4">
        <v>1484</v>
      </c>
      <c r="I4" s="19">
        <v>32.520000000000003</v>
      </c>
      <c r="J4" s="19">
        <v>16.34</v>
      </c>
      <c r="K4" s="19">
        <v>58.12</v>
      </c>
      <c r="L4" s="9">
        <f t="shared" ref="L4:L35" si="2">ROUND(I4,-3)</f>
        <v>0</v>
      </c>
      <c r="M4" s="10">
        <f t="shared" ref="M4:M35" si="3">ROUND(J4,-3)</f>
        <v>0</v>
      </c>
      <c r="N4" s="11">
        <f t="shared" ref="N4:N35" si="4">ROUND(K4,-3)</f>
        <v>0</v>
      </c>
      <c r="O4" s="4">
        <f t="shared" ref="O4:O35" si="5">L4-M4</f>
        <v>0</v>
      </c>
      <c r="P4" s="4">
        <f t="shared" ref="P4:P35" si="6">N4-L4</f>
        <v>0</v>
      </c>
      <c r="Q4" s="3">
        <f t="shared" ref="Q4:Q35" si="7">L4/L$188</f>
        <v>0</v>
      </c>
    </row>
    <row r="5" spans="2:17" x14ac:dyDescent="0.15">
      <c r="B5" t="s">
        <v>144</v>
      </c>
      <c r="C5" s="18">
        <v>5.1316547393800001</v>
      </c>
      <c r="D5" s="18">
        <v>3.8137545585630002</v>
      </c>
      <c r="E5" s="18">
        <v>7.1412086486820003</v>
      </c>
      <c r="F5" s="4">
        <f t="shared" si="0"/>
        <v>1.3179001808169999</v>
      </c>
      <c r="G5" s="4">
        <f t="shared" si="1"/>
        <v>2.0095539093020003</v>
      </c>
      <c r="H5">
        <v>1662</v>
      </c>
      <c r="I5" s="19">
        <v>85.29</v>
      </c>
      <c r="J5" s="19">
        <v>63.38</v>
      </c>
      <c r="K5" s="19">
        <v>118.69</v>
      </c>
      <c r="L5" s="12">
        <f t="shared" si="2"/>
        <v>0</v>
      </c>
      <c r="M5" s="13">
        <f t="shared" si="3"/>
        <v>0</v>
      </c>
      <c r="N5" s="14">
        <f t="shared" si="4"/>
        <v>0</v>
      </c>
      <c r="O5" s="4">
        <f t="shared" si="5"/>
        <v>0</v>
      </c>
      <c r="P5" s="4">
        <f t="shared" si="6"/>
        <v>0</v>
      </c>
      <c r="Q5" s="3">
        <f t="shared" si="7"/>
        <v>0</v>
      </c>
    </row>
    <row r="6" spans="2:17" x14ac:dyDescent="0.15">
      <c r="B6" t="s">
        <v>72</v>
      </c>
      <c r="C6" s="18">
        <v>8.3501462936399999</v>
      </c>
      <c r="D6" s="18">
        <v>6.5085210800170001</v>
      </c>
      <c r="E6" s="18">
        <v>10.45154094696</v>
      </c>
      <c r="F6" s="4">
        <f t="shared" si="0"/>
        <v>1.8416252136229998</v>
      </c>
      <c r="G6" s="4">
        <f t="shared" si="1"/>
        <v>2.1013946533199999</v>
      </c>
      <c r="H6">
        <v>1757</v>
      </c>
      <c r="I6" s="19">
        <v>146.71</v>
      </c>
      <c r="J6" s="19">
        <v>114.35</v>
      </c>
      <c r="K6" s="19">
        <v>183.63</v>
      </c>
      <c r="L6" s="12">
        <f t="shared" si="2"/>
        <v>0</v>
      </c>
      <c r="M6" s="13">
        <f t="shared" si="3"/>
        <v>0</v>
      </c>
      <c r="N6" s="14">
        <f t="shared" si="4"/>
        <v>0</v>
      </c>
      <c r="O6" s="4">
        <f t="shared" si="5"/>
        <v>0</v>
      </c>
      <c r="P6" s="4">
        <f t="shared" si="6"/>
        <v>0</v>
      </c>
      <c r="Q6" s="3">
        <f t="shared" si="7"/>
        <v>0</v>
      </c>
    </row>
    <row r="7" spans="2:17" x14ac:dyDescent="0.15">
      <c r="B7" t="s">
        <v>159</v>
      </c>
      <c r="C7" s="18">
        <v>5.6066188812300002</v>
      </c>
      <c r="D7" s="18">
        <v>3.8574633598329999</v>
      </c>
      <c r="E7" s="18">
        <v>9.8013038635249998</v>
      </c>
      <c r="F7" s="4">
        <f t="shared" si="0"/>
        <v>1.7491555213970003</v>
      </c>
      <c r="G7" s="4">
        <f t="shared" si="1"/>
        <v>4.1946849822949996</v>
      </c>
      <c r="H7">
        <v>2632</v>
      </c>
      <c r="I7" s="19">
        <v>147.57</v>
      </c>
      <c r="J7" s="19">
        <v>101.53</v>
      </c>
      <c r="K7" s="19">
        <v>257.97000000000003</v>
      </c>
      <c r="L7" s="12">
        <f t="shared" si="2"/>
        <v>0</v>
      </c>
      <c r="M7" s="13">
        <f t="shared" si="3"/>
        <v>0</v>
      </c>
      <c r="N7" s="14">
        <f t="shared" si="4"/>
        <v>0</v>
      </c>
      <c r="O7" s="4">
        <f t="shared" si="5"/>
        <v>0</v>
      </c>
      <c r="P7" s="4">
        <f t="shared" si="6"/>
        <v>0</v>
      </c>
      <c r="Q7" s="3">
        <f t="shared" si="7"/>
        <v>0</v>
      </c>
    </row>
    <row r="8" spans="2:17" x14ac:dyDescent="0.15">
      <c r="B8" t="s">
        <v>155</v>
      </c>
      <c r="C8" s="18">
        <v>6.0225944518999999</v>
      </c>
      <c r="D8" s="18">
        <v>4.15318775177</v>
      </c>
      <c r="E8" s="18">
        <v>10.594381332397001</v>
      </c>
      <c r="F8" s="4">
        <f t="shared" si="0"/>
        <v>1.8694067001299999</v>
      </c>
      <c r="G8" s="4">
        <f t="shared" si="1"/>
        <v>4.571786880497001</v>
      </c>
      <c r="H8">
        <v>2456</v>
      </c>
      <c r="I8" s="19">
        <v>147.91</v>
      </c>
      <c r="J8" s="19">
        <v>102</v>
      </c>
      <c r="K8" s="19">
        <v>260.2</v>
      </c>
      <c r="L8" s="12">
        <f t="shared" si="2"/>
        <v>0</v>
      </c>
      <c r="M8" s="13">
        <f t="shared" si="3"/>
        <v>0</v>
      </c>
      <c r="N8" s="14">
        <f t="shared" si="4"/>
        <v>0</v>
      </c>
      <c r="O8" s="4">
        <f t="shared" si="5"/>
        <v>0</v>
      </c>
      <c r="P8" s="4">
        <f t="shared" si="6"/>
        <v>0</v>
      </c>
      <c r="Q8" s="3">
        <f t="shared" si="7"/>
        <v>0</v>
      </c>
    </row>
    <row r="9" spans="2:17" x14ac:dyDescent="0.15">
      <c r="B9" t="s">
        <v>77</v>
      </c>
      <c r="C9" s="18">
        <v>8.1282329559300006</v>
      </c>
      <c r="D9" s="18">
        <v>6.3186087608339996</v>
      </c>
      <c r="E9" s="18">
        <v>10.219123840331999</v>
      </c>
      <c r="F9" s="4">
        <f t="shared" si="0"/>
        <v>1.809624195096001</v>
      </c>
      <c r="G9" s="4">
        <f t="shared" si="1"/>
        <v>2.0908908844019987</v>
      </c>
      <c r="H9">
        <v>2044</v>
      </c>
      <c r="I9" s="19">
        <v>166.14</v>
      </c>
      <c r="J9" s="19">
        <v>129.15</v>
      </c>
      <c r="K9" s="19">
        <v>208.88</v>
      </c>
      <c r="L9" s="12">
        <f t="shared" si="2"/>
        <v>0</v>
      </c>
      <c r="M9" s="13">
        <f t="shared" si="3"/>
        <v>0</v>
      </c>
      <c r="N9" s="14">
        <f t="shared" si="4"/>
        <v>0</v>
      </c>
      <c r="O9" s="4">
        <f t="shared" si="5"/>
        <v>0</v>
      </c>
      <c r="P9" s="4">
        <f t="shared" si="6"/>
        <v>0</v>
      </c>
      <c r="Q9" s="3">
        <f t="shared" si="7"/>
        <v>0</v>
      </c>
    </row>
    <row r="10" spans="2:17" x14ac:dyDescent="0.15">
      <c r="B10" t="s">
        <v>185</v>
      </c>
      <c r="C10" s="18">
        <v>1.0489397049</v>
      </c>
      <c r="D10" s="18">
        <v>0.25303384661700001</v>
      </c>
      <c r="E10" s="18">
        <v>3.1079244613650001</v>
      </c>
      <c r="F10" s="4">
        <f t="shared" si="0"/>
        <v>0.79590585828299998</v>
      </c>
      <c r="G10" s="4">
        <f t="shared" si="1"/>
        <v>2.0589847564650001</v>
      </c>
      <c r="H10">
        <v>17772</v>
      </c>
      <c r="I10" s="19">
        <v>186.42</v>
      </c>
      <c r="J10" s="19">
        <v>44.97</v>
      </c>
      <c r="K10" s="19">
        <v>552.34</v>
      </c>
      <c r="L10" s="12">
        <f t="shared" si="2"/>
        <v>0</v>
      </c>
      <c r="M10" s="13">
        <f t="shared" si="3"/>
        <v>0</v>
      </c>
      <c r="N10" s="14">
        <f t="shared" si="4"/>
        <v>1000</v>
      </c>
      <c r="O10" s="4">
        <f t="shared" si="5"/>
        <v>0</v>
      </c>
      <c r="P10" s="4">
        <f t="shared" si="6"/>
        <v>1000</v>
      </c>
      <c r="Q10" s="3">
        <f t="shared" si="7"/>
        <v>0</v>
      </c>
    </row>
    <row r="11" spans="2:17" x14ac:dyDescent="0.15">
      <c r="B11" t="s">
        <v>152</v>
      </c>
      <c r="C11" s="18">
        <v>6.3083949089100004</v>
      </c>
      <c r="D11" s="18">
        <v>4.355862617493</v>
      </c>
      <c r="E11" s="18">
        <v>11.129452705383001</v>
      </c>
      <c r="F11" s="4">
        <f t="shared" si="0"/>
        <v>1.9525322914170005</v>
      </c>
      <c r="G11" s="4">
        <f t="shared" si="1"/>
        <v>4.8210577964730001</v>
      </c>
      <c r="H11">
        <v>3183</v>
      </c>
      <c r="I11" s="19">
        <v>200.8</v>
      </c>
      <c r="J11" s="19">
        <v>138.65</v>
      </c>
      <c r="K11" s="19">
        <v>354.25</v>
      </c>
      <c r="L11" s="12">
        <f t="shared" si="2"/>
        <v>0</v>
      </c>
      <c r="M11" s="13">
        <f t="shared" si="3"/>
        <v>0</v>
      </c>
      <c r="N11" s="14">
        <f t="shared" si="4"/>
        <v>0</v>
      </c>
      <c r="O11" s="4">
        <f t="shared" si="5"/>
        <v>0</v>
      </c>
      <c r="P11" s="4">
        <f t="shared" si="6"/>
        <v>0</v>
      </c>
      <c r="Q11" s="3">
        <f t="shared" si="7"/>
        <v>0</v>
      </c>
    </row>
    <row r="12" spans="2:17" x14ac:dyDescent="0.15">
      <c r="B12" t="s">
        <v>74</v>
      </c>
      <c r="C12" s="18">
        <v>8.2829637527499997</v>
      </c>
      <c r="D12" s="18">
        <v>6.4500169754029999</v>
      </c>
      <c r="E12" s="18">
        <v>10.380929946899</v>
      </c>
      <c r="F12" s="4">
        <f t="shared" si="0"/>
        <v>1.8329467773469998</v>
      </c>
      <c r="G12" s="4">
        <f t="shared" si="1"/>
        <v>2.0979661941490004</v>
      </c>
      <c r="H12">
        <v>2785</v>
      </c>
      <c r="I12" s="19">
        <v>230.68</v>
      </c>
      <c r="J12" s="19">
        <v>179.63</v>
      </c>
      <c r="K12" s="19">
        <v>289.11</v>
      </c>
      <c r="L12" s="12">
        <f t="shared" si="2"/>
        <v>0</v>
      </c>
      <c r="M12" s="13">
        <f t="shared" si="3"/>
        <v>0</v>
      </c>
      <c r="N12" s="14">
        <f t="shared" si="4"/>
        <v>0</v>
      </c>
      <c r="O12" s="4">
        <f t="shared" si="5"/>
        <v>0</v>
      </c>
      <c r="P12" s="4">
        <f t="shared" si="6"/>
        <v>0</v>
      </c>
      <c r="Q12" s="3">
        <f t="shared" si="7"/>
        <v>0</v>
      </c>
    </row>
    <row r="13" spans="2:17" x14ac:dyDescent="0.15">
      <c r="B13" t="s">
        <v>81</v>
      </c>
      <c r="C13" s="18">
        <v>7.8765401840199996</v>
      </c>
      <c r="D13" s="18">
        <v>6.1031031608579998</v>
      </c>
      <c r="E13" s="18">
        <v>9.9366941452030009</v>
      </c>
      <c r="F13" s="4">
        <f t="shared" si="0"/>
        <v>1.7734370231619998</v>
      </c>
      <c r="G13" s="4">
        <f t="shared" si="1"/>
        <v>2.0601539611830013</v>
      </c>
      <c r="H13">
        <v>3427</v>
      </c>
      <c r="I13" s="19">
        <v>269.93</v>
      </c>
      <c r="J13" s="19">
        <v>209.15</v>
      </c>
      <c r="K13" s="19">
        <v>340.53</v>
      </c>
      <c r="L13" s="12">
        <f t="shared" si="2"/>
        <v>0</v>
      </c>
      <c r="M13" s="13">
        <f t="shared" si="3"/>
        <v>0</v>
      </c>
      <c r="N13" s="14">
        <f t="shared" si="4"/>
        <v>0</v>
      </c>
      <c r="O13" s="4">
        <f t="shared" si="5"/>
        <v>0</v>
      </c>
      <c r="P13" s="4">
        <f t="shared" si="6"/>
        <v>0</v>
      </c>
      <c r="Q13" s="3">
        <f t="shared" si="7"/>
        <v>0</v>
      </c>
    </row>
    <row r="14" spans="2:17" x14ac:dyDescent="0.15">
      <c r="B14" t="s">
        <v>139</v>
      </c>
      <c r="C14" s="18">
        <v>6.21876239777</v>
      </c>
      <c r="D14" s="18">
        <v>5.185710906982</v>
      </c>
      <c r="E14" s="18">
        <v>7.4000883102420003</v>
      </c>
      <c r="F14" s="4">
        <f t="shared" si="0"/>
        <v>1.033051490788</v>
      </c>
      <c r="G14" s="4">
        <f t="shared" si="1"/>
        <v>1.1813259124720004</v>
      </c>
      <c r="H14">
        <v>4385</v>
      </c>
      <c r="I14" s="19">
        <v>272.69</v>
      </c>
      <c r="J14" s="19">
        <v>227.39</v>
      </c>
      <c r="K14" s="19">
        <v>324.49</v>
      </c>
      <c r="L14" s="12">
        <f t="shared" si="2"/>
        <v>0</v>
      </c>
      <c r="M14" s="13">
        <f t="shared" si="3"/>
        <v>0</v>
      </c>
      <c r="N14" s="14">
        <f t="shared" si="4"/>
        <v>0</v>
      </c>
      <c r="O14" s="4">
        <f t="shared" si="5"/>
        <v>0</v>
      </c>
      <c r="P14" s="4">
        <f t="shared" si="6"/>
        <v>0</v>
      </c>
      <c r="Q14" s="3">
        <f t="shared" si="7"/>
        <v>0</v>
      </c>
    </row>
    <row r="15" spans="2:17" x14ac:dyDescent="0.15">
      <c r="B15" t="s">
        <v>96</v>
      </c>
      <c r="C15" s="18">
        <v>7.4742798805200001</v>
      </c>
      <c r="D15" s="18">
        <v>5.706295490265</v>
      </c>
      <c r="E15" s="18">
        <v>9.5216550827030009</v>
      </c>
      <c r="F15" s="4">
        <f t="shared" si="0"/>
        <v>1.7679843902550001</v>
      </c>
      <c r="G15" s="4">
        <f t="shared" si="1"/>
        <v>2.0473752021830007</v>
      </c>
      <c r="H15">
        <v>3716</v>
      </c>
      <c r="I15" s="19">
        <v>277.74</v>
      </c>
      <c r="J15" s="19">
        <v>212.05</v>
      </c>
      <c r="K15" s="19">
        <v>353.82</v>
      </c>
      <c r="L15" s="12">
        <f t="shared" si="2"/>
        <v>0</v>
      </c>
      <c r="M15" s="13">
        <f t="shared" si="3"/>
        <v>0</v>
      </c>
      <c r="N15" s="14">
        <f t="shared" si="4"/>
        <v>0</v>
      </c>
      <c r="O15" s="4">
        <f t="shared" si="5"/>
        <v>0</v>
      </c>
      <c r="P15" s="4">
        <f t="shared" si="6"/>
        <v>0</v>
      </c>
      <c r="Q15" s="3">
        <f t="shared" si="7"/>
        <v>0</v>
      </c>
    </row>
    <row r="16" spans="2:17" x14ac:dyDescent="0.15">
      <c r="B16" t="s">
        <v>158</v>
      </c>
      <c r="C16" s="18">
        <v>5.6851592063899998</v>
      </c>
      <c r="D16" s="18">
        <v>3.9105896949769998</v>
      </c>
      <c r="E16" s="18">
        <v>9.9807138442990002</v>
      </c>
      <c r="F16" s="4">
        <f t="shared" si="0"/>
        <v>1.774569511413</v>
      </c>
      <c r="G16" s="4">
        <f t="shared" si="1"/>
        <v>4.2955546379090004</v>
      </c>
      <c r="H16">
        <v>4907</v>
      </c>
      <c r="I16" s="19">
        <v>278.97000000000003</v>
      </c>
      <c r="J16" s="19">
        <v>191.89</v>
      </c>
      <c r="K16" s="19">
        <v>489.75</v>
      </c>
      <c r="L16" s="12">
        <f t="shared" si="2"/>
        <v>0</v>
      </c>
      <c r="M16" s="13">
        <f t="shared" si="3"/>
        <v>0</v>
      </c>
      <c r="N16" s="14">
        <f t="shared" si="4"/>
        <v>0</v>
      </c>
      <c r="O16" s="4">
        <f t="shared" si="5"/>
        <v>0</v>
      </c>
      <c r="P16" s="4">
        <f t="shared" si="6"/>
        <v>0</v>
      </c>
      <c r="Q16" s="3">
        <f t="shared" si="7"/>
        <v>0</v>
      </c>
    </row>
    <row r="17" spans="2:17" x14ac:dyDescent="0.15">
      <c r="B17" t="s">
        <v>131</v>
      </c>
      <c r="C17" s="18">
        <v>6.2706389427199998</v>
      </c>
      <c r="D17" s="18">
        <v>4.730304718018</v>
      </c>
      <c r="E17" s="18">
        <v>8.6354675292969993</v>
      </c>
      <c r="F17" s="4">
        <f t="shared" si="0"/>
        <v>1.5403342247019998</v>
      </c>
      <c r="G17" s="4">
        <f t="shared" si="1"/>
        <v>2.3648285865769996</v>
      </c>
      <c r="H17">
        <v>6349</v>
      </c>
      <c r="I17" s="19">
        <v>398.12</v>
      </c>
      <c r="J17" s="19">
        <v>300.33</v>
      </c>
      <c r="K17" s="19">
        <v>548.27</v>
      </c>
      <c r="L17" s="12">
        <f t="shared" si="2"/>
        <v>0</v>
      </c>
      <c r="M17" s="13">
        <f t="shared" si="3"/>
        <v>0</v>
      </c>
      <c r="N17" s="14">
        <f t="shared" si="4"/>
        <v>1000</v>
      </c>
      <c r="O17" s="4">
        <f t="shared" si="5"/>
        <v>0</v>
      </c>
      <c r="P17" s="4">
        <f t="shared" si="6"/>
        <v>1000</v>
      </c>
      <c r="Q17" s="3">
        <f t="shared" si="7"/>
        <v>0</v>
      </c>
    </row>
    <row r="18" spans="2:17" x14ac:dyDescent="0.15">
      <c r="B18" t="s">
        <v>153</v>
      </c>
      <c r="C18" s="18">
        <v>6.2850542068499999</v>
      </c>
      <c r="D18" s="18">
        <v>4.3361935615540004</v>
      </c>
      <c r="E18" s="18">
        <v>11.08155632019</v>
      </c>
      <c r="F18" s="4">
        <f t="shared" si="0"/>
        <v>1.9488606452959996</v>
      </c>
      <c r="G18" s="4">
        <f t="shared" si="1"/>
        <v>4.7965021133399999</v>
      </c>
      <c r="H18">
        <v>6858</v>
      </c>
      <c r="I18" s="19">
        <v>431.03</v>
      </c>
      <c r="J18" s="19">
        <v>297.38</v>
      </c>
      <c r="K18" s="19">
        <v>759.97</v>
      </c>
      <c r="L18" s="12">
        <f t="shared" si="2"/>
        <v>0</v>
      </c>
      <c r="M18" s="13">
        <f t="shared" si="3"/>
        <v>0</v>
      </c>
      <c r="N18" s="14">
        <f t="shared" si="4"/>
        <v>1000</v>
      </c>
      <c r="O18" s="4">
        <f t="shared" si="5"/>
        <v>0</v>
      </c>
      <c r="P18" s="4">
        <f t="shared" si="6"/>
        <v>1000</v>
      </c>
      <c r="Q18" s="3">
        <f t="shared" si="7"/>
        <v>0</v>
      </c>
    </row>
    <row r="19" spans="2:17" x14ac:dyDescent="0.15">
      <c r="B19" t="s">
        <v>151</v>
      </c>
      <c r="C19" s="18">
        <v>5.7260117530799999</v>
      </c>
      <c r="D19" s="18">
        <v>3.3784112930300001</v>
      </c>
      <c r="E19" s="18">
        <v>9.1064062118530007</v>
      </c>
      <c r="F19" s="4">
        <f t="shared" si="0"/>
        <v>2.3476004600499998</v>
      </c>
      <c r="G19" s="4">
        <f t="shared" si="1"/>
        <v>3.3803944587730008</v>
      </c>
      <c r="H19">
        <v>7573</v>
      </c>
      <c r="I19" s="19">
        <v>433.63</v>
      </c>
      <c r="J19" s="19">
        <v>255.85</v>
      </c>
      <c r="K19" s="19">
        <v>689.63</v>
      </c>
      <c r="L19" s="12">
        <f t="shared" si="2"/>
        <v>0</v>
      </c>
      <c r="M19" s="13">
        <f t="shared" si="3"/>
        <v>0</v>
      </c>
      <c r="N19" s="14">
        <f t="shared" si="4"/>
        <v>1000</v>
      </c>
      <c r="O19" s="4">
        <f t="shared" si="5"/>
        <v>0</v>
      </c>
      <c r="P19" s="4">
        <f t="shared" si="6"/>
        <v>1000</v>
      </c>
      <c r="Q19" s="3">
        <f t="shared" si="7"/>
        <v>0</v>
      </c>
    </row>
    <row r="20" spans="2:17" x14ac:dyDescent="0.15">
      <c r="B20" t="s">
        <v>83</v>
      </c>
      <c r="C20" s="18">
        <v>7.84101295471</v>
      </c>
      <c r="D20" s="18">
        <v>6.074714183807</v>
      </c>
      <c r="E20" s="18">
        <v>9.8965911865230005</v>
      </c>
      <c r="F20" s="4">
        <f t="shared" si="0"/>
        <v>1.766298770903</v>
      </c>
      <c r="G20" s="4">
        <f t="shared" si="1"/>
        <v>2.0555782318130005</v>
      </c>
      <c r="H20">
        <v>5811</v>
      </c>
      <c r="I20" s="19">
        <v>455.64</v>
      </c>
      <c r="J20" s="19">
        <v>353</v>
      </c>
      <c r="K20" s="19">
        <v>575.09</v>
      </c>
      <c r="L20" s="12">
        <f t="shared" si="2"/>
        <v>0</v>
      </c>
      <c r="M20" s="13">
        <f t="shared" si="3"/>
        <v>0</v>
      </c>
      <c r="N20" s="14">
        <f t="shared" si="4"/>
        <v>1000</v>
      </c>
      <c r="O20" s="4">
        <f t="shared" si="5"/>
        <v>0</v>
      </c>
      <c r="P20" s="4">
        <f t="shared" si="6"/>
        <v>1000</v>
      </c>
      <c r="Q20" s="3">
        <f t="shared" si="7"/>
        <v>0</v>
      </c>
    </row>
    <row r="21" spans="2:17" x14ac:dyDescent="0.15">
      <c r="B21" t="s">
        <v>92</v>
      </c>
      <c r="C21" s="18">
        <v>7.3445820808400004</v>
      </c>
      <c r="D21" s="18">
        <v>5.8484420776370003</v>
      </c>
      <c r="E21" s="18">
        <v>9.1778841018680009</v>
      </c>
      <c r="F21" s="4">
        <f t="shared" si="0"/>
        <v>1.4961400032030001</v>
      </c>
      <c r="G21" s="4">
        <f t="shared" si="1"/>
        <v>1.8333020210280004</v>
      </c>
      <c r="H21">
        <v>6695</v>
      </c>
      <c r="I21" s="19">
        <v>491.72</v>
      </c>
      <c r="J21" s="19">
        <v>391.55</v>
      </c>
      <c r="K21" s="19">
        <v>614.46</v>
      </c>
      <c r="L21" s="12">
        <f t="shared" si="2"/>
        <v>0</v>
      </c>
      <c r="M21" s="13">
        <f t="shared" si="3"/>
        <v>0</v>
      </c>
      <c r="N21" s="14">
        <f t="shared" si="4"/>
        <v>1000</v>
      </c>
      <c r="O21" s="4">
        <f t="shared" si="5"/>
        <v>0</v>
      </c>
      <c r="P21" s="4">
        <f t="shared" si="6"/>
        <v>1000</v>
      </c>
      <c r="Q21" s="3">
        <f t="shared" si="7"/>
        <v>0</v>
      </c>
    </row>
    <row r="22" spans="2:17" x14ac:dyDescent="0.15">
      <c r="B22" t="s">
        <v>130</v>
      </c>
      <c r="C22" s="18">
        <v>6.7958502769500004</v>
      </c>
      <c r="D22" s="18">
        <v>5.7204174995420001</v>
      </c>
      <c r="E22" s="18">
        <v>8.0450143814090005</v>
      </c>
      <c r="F22" s="4">
        <f t="shared" si="0"/>
        <v>1.0754327774080004</v>
      </c>
      <c r="G22" s="4">
        <f t="shared" si="1"/>
        <v>1.2491641044590001</v>
      </c>
      <c r="H22">
        <v>7256</v>
      </c>
      <c r="I22" s="19">
        <v>493.11</v>
      </c>
      <c r="J22" s="19">
        <v>415.07</v>
      </c>
      <c r="K22" s="19">
        <v>583.75</v>
      </c>
      <c r="L22" s="12">
        <f t="shared" si="2"/>
        <v>0</v>
      </c>
      <c r="M22" s="13">
        <f t="shared" si="3"/>
        <v>0</v>
      </c>
      <c r="N22" s="14">
        <f t="shared" si="4"/>
        <v>1000</v>
      </c>
      <c r="O22" s="4">
        <f t="shared" si="5"/>
        <v>0</v>
      </c>
      <c r="P22" s="4">
        <f t="shared" si="6"/>
        <v>1000</v>
      </c>
      <c r="Q22" s="3">
        <f t="shared" si="7"/>
        <v>0</v>
      </c>
    </row>
    <row r="23" spans="2:17" x14ac:dyDescent="0.15">
      <c r="B23" t="s">
        <v>44</v>
      </c>
      <c r="C23" s="18">
        <v>9.5475130081199993</v>
      </c>
      <c r="D23" s="18">
        <v>6.5022268295290004</v>
      </c>
      <c r="E23" s="18">
        <v>13.150938987731999</v>
      </c>
      <c r="F23" s="4">
        <f t="shared" si="0"/>
        <v>3.0452861785909988</v>
      </c>
      <c r="G23" s="4">
        <f t="shared" si="1"/>
        <v>3.6034259796120001</v>
      </c>
      <c r="H23">
        <v>6291</v>
      </c>
      <c r="I23" s="19">
        <v>600.63</v>
      </c>
      <c r="J23" s="19">
        <v>409.06</v>
      </c>
      <c r="K23" s="19">
        <v>827.33</v>
      </c>
      <c r="L23" s="12">
        <f t="shared" si="2"/>
        <v>1000</v>
      </c>
      <c r="M23" s="13">
        <f t="shared" si="3"/>
        <v>0</v>
      </c>
      <c r="N23" s="14">
        <f t="shared" si="4"/>
        <v>1000</v>
      </c>
      <c r="O23" s="4">
        <f t="shared" si="5"/>
        <v>1000</v>
      </c>
      <c r="P23" s="4">
        <f t="shared" si="6"/>
        <v>0</v>
      </c>
      <c r="Q23" s="3">
        <f t="shared" si="7"/>
        <v>6.5989177774844929E-5</v>
      </c>
    </row>
    <row r="24" spans="2:17" x14ac:dyDescent="0.15">
      <c r="B24" t="s">
        <v>138</v>
      </c>
      <c r="C24" s="18">
        <v>5.7659983634899996</v>
      </c>
      <c r="D24" s="18">
        <v>4.3357520103449998</v>
      </c>
      <c r="E24" s="18">
        <v>7.9792518615720001</v>
      </c>
      <c r="F24" s="4">
        <f t="shared" si="0"/>
        <v>1.4302463531449998</v>
      </c>
      <c r="G24" s="4">
        <f t="shared" si="1"/>
        <v>2.2132534980820004</v>
      </c>
      <c r="H24">
        <v>11006</v>
      </c>
      <c r="I24" s="19">
        <v>634.61</v>
      </c>
      <c r="J24" s="19">
        <v>477.19</v>
      </c>
      <c r="K24" s="19">
        <v>878.2</v>
      </c>
      <c r="L24" s="12">
        <f t="shared" si="2"/>
        <v>1000</v>
      </c>
      <c r="M24" s="13">
        <f t="shared" si="3"/>
        <v>0</v>
      </c>
      <c r="N24" s="14">
        <f t="shared" si="4"/>
        <v>1000</v>
      </c>
      <c r="O24" s="4">
        <f t="shared" si="5"/>
        <v>1000</v>
      </c>
      <c r="P24" s="4">
        <f t="shared" si="6"/>
        <v>0</v>
      </c>
      <c r="Q24" s="3">
        <f t="shared" si="7"/>
        <v>6.5989177774844929E-5</v>
      </c>
    </row>
    <row r="25" spans="2:17" x14ac:dyDescent="0.15">
      <c r="B25" t="s">
        <v>68</v>
      </c>
      <c r="C25" s="18">
        <v>8.3877019882199999</v>
      </c>
      <c r="D25" s="18">
        <v>6.5400643348690002</v>
      </c>
      <c r="E25" s="18">
        <v>10.488622665405</v>
      </c>
      <c r="F25" s="4">
        <f t="shared" si="0"/>
        <v>1.8476376533509997</v>
      </c>
      <c r="G25" s="4">
        <f t="shared" si="1"/>
        <v>2.100920677185</v>
      </c>
      <c r="H25">
        <v>8078</v>
      </c>
      <c r="I25" s="19">
        <v>677.56</v>
      </c>
      <c r="J25" s="19">
        <v>528.30999999999995</v>
      </c>
      <c r="K25" s="19">
        <v>847.27</v>
      </c>
      <c r="L25" s="12">
        <f t="shared" si="2"/>
        <v>1000</v>
      </c>
      <c r="M25" s="13">
        <f t="shared" si="3"/>
        <v>1000</v>
      </c>
      <c r="N25" s="14">
        <f t="shared" si="4"/>
        <v>1000</v>
      </c>
      <c r="O25" s="4">
        <f t="shared" si="5"/>
        <v>0</v>
      </c>
      <c r="P25" s="4">
        <f t="shared" si="6"/>
        <v>0</v>
      </c>
      <c r="Q25" s="3">
        <f t="shared" si="7"/>
        <v>6.5989177774844929E-5</v>
      </c>
    </row>
    <row r="26" spans="2:17" x14ac:dyDescent="0.15">
      <c r="B26" t="s">
        <v>145</v>
      </c>
      <c r="C26" s="18">
        <v>5.1079926490799998</v>
      </c>
      <c r="D26" s="18">
        <v>3.797082662582</v>
      </c>
      <c r="E26" s="18">
        <v>7.1211729049679997</v>
      </c>
      <c r="F26" s="4">
        <f t="shared" si="0"/>
        <v>1.3109099864979998</v>
      </c>
      <c r="G26" s="4">
        <f t="shared" si="1"/>
        <v>2.0131802558879999</v>
      </c>
      <c r="H26">
        <v>14059</v>
      </c>
      <c r="I26" s="19">
        <v>718.13</v>
      </c>
      <c r="J26" s="19">
        <v>533.83000000000004</v>
      </c>
      <c r="K26" s="19">
        <v>1001.17</v>
      </c>
      <c r="L26" s="12">
        <f t="shared" si="2"/>
        <v>1000</v>
      </c>
      <c r="M26" s="13">
        <f t="shared" si="3"/>
        <v>1000</v>
      </c>
      <c r="N26" s="14">
        <f t="shared" si="4"/>
        <v>1000</v>
      </c>
      <c r="O26" s="4">
        <f t="shared" si="5"/>
        <v>0</v>
      </c>
      <c r="P26" s="4">
        <f t="shared" si="6"/>
        <v>0</v>
      </c>
      <c r="Q26" s="3">
        <f t="shared" si="7"/>
        <v>6.5989177774844929E-5</v>
      </c>
    </row>
    <row r="27" spans="2:17" x14ac:dyDescent="0.15">
      <c r="B27" t="s">
        <v>154</v>
      </c>
      <c r="C27" s="18">
        <v>5.6482567787200004</v>
      </c>
      <c r="D27" s="18">
        <v>4.455018997192</v>
      </c>
      <c r="E27" s="18">
        <v>7.0845780372620002</v>
      </c>
      <c r="F27" s="4">
        <f t="shared" si="0"/>
        <v>1.1932377815280004</v>
      </c>
      <c r="G27" s="4">
        <f t="shared" si="1"/>
        <v>1.4363212585419998</v>
      </c>
      <c r="H27">
        <v>14191</v>
      </c>
      <c r="I27" s="19">
        <v>801.54</v>
      </c>
      <c r="J27" s="19">
        <v>632.21</v>
      </c>
      <c r="K27" s="19">
        <v>1005.37</v>
      </c>
      <c r="L27" s="12">
        <f t="shared" si="2"/>
        <v>1000</v>
      </c>
      <c r="M27" s="13">
        <f t="shared" si="3"/>
        <v>1000</v>
      </c>
      <c r="N27" s="14">
        <f t="shared" si="4"/>
        <v>1000</v>
      </c>
      <c r="O27" s="4">
        <f t="shared" si="5"/>
        <v>0</v>
      </c>
      <c r="P27" s="4">
        <f t="shared" si="6"/>
        <v>0</v>
      </c>
      <c r="Q27" s="3">
        <f t="shared" si="7"/>
        <v>6.5989177774844929E-5</v>
      </c>
    </row>
    <row r="28" spans="2:17" x14ac:dyDescent="0.15">
      <c r="B28" t="s">
        <v>67</v>
      </c>
      <c r="C28" s="18">
        <v>8.3952350616500002</v>
      </c>
      <c r="D28" s="18">
        <v>6.5456180572509997</v>
      </c>
      <c r="E28" s="18">
        <v>10.502946853638001</v>
      </c>
      <c r="F28" s="4">
        <f t="shared" si="0"/>
        <v>1.8496170043990006</v>
      </c>
      <c r="G28" s="4">
        <f t="shared" si="1"/>
        <v>2.1077117919880006</v>
      </c>
      <c r="H28">
        <v>9788</v>
      </c>
      <c r="I28" s="19">
        <v>821.73</v>
      </c>
      <c r="J28" s="19">
        <v>640.69000000000005</v>
      </c>
      <c r="K28" s="19">
        <v>1028.03</v>
      </c>
      <c r="L28" s="12">
        <f t="shared" si="2"/>
        <v>1000</v>
      </c>
      <c r="M28" s="13">
        <f t="shared" si="3"/>
        <v>1000</v>
      </c>
      <c r="N28" s="14">
        <f t="shared" si="4"/>
        <v>1000</v>
      </c>
      <c r="O28" s="4">
        <f t="shared" si="5"/>
        <v>0</v>
      </c>
      <c r="P28" s="4">
        <f t="shared" si="6"/>
        <v>0</v>
      </c>
      <c r="Q28" s="3">
        <f t="shared" si="7"/>
        <v>6.5989177774844929E-5</v>
      </c>
    </row>
    <row r="29" spans="2:17" x14ac:dyDescent="0.15">
      <c r="B29" t="s">
        <v>169</v>
      </c>
      <c r="C29" s="18">
        <v>4.6112699508699997</v>
      </c>
      <c r="D29" s="18">
        <v>0.56139254569999997</v>
      </c>
      <c r="E29" s="18">
        <v>17.372022628783998</v>
      </c>
      <c r="F29" s="4">
        <f t="shared" si="0"/>
        <v>4.0498774051699993</v>
      </c>
      <c r="G29" s="4">
        <f t="shared" si="1"/>
        <v>12.760752677913999</v>
      </c>
      <c r="H29">
        <v>19343</v>
      </c>
      <c r="I29" s="19">
        <v>891.96</v>
      </c>
      <c r="J29" s="19">
        <v>108.59</v>
      </c>
      <c r="K29" s="19">
        <v>3360.27</v>
      </c>
      <c r="L29" s="12">
        <f t="shared" si="2"/>
        <v>1000</v>
      </c>
      <c r="M29" s="13">
        <f t="shared" si="3"/>
        <v>0</v>
      </c>
      <c r="N29" s="14">
        <f t="shared" si="4"/>
        <v>3000</v>
      </c>
      <c r="O29" s="4">
        <f t="shared" si="5"/>
        <v>1000</v>
      </c>
      <c r="P29" s="4">
        <f t="shared" si="6"/>
        <v>2000</v>
      </c>
      <c r="Q29" s="3">
        <f t="shared" si="7"/>
        <v>6.5989177774844929E-5</v>
      </c>
    </row>
    <row r="30" spans="2:17" x14ac:dyDescent="0.15">
      <c r="B30" t="s">
        <v>177</v>
      </c>
      <c r="C30" s="18">
        <v>2.6647160053299999</v>
      </c>
      <c r="D30" s="18">
        <v>0.32480531930899997</v>
      </c>
      <c r="E30" s="18">
        <v>10.677916526794</v>
      </c>
      <c r="F30" s="4">
        <f t="shared" si="0"/>
        <v>2.3399106860209997</v>
      </c>
      <c r="G30" s="4">
        <f t="shared" si="1"/>
        <v>8.0132005214640003</v>
      </c>
      <c r="H30">
        <v>38869</v>
      </c>
      <c r="I30" s="19">
        <v>1035.75</v>
      </c>
      <c r="J30" s="19">
        <v>126.25</v>
      </c>
      <c r="K30" s="19">
        <v>4150.3999999999996</v>
      </c>
      <c r="L30" s="12">
        <f t="shared" si="2"/>
        <v>1000</v>
      </c>
      <c r="M30" s="13">
        <f t="shared" si="3"/>
        <v>0</v>
      </c>
      <c r="N30" s="14">
        <f t="shared" si="4"/>
        <v>4000</v>
      </c>
      <c r="O30" s="4">
        <f t="shared" si="5"/>
        <v>1000</v>
      </c>
      <c r="P30" s="4">
        <f t="shared" si="6"/>
        <v>3000</v>
      </c>
      <c r="Q30" s="3">
        <f t="shared" si="7"/>
        <v>6.5989177774844929E-5</v>
      </c>
    </row>
    <row r="31" spans="2:17" x14ac:dyDescent="0.15">
      <c r="B31" t="s">
        <v>156</v>
      </c>
      <c r="C31" s="18">
        <v>5.54485845566</v>
      </c>
      <c r="D31" s="18">
        <v>4.21626663208</v>
      </c>
      <c r="E31" s="18">
        <v>7.1891069412229998</v>
      </c>
      <c r="F31" s="4">
        <f t="shared" si="0"/>
        <v>1.3285918235800001</v>
      </c>
      <c r="G31" s="4">
        <f t="shared" si="1"/>
        <v>1.6442484855629997</v>
      </c>
      <c r="H31">
        <v>20046</v>
      </c>
      <c r="I31" s="19">
        <v>1111.52</v>
      </c>
      <c r="J31" s="19">
        <v>845.19</v>
      </c>
      <c r="K31" s="19">
        <v>1441.13</v>
      </c>
      <c r="L31" s="12">
        <f t="shared" si="2"/>
        <v>1000</v>
      </c>
      <c r="M31" s="13">
        <f t="shared" si="3"/>
        <v>1000</v>
      </c>
      <c r="N31" s="14">
        <f t="shared" si="4"/>
        <v>1000</v>
      </c>
      <c r="O31" s="4">
        <f t="shared" si="5"/>
        <v>0</v>
      </c>
      <c r="P31" s="4">
        <f t="shared" si="6"/>
        <v>0</v>
      </c>
      <c r="Q31" s="3">
        <f t="shared" si="7"/>
        <v>6.5989177774844929E-5</v>
      </c>
    </row>
    <row r="32" spans="2:17" x14ac:dyDescent="0.15">
      <c r="B32" t="s">
        <v>147</v>
      </c>
      <c r="C32" s="18">
        <v>6.8181681633000002</v>
      </c>
      <c r="D32" s="18">
        <v>4.7076339721679998</v>
      </c>
      <c r="E32" s="18">
        <v>12.127339363098001</v>
      </c>
      <c r="F32" s="4">
        <f t="shared" si="0"/>
        <v>2.1105341911320004</v>
      </c>
      <c r="G32" s="4">
        <f t="shared" si="1"/>
        <v>5.3091711997980005</v>
      </c>
      <c r="H32">
        <v>17115</v>
      </c>
      <c r="I32" s="19">
        <v>1166.93</v>
      </c>
      <c r="J32" s="19">
        <v>805.71</v>
      </c>
      <c r="K32" s="19">
        <v>2075.59</v>
      </c>
      <c r="L32" s="12">
        <f t="shared" si="2"/>
        <v>1000</v>
      </c>
      <c r="M32" s="13">
        <f t="shared" si="3"/>
        <v>1000</v>
      </c>
      <c r="N32" s="14">
        <f t="shared" si="4"/>
        <v>2000</v>
      </c>
      <c r="O32" s="4">
        <f t="shared" si="5"/>
        <v>0</v>
      </c>
      <c r="P32" s="4">
        <f t="shared" si="6"/>
        <v>1000</v>
      </c>
      <c r="Q32" s="3">
        <f t="shared" si="7"/>
        <v>6.5989177774844929E-5</v>
      </c>
    </row>
    <row r="33" spans="2:17" x14ac:dyDescent="0.15">
      <c r="B33" t="s">
        <v>58</v>
      </c>
      <c r="C33" s="18">
        <v>9.1959505081199993</v>
      </c>
      <c r="D33" s="18">
        <v>7.5295295715329997</v>
      </c>
      <c r="E33" s="18">
        <v>11.273794174194</v>
      </c>
      <c r="F33" s="4">
        <f t="shared" si="0"/>
        <v>1.6664209365869995</v>
      </c>
      <c r="G33" s="4">
        <f t="shared" si="1"/>
        <v>2.077843666074001</v>
      </c>
      <c r="H33">
        <v>13557</v>
      </c>
      <c r="I33" s="19">
        <v>1246.7</v>
      </c>
      <c r="J33" s="19">
        <v>1020.78</v>
      </c>
      <c r="K33" s="19">
        <v>1528.39</v>
      </c>
      <c r="L33" s="12">
        <f t="shared" si="2"/>
        <v>1000</v>
      </c>
      <c r="M33" s="13">
        <f t="shared" si="3"/>
        <v>1000</v>
      </c>
      <c r="N33" s="14">
        <f t="shared" si="4"/>
        <v>2000</v>
      </c>
      <c r="O33" s="4">
        <f t="shared" si="5"/>
        <v>0</v>
      </c>
      <c r="P33" s="4">
        <f t="shared" si="6"/>
        <v>1000</v>
      </c>
      <c r="Q33" s="3">
        <f t="shared" si="7"/>
        <v>6.5989177774844929E-5</v>
      </c>
    </row>
    <row r="34" spans="2:17" x14ac:dyDescent="0.15">
      <c r="B34" t="s">
        <v>59</v>
      </c>
      <c r="C34" s="18">
        <v>9.0019187927199997</v>
      </c>
      <c r="D34" s="18">
        <v>7.0768594741820001</v>
      </c>
      <c r="E34" s="18">
        <v>11.161914825439</v>
      </c>
      <c r="F34" s="4">
        <f t="shared" si="0"/>
        <v>1.9250593185379996</v>
      </c>
      <c r="G34" s="4">
        <f t="shared" si="1"/>
        <v>2.1599960327190004</v>
      </c>
      <c r="H34">
        <v>14583</v>
      </c>
      <c r="I34" s="19">
        <v>1312.75</v>
      </c>
      <c r="J34" s="19">
        <v>1032.02</v>
      </c>
      <c r="K34" s="19">
        <v>1627.74</v>
      </c>
      <c r="L34" s="12">
        <f t="shared" si="2"/>
        <v>1000</v>
      </c>
      <c r="M34" s="13">
        <f t="shared" si="3"/>
        <v>1000</v>
      </c>
      <c r="N34" s="14">
        <f t="shared" si="4"/>
        <v>2000</v>
      </c>
      <c r="O34" s="4">
        <f t="shared" si="5"/>
        <v>0</v>
      </c>
      <c r="P34" s="4">
        <f t="shared" si="6"/>
        <v>1000</v>
      </c>
      <c r="Q34" s="3">
        <f t="shared" si="7"/>
        <v>6.5989177774844929E-5</v>
      </c>
    </row>
    <row r="35" spans="2:17" x14ac:dyDescent="0.15">
      <c r="B35" t="s">
        <v>164</v>
      </c>
      <c r="C35" s="18">
        <v>5.4992971420299996</v>
      </c>
      <c r="D35" s="18">
        <v>3.7942285537720002</v>
      </c>
      <c r="E35" s="18">
        <v>7.6504135131839996</v>
      </c>
      <c r="F35" s="4">
        <f t="shared" si="0"/>
        <v>1.7050685882579995</v>
      </c>
      <c r="G35" s="4">
        <f t="shared" si="1"/>
        <v>2.151116371154</v>
      </c>
      <c r="H35">
        <v>25468</v>
      </c>
      <c r="I35" s="19">
        <v>1400.56</v>
      </c>
      <c r="J35" s="19">
        <v>966.31</v>
      </c>
      <c r="K35" s="19">
        <v>1948.41</v>
      </c>
      <c r="L35" s="12">
        <f t="shared" si="2"/>
        <v>1000</v>
      </c>
      <c r="M35" s="13">
        <f t="shared" si="3"/>
        <v>1000</v>
      </c>
      <c r="N35" s="14">
        <f t="shared" si="4"/>
        <v>2000</v>
      </c>
      <c r="O35" s="4">
        <f t="shared" si="5"/>
        <v>0</v>
      </c>
      <c r="P35" s="4">
        <f t="shared" si="6"/>
        <v>1000</v>
      </c>
      <c r="Q35" s="3">
        <f t="shared" si="7"/>
        <v>6.5989177774844929E-5</v>
      </c>
    </row>
    <row r="36" spans="2:17" x14ac:dyDescent="0.15">
      <c r="B36" t="s">
        <v>118</v>
      </c>
      <c r="C36" s="18">
        <v>6.7805085182199996</v>
      </c>
      <c r="D36" s="18">
        <v>5.1323657035829999</v>
      </c>
      <c r="E36" s="18">
        <v>9.3346719741819992</v>
      </c>
      <c r="F36" s="4">
        <f t="shared" ref="F36:F67" si="8">C36-D36</f>
        <v>1.6481428146369996</v>
      </c>
      <c r="G36" s="4">
        <f t="shared" ref="G36:G67" si="9">E36-C36</f>
        <v>2.5541634559619997</v>
      </c>
      <c r="H36">
        <v>22013</v>
      </c>
      <c r="I36" s="19">
        <v>1492.59</v>
      </c>
      <c r="J36" s="19">
        <v>1129.79</v>
      </c>
      <c r="K36" s="19">
        <v>2054.84</v>
      </c>
      <c r="L36" s="12">
        <f t="shared" ref="L36:L67" si="10">ROUND(I36,-3)</f>
        <v>1000</v>
      </c>
      <c r="M36" s="13">
        <f t="shared" ref="M36:M67" si="11">ROUND(J36,-3)</f>
        <v>1000</v>
      </c>
      <c r="N36" s="14">
        <f t="shared" ref="N36:N67" si="12">ROUND(K36,-3)</f>
        <v>2000</v>
      </c>
      <c r="O36" s="4">
        <f t="shared" ref="O36:O67" si="13">L36-M36</f>
        <v>0</v>
      </c>
      <c r="P36" s="4">
        <f t="shared" ref="P36:P67" si="14">N36-L36</f>
        <v>1000</v>
      </c>
      <c r="Q36" s="3">
        <f t="shared" ref="Q36:Q67" si="15">L36/L$188</f>
        <v>6.5989177774844929E-5</v>
      </c>
    </row>
    <row r="37" spans="2:17" x14ac:dyDescent="0.15">
      <c r="B37" t="s">
        <v>187</v>
      </c>
      <c r="C37" s="18">
        <v>0.45075869559999998</v>
      </c>
      <c r="D37" s="18">
        <v>0.12905369698999999</v>
      </c>
      <c r="E37" s="18">
        <v>1.192596673965</v>
      </c>
      <c r="F37" s="4">
        <f t="shared" si="8"/>
        <v>0.32170499861000001</v>
      </c>
      <c r="G37" s="4">
        <f t="shared" si="9"/>
        <v>0.74183797836499998</v>
      </c>
      <c r="H37">
        <v>362246</v>
      </c>
      <c r="I37" s="19">
        <v>1632.86</v>
      </c>
      <c r="J37" s="19">
        <v>467.49</v>
      </c>
      <c r="K37" s="19">
        <v>4320.13</v>
      </c>
      <c r="L37" s="12">
        <f t="shared" si="10"/>
        <v>2000</v>
      </c>
      <c r="M37" s="13">
        <f t="shared" si="11"/>
        <v>0</v>
      </c>
      <c r="N37" s="14">
        <f t="shared" si="12"/>
        <v>4000</v>
      </c>
      <c r="O37" s="4">
        <f t="shared" si="13"/>
        <v>2000</v>
      </c>
      <c r="P37" s="4">
        <f t="shared" si="14"/>
        <v>2000</v>
      </c>
      <c r="Q37" s="3">
        <f t="shared" si="15"/>
        <v>1.3197835554968986E-4</v>
      </c>
    </row>
    <row r="38" spans="2:17" x14ac:dyDescent="0.15">
      <c r="B38" t="s">
        <v>120</v>
      </c>
      <c r="C38" s="18">
        <v>7.1455602645900003</v>
      </c>
      <c r="D38" s="18">
        <v>6.0475807189940003</v>
      </c>
      <c r="E38" s="18">
        <v>8.4714031219480006</v>
      </c>
      <c r="F38" s="4">
        <f t="shared" si="8"/>
        <v>1.097979545596</v>
      </c>
      <c r="G38" s="4">
        <f t="shared" si="9"/>
        <v>1.3258428573580003</v>
      </c>
      <c r="H38">
        <v>23352</v>
      </c>
      <c r="I38" s="19">
        <v>1668.63</v>
      </c>
      <c r="J38" s="19">
        <v>1412.23</v>
      </c>
      <c r="K38" s="19">
        <v>1978.24</v>
      </c>
      <c r="L38" s="12">
        <f t="shared" si="10"/>
        <v>2000</v>
      </c>
      <c r="M38" s="13">
        <f t="shared" si="11"/>
        <v>1000</v>
      </c>
      <c r="N38" s="14">
        <f t="shared" si="12"/>
        <v>2000</v>
      </c>
      <c r="O38" s="4">
        <f t="shared" si="13"/>
        <v>1000</v>
      </c>
      <c r="P38" s="4">
        <f t="shared" si="14"/>
        <v>0</v>
      </c>
      <c r="Q38" s="3">
        <f t="shared" si="15"/>
        <v>1.3197835554968986E-4</v>
      </c>
    </row>
    <row r="39" spans="2:17" x14ac:dyDescent="0.15">
      <c r="B39" t="s">
        <v>94</v>
      </c>
      <c r="C39" s="18">
        <v>7.7838354110700001</v>
      </c>
      <c r="D39" s="18">
        <v>5.6717276573179998</v>
      </c>
      <c r="E39" s="18">
        <v>10.258386611938</v>
      </c>
      <c r="F39" s="4">
        <f t="shared" si="8"/>
        <v>2.1121077537520003</v>
      </c>
      <c r="G39" s="4">
        <f t="shared" si="9"/>
        <v>2.4745512008680004</v>
      </c>
      <c r="H39">
        <v>21596</v>
      </c>
      <c r="I39" s="19">
        <v>1681</v>
      </c>
      <c r="J39" s="19">
        <v>1224.8699999999999</v>
      </c>
      <c r="K39" s="19">
        <v>2215.4</v>
      </c>
      <c r="L39" s="12">
        <f t="shared" si="10"/>
        <v>2000</v>
      </c>
      <c r="M39" s="13">
        <f t="shared" si="11"/>
        <v>1000</v>
      </c>
      <c r="N39" s="14">
        <f t="shared" si="12"/>
        <v>2000</v>
      </c>
      <c r="O39" s="4">
        <f t="shared" si="13"/>
        <v>1000</v>
      </c>
      <c r="P39" s="4">
        <f t="shared" si="14"/>
        <v>0</v>
      </c>
      <c r="Q39" s="3">
        <f t="shared" si="15"/>
        <v>1.3197835554968986E-4</v>
      </c>
    </row>
    <row r="40" spans="2:17" x14ac:dyDescent="0.15">
      <c r="B40" t="s">
        <v>122</v>
      </c>
      <c r="C40" s="18">
        <v>6.5779995918300003</v>
      </c>
      <c r="D40" s="18">
        <v>4.9782013893129999</v>
      </c>
      <c r="E40" s="18">
        <v>9.0584735870359996</v>
      </c>
      <c r="F40" s="4">
        <f t="shared" si="8"/>
        <v>1.5997982025170003</v>
      </c>
      <c r="G40" s="4">
        <f t="shared" si="9"/>
        <v>2.4804739952059993</v>
      </c>
      <c r="H40">
        <v>26120</v>
      </c>
      <c r="I40" s="19">
        <v>1718.17</v>
      </c>
      <c r="J40" s="19">
        <v>1300.31</v>
      </c>
      <c r="K40" s="19">
        <v>2366.0700000000002</v>
      </c>
      <c r="L40" s="12">
        <f t="shared" si="10"/>
        <v>2000</v>
      </c>
      <c r="M40" s="13">
        <f t="shared" si="11"/>
        <v>1000</v>
      </c>
      <c r="N40" s="14">
        <f t="shared" si="12"/>
        <v>2000</v>
      </c>
      <c r="O40" s="4">
        <f t="shared" si="13"/>
        <v>1000</v>
      </c>
      <c r="P40" s="4">
        <f t="shared" si="14"/>
        <v>0</v>
      </c>
      <c r="Q40" s="3">
        <f t="shared" si="15"/>
        <v>1.3197835554968986E-4</v>
      </c>
    </row>
    <row r="41" spans="2:17" x14ac:dyDescent="0.15">
      <c r="B41" t="s">
        <v>134</v>
      </c>
      <c r="C41" s="18">
        <v>6.0885305404699999</v>
      </c>
      <c r="D41" s="18">
        <v>4.5881271362299998</v>
      </c>
      <c r="E41" s="18">
        <v>8.3899459838869994</v>
      </c>
      <c r="F41" s="4">
        <f t="shared" si="8"/>
        <v>1.5004034042400001</v>
      </c>
      <c r="G41" s="4">
        <f t="shared" si="9"/>
        <v>2.3014154434169996</v>
      </c>
      <c r="H41">
        <v>28789</v>
      </c>
      <c r="I41" s="19">
        <v>1752.83</v>
      </c>
      <c r="J41" s="19">
        <v>1320.88</v>
      </c>
      <c r="K41" s="19">
        <v>2415.38</v>
      </c>
      <c r="L41" s="12">
        <f t="shared" si="10"/>
        <v>2000</v>
      </c>
      <c r="M41" s="13">
        <f t="shared" si="11"/>
        <v>1000</v>
      </c>
      <c r="N41" s="14">
        <f t="shared" si="12"/>
        <v>2000</v>
      </c>
      <c r="O41" s="4">
        <f t="shared" si="13"/>
        <v>1000</v>
      </c>
      <c r="P41" s="4">
        <f t="shared" si="14"/>
        <v>0</v>
      </c>
      <c r="Q41" s="3">
        <f t="shared" si="15"/>
        <v>1.3197835554968986E-4</v>
      </c>
    </row>
    <row r="42" spans="2:17" x14ac:dyDescent="0.15">
      <c r="B42" t="s">
        <v>149</v>
      </c>
      <c r="C42" s="18">
        <v>5.9269900322</v>
      </c>
      <c r="D42" s="18">
        <v>4.574019908905</v>
      </c>
      <c r="E42" s="18">
        <v>7.5645499229429998</v>
      </c>
      <c r="F42" s="4">
        <f t="shared" si="8"/>
        <v>1.352970123295</v>
      </c>
      <c r="G42" s="4">
        <f t="shared" si="9"/>
        <v>1.6375598907429998</v>
      </c>
      <c r="H42">
        <v>30140</v>
      </c>
      <c r="I42" s="19">
        <v>1786.39</v>
      </c>
      <c r="J42" s="19">
        <v>1378.61</v>
      </c>
      <c r="K42" s="19">
        <v>2279.96</v>
      </c>
      <c r="L42" s="12">
        <f t="shared" si="10"/>
        <v>2000</v>
      </c>
      <c r="M42" s="13">
        <f t="shared" si="11"/>
        <v>1000</v>
      </c>
      <c r="N42" s="14">
        <f t="shared" si="12"/>
        <v>2000</v>
      </c>
      <c r="O42" s="4">
        <f t="shared" si="13"/>
        <v>1000</v>
      </c>
      <c r="P42" s="4">
        <f t="shared" si="14"/>
        <v>0</v>
      </c>
      <c r="Q42" s="3">
        <f t="shared" si="15"/>
        <v>1.3197835554968986E-4</v>
      </c>
    </row>
    <row r="43" spans="2:17" x14ac:dyDescent="0.15">
      <c r="B43" t="s">
        <v>176</v>
      </c>
      <c r="C43" s="18">
        <v>3.4918365478500002</v>
      </c>
      <c r="D43" s="18">
        <v>1.439222216606</v>
      </c>
      <c r="E43" s="18">
        <v>7.0509133338929999</v>
      </c>
      <c r="F43" s="4">
        <f t="shared" si="8"/>
        <v>2.0526143312440004</v>
      </c>
      <c r="G43" s="4">
        <f t="shared" si="9"/>
        <v>3.5590767860429997</v>
      </c>
      <c r="H43">
        <v>55109</v>
      </c>
      <c r="I43" s="19">
        <v>1924.32</v>
      </c>
      <c r="J43" s="19">
        <v>793.14</v>
      </c>
      <c r="K43" s="19">
        <v>3885.69</v>
      </c>
      <c r="L43" s="12">
        <f t="shared" si="10"/>
        <v>2000</v>
      </c>
      <c r="M43" s="13">
        <f t="shared" si="11"/>
        <v>1000</v>
      </c>
      <c r="N43" s="14">
        <f t="shared" si="12"/>
        <v>4000</v>
      </c>
      <c r="O43" s="4">
        <f t="shared" si="13"/>
        <v>1000</v>
      </c>
      <c r="P43" s="4">
        <f t="shared" si="14"/>
        <v>2000</v>
      </c>
      <c r="Q43" s="3">
        <f t="shared" si="15"/>
        <v>1.3197835554968986E-4</v>
      </c>
    </row>
    <row r="44" spans="2:17" x14ac:dyDescent="0.15">
      <c r="B44" t="s">
        <v>166</v>
      </c>
      <c r="C44" s="18">
        <v>5.0231060981800004</v>
      </c>
      <c r="D44" s="18">
        <v>3.5406219959260001</v>
      </c>
      <c r="E44" s="18">
        <v>6.9343137741090004</v>
      </c>
      <c r="F44" s="4">
        <f t="shared" si="8"/>
        <v>1.4824841022540003</v>
      </c>
      <c r="G44" s="4">
        <f t="shared" si="9"/>
        <v>1.911207675929</v>
      </c>
      <c r="H44">
        <v>40885</v>
      </c>
      <c r="I44" s="19">
        <v>2053.6999999999998</v>
      </c>
      <c r="J44" s="19">
        <v>1447.58</v>
      </c>
      <c r="K44" s="19">
        <v>2835.09</v>
      </c>
      <c r="L44" s="12">
        <f t="shared" si="10"/>
        <v>2000</v>
      </c>
      <c r="M44" s="13">
        <f t="shared" si="11"/>
        <v>1000</v>
      </c>
      <c r="N44" s="14">
        <f t="shared" si="12"/>
        <v>3000</v>
      </c>
      <c r="O44" s="4">
        <f t="shared" si="13"/>
        <v>1000</v>
      </c>
      <c r="P44" s="4">
        <f t="shared" si="14"/>
        <v>1000</v>
      </c>
      <c r="Q44" s="3">
        <f t="shared" si="15"/>
        <v>1.3197835554968986E-4</v>
      </c>
    </row>
    <row r="45" spans="2:17" x14ac:dyDescent="0.15">
      <c r="B45" t="s">
        <v>15</v>
      </c>
      <c r="C45" s="18">
        <v>18.439224243160002</v>
      </c>
      <c r="D45" s="18">
        <v>14.308924674988001</v>
      </c>
      <c r="E45" s="18">
        <v>23.320854187011999</v>
      </c>
      <c r="F45" s="4">
        <f t="shared" si="8"/>
        <v>4.1302995681720009</v>
      </c>
      <c r="G45" s="4">
        <f t="shared" si="9"/>
        <v>4.8816299438519977</v>
      </c>
      <c r="H45">
        <v>13060</v>
      </c>
      <c r="I45" s="19">
        <v>2408.16</v>
      </c>
      <c r="J45" s="19">
        <v>1868.75</v>
      </c>
      <c r="K45" s="19">
        <v>3045.7</v>
      </c>
      <c r="L45" s="12">
        <f t="shared" si="10"/>
        <v>2000</v>
      </c>
      <c r="M45" s="13">
        <f t="shared" si="11"/>
        <v>2000</v>
      </c>
      <c r="N45" s="14">
        <f t="shared" si="12"/>
        <v>3000</v>
      </c>
      <c r="O45" s="4">
        <f t="shared" si="13"/>
        <v>0</v>
      </c>
      <c r="P45" s="4">
        <f t="shared" si="14"/>
        <v>1000</v>
      </c>
      <c r="Q45" s="3">
        <f t="shared" si="15"/>
        <v>1.3197835554968986E-4</v>
      </c>
    </row>
    <row r="46" spans="2:17" x14ac:dyDescent="0.15">
      <c r="B46" t="s">
        <v>29</v>
      </c>
      <c r="C46" s="18">
        <v>12.0922498703</v>
      </c>
      <c r="D46" s="18">
        <v>9.5744142532350001</v>
      </c>
      <c r="E46" s="18">
        <v>15.052295684814</v>
      </c>
      <c r="F46" s="4">
        <f t="shared" si="8"/>
        <v>2.5178356170649998</v>
      </c>
      <c r="G46" s="4">
        <f t="shared" si="9"/>
        <v>2.9600458145140003</v>
      </c>
      <c r="H46">
        <v>19975</v>
      </c>
      <c r="I46" s="19">
        <v>2415.4299999999998</v>
      </c>
      <c r="J46" s="19">
        <v>1912.49</v>
      </c>
      <c r="K46" s="19">
        <v>3006.7</v>
      </c>
      <c r="L46" s="12">
        <f t="shared" si="10"/>
        <v>2000</v>
      </c>
      <c r="M46" s="13">
        <f t="shared" si="11"/>
        <v>2000</v>
      </c>
      <c r="N46" s="14">
        <f t="shared" si="12"/>
        <v>3000</v>
      </c>
      <c r="O46" s="4">
        <f t="shared" si="13"/>
        <v>0</v>
      </c>
      <c r="P46" s="4">
        <f t="shared" si="14"/>
        <v>1000</v>
      </c>
      <c r="Q46" s="3">
        <f t="shared" si="15"/>
        <v>1.3197835554968986E-4</v>
      </c>
    </row>
    <row r="47" spans="2:17" x14ac:dyDescent="0.15">
      <c r="B47" t="s">
        <v>127</v>
      </c>
      <c r="C47" s="18">
        <v>6.4108448028599998</v>
      </c>
      <c r="D47" s="18">
        <v>4.8434724807740004</v>
      </c>
      <c r="E47" s="18">
        <v>8.8208694458009997</v>
      </c>
      <c r="F47" s="4">
        <f t="shared" si="8"/>
        <v>1.5673723220859994</v>
      </c>
      <c r="G47" s="4">
        <f t="shared" si="9"/>
        <v>2.4100246429409999</v>
      </c>
      <c r="H47">
        <v>37684</v>
      </c>
      <c r="I47" s="19">
        <v>2415.86</v>
      </c>
      <c r="J47" s="19">
        <v>1825.21</v>
      </c>
      <c r="K47" s="19">
        <v>3324.06</v>
      </c>
      <c r="L47" s="12">
        <f t="shared" si="10"/>
        <v>2000</v>
      </c>
      <c r="M47" s="13">
        <f t="shared" si="11"/>
        <v>2000</v>
      </c>
      <c r="N47" s="14">
        <f t="shared" si="12"/>
        <v>3000</v>
      </c>
      <c r="O47" s="4">
        <f t="shared" si="13"/>
        <v>0</v>
      </c>
      <c r="P47" s="4">
        <f t="shared" si="14"/>
        <v>1000</v>
      </c>
      <c r="Q47" s="3">
        <f t="shared" si="15"/>
        <v>1.3197835554968986E-4</v>
      </c>
    </row>
    <row r="48" spans="2:17" x14ac:dyDescent="0.15">
      <c r="B48" t="s">
        <v>89</v>
      </c>
      <c r="C48" s="18">
        <v>7.8347983360300004</v>
      </c>
      <c r="D48" s="18">
        <v>2.0747690200809998</v>
      </c>
      <c r="E48" s="18">
        <v>20.330972671508999</v>
      </c>
      <c r="F48" s="4">
        <f t="shared" si="8"/>
        <v>5.7600293159490006</v>
      </c>
      <c r="G48" s="4">
        <f t="shared" si="9"/>
        <v>12.496174335478997</v>
      </c>
      <c r="H48">
        <v>34130</v>
      </c>
      <c r="I48" s="19">
        <v>2674.02</v>
      </c>
      <c r="J48" s="19">
        <v>708.12</v>
      </c>
      <c r="K48" s="19">
        <v>6938.96</v>
      </c>
      <c r="L48" s="12">
        <f t="shared" si="10"/>
        <v>3000</v>
      </c>
      <c r="M48" s="13">
        <f t="shared" si="11"/>
        <v>1000</v>
      </c>
      <c r="N48" s="14">
        <f t="shared" si="12"/>
        <v>7000</v>
      </c>
      <c r="O48" s="4">
        <f t="shared" si="13"/>
        <v>2000</v>
      </c>
      <c r="P48" s="4">
        <f t="shared" si="14"/>
        <v>4000</v>
      </c>
      <c r="Q48" s="3">
        <f t="shared" si="15"/>
        <v>1.9796753332453477E-4</v>
      </c>
    </row>
    <row r="49" spans="2:17" x14ac:dyDescent="0.15">
      <c r="B49" t="s">
        <v>181</v>
      </c>
      <c r="C49" s="18">
        <v>1.7998583316800001</v>
      </c>
      <c r="D49" s="18">
        <v>1.2804672718050001</v>
      </c>
      <c r="E49" s="18">
        <v>2.479288101196</v>
      </c>
      <c r="F49" s="4">
        <f t="shared" si="8"/>
        <v>0.51939105987500001</v>
      </c>
      <c r="G49" s="4">
        <f t="shared" si="9"/>
        <v>0.67942976951599987</v>
      </c>
      <c r="H49">
        <v>154483</v>
      </c>
      <c r="I49" s="19">
        <v>2780.48</v>
      </c>
      <c r="J49" s="19">
        <v>1978.1</v>
      </c>
      <c r="K49" s="19">
        <v>3830.08</v>
      </c>
      <c r="L49" s="12">
        <f t="shared" si="10"/>
        <v>3000</v>
      </c>
      <c r="M49" s="13">
        <f t="shared" si="11"/>
        <v>2000</v>
      </c>
      <c r="N49" s="14">
        <f t="shared" si="12"/>
        <v>4000</v>
      </c>
      <c r="O49" s="4">
        <f t="shared" si="13"/>
        <v>1000</v>
      </c>
      <c r="P49" s="4">
        <f t="shared" si="14"/>
        <v>1000</v>
      </c>
      <c r="Q49" s="3">
        <f t="shared" si="15"/>
        <v>1.9796753332453477E-4</v>
      </c>
    </row>
    <row r="50" spans="2:17" x14ac:dyDescent="0.15">
      <c r="B50" t="s">
        <v>141</v>
      </c>
      <c r="C50" s="18">
        <v>5.4953699111900001</v>
      </c>
      <c r="D50" s="18">
        <v>4.1148905754090004</v>
      </c>
      <c r="E50" s="18">
        <v>7.6025390625</v>
      </c>
      <c r="F50" s="4">
        <f t="shared" si="8"/>
        <v>1.3804793357809997</v>
      </c>
      <c r="G50" s="4">
        <f t="shared" si="9"/>
        <v>2.1071691513099999</v>
      </c>
      <c r="H50">
        <v>55349</v>
      </c>
      <c r="I50" s="19">
        <v>3041.63</v>
      </c>
      <c r="J50" s="19">
        <v>2277.5500000000002</v>
      </c>
      <c r="K50" s="19">
        <v>4207.93</v>
      </c>
      <c r="L50" s="12">
        <f t="shared" si="10"/>
        <v>3000</v>
      </c>
      <c r="M50" s="13">
        <f t="shared" si="11"/>
        <v>2000</v>
      </c>
      <c r="N50" s="14">
        <f t="shared" si="12"/>
        <v>4000</v>
      </c>
      <c r="O50" s="4">
        <f t="shared" si="13"/>
        <v>1000</v>
      </c>
      <c r="P50" s="4">
        <f t="shared" si="14"/>
        <v>1000</v>
      </c>
      <c r="Q50" s="3">
        <f t="shared" si="15"/>
        <v>1.9796753332453477E-4</v>
      </c>
    </row>
    <row r="51" spans="2:17" x14ac:dyDescent="0.15">
      <c r="B51" t="s">
        <v>157</v>
      </c>
      <c r="C51" s="18">
        <v>5.4918141365100004</v>
      </c>
      <c r="D51" s="18">
        <v>4.1074142456049998</v>
      </c>
      <c r="E51" s="18">
        <v>7.061104774475</v>
      </c>
      <c r="F51" s="4">
        <f t="shared" si="8"/>
        <v>1.3843998909050006</v>
      </c>
      <c r="G51" s="4">
        <f t="shared" si="9"/>
        <v>1.5692906379649996</v>
      </c>
      <c r="H51">
        <v>58386</v>
      </c>
      <c r="I51" s="19">
        <v>3206.45</v>
      </c>
      <c r="J51" s="19">
        <v>2398.15</v>
      </c>
      <c r="K51" s="19">
        <v>4122.7</v>
      </c>
      <c r="L51" s="12">
        <f t="shared" si="10"/>
        <v>3000</v>
      </c>
      <c r="M51" s="13">
        <f t="shared" si="11"/>
        <v>2000</v>
      </c>
      <c r="N51" s="14">
        <f t="shared" si="12"/>
        <v>4000</v>
      </c>
      <c r="O51" s="4">
        <f t="shared" si="13"/>
        <v>1000</v>
      </c>
      <c r="P51" s="4">
        <f t="shared" si="14"/>
        <v>1000</v>
      </c>
      <c r="Q51" s="3">
        <f t="shared" si="15"/>
        <v>1.9796753332453477E-4</v>
      </c>
    </row>
    <row r="52" spans="2:17" x14ac:dyDescent="0.15">
      <c r="B52" t="s">
        <v>175</v>
      </c>
      <c r="C52" s="18">
        <v>3.55480194092</v>
      </c>
      <c r="D52" s="18">
        <v>2.6642711162569999</v>
      </c>
      <c r="E52" s="18">
        <v>4.649466514587</v>
      </c>
      <c r="F52" s="4">
        <f t="shared" si="8"/>
        <v>0.89053082466300015</v>
      </c>
      <c r="G52" s="4">
        <f t="shared" si="9"/>
        <v>1.094664573667</v>
      </c>
      <c r="H52">
        <v>90809</v>
      </c>
      <c r="I52" s="19">
        <v>3228.08</v>
      </c>
      <c r="J52" s="19">
        <v>2419.4</v>
      </c>
      <c r="K52" s="19">
        <v>4222.13</v>
      </c>
      <c r="L52" s="12">
        <f t="shared" si="10"/>
        <v>3000</v>
      </c>
      <c r="M52" s="13">
        <f t="shared" si="11"/>
        <v>2000</v>
      </c>
      <c r="N52" s="14">
        <f t="shared" si="12"/>
        <v>4000</v>
      </c>
      <c r="O52" s="4">
        <f t="shared" si="13"/>
        <v>1000</v>
      </c>
      <c r="P52" s="4">
        <f t="shared" si="14"/>
        <v>1000</v>
      </c>
      <c r="Q52" s="3">
        <f t="shared" si="15"/>
        <v>1.9796753332453477E-4</v>
      </c>
    </row>
    <row r="53" spans="2:17" x14ac:dyDescent="0.15">
      <c r="B53" t="s">
        <v>78</v>
      </c>
      <c r="C53" s="18">
        <v>8.20284748077</v>
      </c>
      <c r="D53" s="18">
        <v>6.6412210464479999</v>
      </c>
      <c r="E53" s="18">
        <v>10.146691322326999</v>
      </c>
      <c r="F53" s="4">
        <f t="shared" si="8"/>
        <v>1.5616264343220001</v>
      </c>
      <c r="G53" s="4">
        <f t="shared" si="9"/>
        <v>1.9438438415569994</v>
      </c>
      <c r="H53">
        <v>39488</v>
      </c>
      <c r="I53" s="19">
        <v>3239.14</v>
      </c>
      <c r="J53" s="19">
        <v>2622.49</v>
      </c>
      <c r="K53" s="19">
        <v>4006.73</v>
      </c>
      <c r="L53" s="12">
        <f t="shared" si="10"/>
        <v>3000</v>
      </c>
      <c r="M53" s="13">
        <f t="shared" si="11"/>
        <v>3000</v>
      </c>
      <c r="N53" s="14">
        <f t="shared" si="12"/>
        <v>4000</v>
      </c>
      <c r="O53" s="4">
        <f t="shared" si="13"/>
        <v>0</v>
      </c>
      <c r="P53" s="4">
        <f t="shared" si="14"/>
        <v>1000</v>
      </c>
      <c r="Q53" s="3">
        <f t="shared" si="15"/>
        <v>1.9796753332453477E-4</v>
      </c>
    </row>
    <row r="54" spans="2:17" x14ac:dyDescent="0.15">
      <c r="B54" t="s">
        <v>113</v>
      </c>
      <c r="C54" s="18">
        <v>7.50556373596</v>
      </c>
      <c r="D54" s="18">
        <v>6.3623480796810004</v>
      </c>
      <c r="E54" s="18">
        <v>8.9138679504390002</v>
      </c>
      <c r="F54" s="4">
        <f t="shared" si="8"/>
        <v>1.1432156562789997</v>
      </c>
      <c r="G54" s="4">
        <f t="shared" si="9"/>
        <v>1.4083042144790001</v>
      </c>
      <c r="H54">
        <v>43631</v>
      </c>
      <c r="I54" s="19">
        <v>3274.75</v>
      </c>
      <c r="J54" s="19">
        <v>2775.96</v>
      </c>
      <c r="K54" s="19">
        <v>3889.21</v>
      </c>
      <c r="L54" s="12">
        <f t="shared" si="10"/>
        <v>3000</v>
      </c>
      <c r="M54" s="13">
        <f t="shared" si="11"/>
        <v>3000</v>
      </c>
      <c r="N54" s="14">
        <f t="shared" si="12"/>
        <v>4000</v>
      </c>
      <c r="O54" s="4">
        <f t="shared" si="13"/>
        <v>0</v>
      </c>
      <c r="P54" s="4">
        <f t="shared" si="14"/>
        <v>1000</v>
      </c>
      <c r="Q54" s="3">
        <f t="shared" si="15"/>
        <v>1.9796753332453477E-4</v>
      </c>
    </row>
    <row r="55" spans="2:17" x14ac:dyDescent="0.15">
      <c r="B55" t="s">
        <v>162</v>
      </c>
      <c r="C55" s="18">
        <v>5.2456631660499999</v>
      </c>
      <c r="D55" s="18">
        <v>2.3757710456850001</v>
      </c>
      <c r="E55" s="18">
        <v>10.103987693786999</v>
      </c>
      <c r="F55" s="4">
        <f t="shared" si="8"/>
        <v>2.8698921203649999</v>
      </c>
      <c r="G55" s="4">
        <f t="shared" si="9"/>
        <v>4.8583245277369995</v>
      </c>
      <c r="H55">
        <v>69512</v>
      </c>
      <c r="I55" s="19">
        <v>3646.37</v>
      </c>
      <c r="J55" s="19">
        <v>1651.45</v>
      </c>
      <c r="K55" s="19">
        <v>7023.48</v>
      </c>
      <c r="L55" s="12">
        <f t="shared" si="10"/>
        <v>4000</v>
      </c>
      <c r="M55" s="13">
        <f t="shared" si="11"/>
        <v>2000</v>
      </c>
      <c r="N55" s="14">
        <f t="shared" si="12"/>
        <v>7000</v>
      </c>
      <c r="O55" s="4">
        <f t="shared" si="13"/>
        <v>2000</v>
      </c>
      <c r="P55" s="4">
        <f t="shared" si="14"/>
        <v>3000</v>
      </c>
      <c r="Q55" s="3">
        <f t="shared" si="15"/>
        <v>2.6395671109937972E-4</v>
      </c>
    </row>
    <row r="56" spans="2:17" x14ac:dyDescent="0.15">
      <c r="B56" t="s">
        <v>140</v>
      </c>
      <c r="C56" s="18">
        <v>6.3296055793799999</v>
      </c>
      <c r="D56" s="18">
        <v>5.0290098190309998</v>
      </c>
      <c r="E56" s="18">
        <v>7.8881468772890004</v>
      </c>
      <c r="F56" s="4">
        <f t="shared" si="8"/>
        <v>1.3005957603490002</v>
      </c>
      <c r="G56" s="4">
        <f t="shared" si="9"/>
        <v>1.5585412979090005</v>
      </c>
      <c r="H56">
        <v>60568</v>
      </c>
      <c r="I56" s="19">
        <v>3833.72</v>
      </c>
      <c r="J56" s="19">
        <v>3045.97</v>
      </c>
      <c r="K56" s="19">
        <v>4777.6899999999996</v>
      </c>
      <c r="L56" s="12">
        <f t="shared" si="10"/>
        <v>4000</v>
      </c>
      <c r="M56" s="13">
        <f t="shared" si="11"/>
        <v>3000</v>
      </c>
      <c r="N56" s="14">
        <f t="shared" si="12"/>
        <v>5000</v>
      </c>
      <c r="O56" s="4">
        <f t="shared" si="13"/>
        <v>1000</v>
      </c>
      <c r="P56" s="4">
        <f t="shared" si="14"/>
        <v>1000</v>
      </c>
      <c r="Q56" s="3">
        <f t="shared" si="15"/>
        <v>2.6395671109937972E-4</v>
      </c>
    </row>
    <row r="57" spans="2:17" x14ac:dyDescent="0.15">
      <c r="B57" t="s">
        <v>121</v>
      </c>
      <c r="C57" s="18">
        <v>6.6143436431899998</v>
      </c>
      <c r="D57" s="18">
        <v>5.0084967613220002</v>
      </c>
      <c r="E57" s="18">
        <v>9.1052761077880007</v>
      </c>
      <c r="F57" s="4">
        <f t="shared" si="8"/>
        <v>1.6058468818679996</v>
      </c>
      <c r="G57" s="4">
        <f t="shared" si="9"/>
        <v>2.4909324645980009</v>
      </c>
      <c r="H57">
        <v>60414</v>
      </c>
      <c r="I57" s="19">
        <v>3995.99</v>
      </c>
      <c r="J57" s="19">
        <v>3025.83</v>
      </c>
      <c r="K57" s="19">
        <v>5500.86</v>
      </c>
      <c r="L57" s="12">
        <f t="shared" si="10"/>
        <v>4000</v>
      </c>
      <c r="M57" s="13">
        <f t="shared" si="11"/>
        <v>3000</v>
      </c>
      <c r="N57" s="14">
        <f t="shared" si="12"/>
        <v>6000</v>
      </c>
      <c r="O57" s="4">
        <f t="shared" si="13"/>
        <v>1000</v>
      </c>
      <c r="P57" s="4">
        <f t="shared" si="14"/>
        <v>2000</v>
      </c>
      <c r="Q57" s="3">
        <f t="shared" si="15"/>
        <v>2.6395671109937972E-4</v>
      </c>
    </row>
    <row r="58" spans="2:17" x14ac:dyDescent="0.15">
      <c r="B58" t="s">
        <v>56</v>
      </c>
      <c r="C58" s="18">
        <v>9.2779960632300007</v>
      </c>
      <c r="D58" s="18">
        <v>7.5986480712890003</v>
      </c>
      <c r="E58" s="18">
        <v>11.358110427855999</v>
      </c>
      <c r="F58" s="4">
        <f t="shared" si="8"/>
        <v>1.6793479919410004</v>
      </c>
      <c r="G58" s="4">
        <f t="shared" si="9"/>
        <v>2.0801143646259987</v>
      </c>
      <c r="H58">
        <v>43734</v>
      </c>
      <c r="I58" s="19">
        <v>4057.64</v>
      </c>
      <c r="J58" s="19">
        <v>3323.19</v>
      </c>
      <c r="K58" s="19">
        <v>4967.3599999999997</v>
      </c>
      <c r="L58" s="12">
        <f t="shared" si="10"/>
        <v>4000</v>
      </c>
      <c r="M58" s="13">
        <f t="shared" si="11"/>
        <v>3000</v>
      </c>
      <c r="N58" s="14">
        <f t="shared" si="12"/>
        <v>5000</v>
      </c>
      <c r="O58" s="4">
        <f t="shared" si="13"/>
        <v>1000</v>
      </c>
      <c r="P58" s="4">
        <f t="shared" si="14"/>
        <v>1000</v>
      </c>
      <c r="Q58" s="3">
        <f t="shared" si="15"/>
        <v>2.6395671109937972E-4</v>
      </c>
    </row>
    <row r="59" spans="2:17" x14ac:dyDescent="0.15">
      <c r="B59" t="s">
        <v>180</v>
      </c>
      <c r="C59" s="18">
        <v>2.0755937099500001</v>
      </c>
      <c r="D59" s="18">
        <v>1.532904982567</v>
      </c>
      <c r="E59" s="18">
        <v>2.7068305015559999</v>
      </c>
      <c r="F59" s="4">
        <f t="shared" si="8"/>
        <v>0.54268872738300011</v>
      </c>
      <c r="G59" s="4">
        <f t="shared" si="9"/>
        <v>0.63123679160599977</v>
      </c>
      <c r="H59">
        <v>196821</v>
      </c>
      <c r="I59" s="19">
        <v>4085.2</v>
      </c>
      <c r="J59" s="19">
        <v>3017.08</v>
      </c>
      <c r="K59" s="19">
        <v>5327.61</v>
      </c>
      <c r="L59" s="12">
        <f t="shared" si="10"/>
        <v>4000</v>
      </c>
      <c r="M59" s="13">
        <f t="shared" si="11"/>
        <v>3000</v>
      </c>
      <c r="N59" s="14">
        <f t="shared" si="12"/>
        <v>5000</v>
      </c>
      <c r="O59" s="4">
        <f t="shared" si="13"/>
        <v>1000</v>
      </c>
      <c r="P59" s="4">
        <f t="shared" si="14"/>
        <v>1000</v>
      </c>
      <c r="Q59" s="3">
        <f t="shared" si="15"/>
        <v>2.6395671109937972E-4</v>
      </c>
    </row>
    <row r="60" spans="2:17" x14ac:dyDescent="0.15">
      <c r="B60" t="s">
        <v>115</v>
      </c>
      <c r="C60" s="18">
        <v>6.9993529319799999</v>
      </c>
      <c r="D60" s="18">
        <v>5.2556829452510003</v>
      </c>
      <c r="E60" s="18">
        <v>9.0372009277340002</v>
      </c>
      <c r="F60" s="4">
        <f t="shared" si="8"/>
        <v>1.7436699867289995</v>
      </c>
      <c r="G60" s="4">
        <f t="shared" si="9"/>
        <v>2.0378479957540003</v>
      </c>
      <c r="H60">
        <v>58786</v>
      </c>
      <c r="I60" s="19">
        <v>4114.6400000000003</v>
      </c>
      <c r="J60" s="19">
        <v>3089.61</v>
      </c>
      <c r="K60" s="19">
        <v>5312.61</v>
      </c>
      <c r="L60" s="12">
        <f t="shared" si="10"/>
        <v>4000</v>
      </c>
      <c r="M60" s="13">
        <f t="shared" si="11"/>
        <v>3000</v>
      </c>
      <c r="N60" s="14">
        <f t="shared" si="12"/>
        <v>5000</v>
      </c>
      <c r="O60" s="4">
        <f t="shared" si="13"/>
        <v>1000</v>
      </c>
      <c r="P60" s="4">
        <f t="shared" si="14"/>
        <v>1000</v>
      </c>
      <c r="Q60" s="3">
        <f t="shared" si="15"/>
        <v>2.6395671109937972E-4</v>
      </c>
    </row>
    <row r="61" spans="2:17" x14ac:dyDescent="0.15">
      <c r="B61" t="s">
        <v>137</v>
      </c>
      <c r="C61" s="18">
        <v>5.8626465797399998</v>
      </c>
      <c r="D61" s="18">
        <v>4.4118313789370003</v>
      </c>
      <c r="E61" s="18">
        <v>8.1034622192380006</v>
      </c>
      <c r="F61" s="4">
        <f t="shared" si="8"/>
        <v>1.4508152008029995</v>
      </c>
      <c r="G61" s="4">
        <f t="shared" si="9"/>
        <v>2.2408156394980008</v>
      </c>
      <c r="H61">
        <v>71434</v>
      </c>
      <c r="I61" s="19">
        <v>4187.92</v>
      </c>
      <c r="J61" s="19">
        <v>3151.55</v>
      </c>
      <c r="K61" s="19">
        <v>5788.63</v>
      </c>
      <c r="L61" s="12">
        <f t="shared" si="10"/>
        <v>4000</v>
      </c>
      <c r="M61" s="13">
        <f t="shared" si="11"/>
        <v>3000</v>
      </c>
      <c r="N61" s="14">
        <f t="shared" si="12"/>
        <v>6000</v>
      </c>
      <c r="O61" s="4">
        <f t="shared" si="13"/>
        <v>1000</v>
      </c>
      <c r="P61" s="4">
        <f t="shared" si="14"/>
        <v>2000</v>
      </c>
      <c r="Q61" s="3">
        <f t="shared" si="15"/>
        <v>2.6395671109937972E-4</v>
      </c>
    </row>
    <row r="62" spans="2:17" x14ac:dyDescent="0.15">
      <c r="B62" t="s">
        <v>148</v>
      </c>
      <c r="C62" s="18">
        <v>6.0759992599499997</v>
      </c>
      <c r="D62" s="18">
        <v>4.4733610153200001</v>
      </c>
      <c r="E62" s="18">
        <v>8.1205520629880006</v>
      </c>
      <c r="F62" s="4">
        <f t="shared" si="8"/>
        <v>1.6026382446299996</v>
      </c>
      <c r="G62" s="4">
        <f t="shared" si="9"/>
        <v>2.0445528030380009</v>
      </c>
      <c r="H62">
        <v>69772</v>
      </c>
      <c r="I62" s="19">
        <v>4239.3500000000004</v>
      </c>
      <c r="J62" s="19">
        <v>3121.15</v>
      </c>
      <c r="K62" s="19">
        <v>5665.87</v>
      </c>
      <c r="L62" s="12">
        <f t="shared" si="10"/>
        <v>4000</v>
      </c>
      <c r="M62" s="13">
        <f t="shared" si="11"/>
        <v>3000</v>
      </c>
      <c r="N62" s="14">
        <f t="shared" si="12"/>
        <v>6000</v>
      </c>
      <c r="O62" s="4">
        <f t="shared" si="13"/>
        <v>1000</v>
      </c>
      <c r="P62" s="4">
        <f t="shared" si="14"/>
        <v>2000</v>
      </c>
      <c r="Q62" s="3">
        <f t="shared" si="15"/>
        <v>2.6395671109937972E-4</v>
      </c>
    </row>
    <row r="63" spans="2:17" x14ac:dyDescent="0.15">
      <c r="B63" t="s">
        <v>46</v>
      </c>
      <c r="C63" s="18">
        <v>9.3363037109399993</v>
      </c>
      <c r="D63" s="18">
        <v>7.2880039215089996</v>
      </c>
      <c r="E63" s="18">
        <v>11.853410720825</v>
      </c>
      <c r="F63" s="4">
        <f t="shared" si="8"/>
        <v>2.0482997894309998</v>
      </c>
      <c r="G63" s="4">
        <f t="shared" si="9"/>
        <v>2.5171070098850006</v>
      </c>
      <c r="H63">
        <v>48771</v>
      </c>
      <c r="I63" s="19">
        <v>4553.41</v>
      </c>
      <c r="J63" s="19">
        <v>3554.43</v>
      </c>
      <c r="K63" s="19">
        <v>5781.03</v>
      </c>
      <c r="L63" s="12">
        <f t="shared" si="10"/>
        <v>5000</v>
      </c>
      <c r="M63" s="13">
        <f t="shared" si="11"/>
        <v>4000</v>
      </c>
      <c r="N63" s="14">
        <f t="shared" si="12"/>
        <v>6000</v>
      </c>
      <c r="O63" s="4">
        <f t="shared" si="13"/>
        <v>1000</v>
      </c>
      <c r="P63" s="4">
        <f t="shared" si="14"/>
        <v>1000</v>
      </c>
      <c r="Q63" s="3">
        <f t="shared" si="15"/>
        <v>3.299458888742246E-4</v>
      </c>
    </row>
    <row r="64" spans="2:17" x14ac:dyDescent="0.15">
      <c r="B64" t="s">
        <v>171</v>
      </c>
      <c r="C64" s="18">
        <v>4.1132254600499998</v>
      </c>
      <c r="D64" s="18">
        <v>2.9306635856629999</v>
      </c>
      <c r="E64" s="18">
        <v>5.7108116149899999</v>
      </c>
      <c r="F64" s="4">
        <f t="shared" si="8"/>
        <v>1.1825618743869999</v>
      </c>
      <c r="G64" s="4">
        <f t="shared" si="9"/>
        <v>1.5975861549400001</v>
      </c>
      <c r="H64">
        <v>111815</v>
      </c>
      <c r="I64" s="19">
        <v>4599.2</v>
      </c>
      <c r="J64" s="19">
        <v>3276.92</v>
      </c>
      <c r="K64" s="19">
        <v>6385.54</v>
      </c>
      <c r="L64" s="12">
        <f t="shared" si="10"/>
        <v>5000</v>
      </c>
      <c r="M64" s="13">
        <f t="shared" si="11"/>
        <v>3000</v>
      </c>
      <c r="N64" s="14">
        <f t="shared" si="12"/>
        <v>6000</v>
      </c>
      <c r="O64" s="4">
        <f t="shared" si="13"/>
        <v>2000</v>
      </c>
      <c r="P64" s="4">
        <f t="shared" si="14"/>
        <v>1000</v>
      </c>
      <c r="Q64" s="3">
        <f t="shared" si="15"/>
        <v>3.299458888742246E-4</v>
      </c>
    </row>
    <row r="65" spans="2:17" x14ac:dyDescent="0.15">
      <c r="B65" t="s">
        <v>109</v>
      </c>
      <c r="C65" s="18">
        <v>7.0986280441299998</v>
      </c>
      <c r="D65" s="18">
        <v>5.3601779937740002</v>
      </c>
      <c r="E65" s="18">
        <v>9.8017311096190003</v>
      </c>
      <c r="F65" s="4">
        <f t="shared" si="8"/>
        <v>1.7384500503559996</v>
      </c>
      <c r="G65" s="4">
        <f t="shared" si="9"/>
        <v>2.7031030654890005</v>
      </c>
      <c r="H65">
        <v>66853</v>
      </c>
      <c r="I65" s="19">
        <v>4745.6499999999996</v>
      </c>
      <c r="J65" s="19">
        <v>3583.44</v>
      </c>
      <c r="K65" s="19">
        <v>6552.75</v>
      </c>
      <c r="L65" s="12">
        <f t="shared" si="10"/>
        <v>5000</v>
      </c>
      <c r="M65" s="13">
        <f t="shared" si="11"/>
        <v>4000</v>
      </c>
      <c r="N65" s="14">
        <f t="shared" si="12"/>
        <v>7000</v>
      </c>
      <c r="O65" s="4">
        <f t="shared" si="13"/>
        <v>1000</v>
      </c>
      <c r="P65" s="4">
        <f t="shared" si="14"/>
        <v>2000</v>
      </c>
      <c r="Q65" s="3">
        <f t="shared" si="15"/>
        <v>3.299458888742246E-4</v>
      </c>
    </row>
    <row r="66" spans="2:17" x14ac:dyDescent="0.15">
      <c r="B66" t="s">
        <v>87</v>
      </c>
      <c r="C66" s="18">
        <v>7.9993333816499996</v>
      </c>
      <c r="D66" s="18">
        <v>6.3662638664250002</v>
      </c>
      <c r="E66" s="18">
        <v>9.9293775558469992</v>
      </c>
      <c r="F66" s="4">
        <f t="shared" si="8"/>
        <v>1.6330695152249994</v>
      </c>
      <c r="G66" s="4">
        <f t="shared" si="9"/>
        <v>1.9300441741969996</v>
      </c>
      <c r="H66">
        <v>60317</v>
      </c>
      <c r="I66" s="19">
        <v>4824.96</v>
      </c>
      <c r="J66" s="19">
        <v>3839.94</v>
      </c>
      <c r="K66" s="19">
        <v>5989.1</v>
      </c>
      <c r="L66" s="12">
        <f t="shared" si="10"/>
        <v>5000</v>
      </c>
      <c r="M66" s="13">
        <f t="shared" si="11"/>
        <v>4000</v>
      </c>
      <c r="N66" s="14">
        <f t="shared" si="12"/>
        <v>6000</v>
      </c>
      <c r="O66" s="4">
        <f t="shared" si="13"/>
        <v>1000</v>
      </c>
      <c r="P66" s="4">
        <f t="shared" si="14"/>
        <v>1000</v>
      </c>
      <c r="Q66" s="3">
        <f t="shared" si="15"/>
        <v>3.299458888742246E-4</v>
      </c>
    </row>
    <row r="67" spans="2:17" x14ac:dyDescent="0.15">
      <c r="B67" t="s">
        <v>63</v>
      </c>
      <c r="C67" s="18">
        <v>8.51412391663</v>
      </c>
      <c r="D67" s="18">
        <v>5.0497999191279996</v>
      </c>
      <c r="E67" s="18">
        <v>13.188765525818001</v>
      </c>
      <c r="F67" s="4">
        <f t="shared" si="8"/>
        <v>3.4643239975020004</v>
      </c>
      <c r="G67" s="4">
        <f t="shared" si="9"/>
        <v>4.6746416091880008</v>
      </c>
      <c r="H67">
        <v>57081</v>
      </c>
      <c r="I67" s="19">
        <v>4859.95</v>
      </c>
      <c r="J67" s="19">
        <v>2882.48</v>
      </c>
      <c r="K67" s="19">
        <v>7528.28</v>
      </c>
      <c r="L67" s="12">
        <f t="shared" si="10"/>
        <v>5000</v>
      </c>
      <c r="M67" s="13">
        <f t="shared" si="11"/>
        <v>3000</v>
      </c>
      <c r="N67" s="14">
        <f t="shared" si="12"/>
        <v>8000</v>
      </c>
      <c r="O67" s="4">
        <f t="shared" si="13"/>
        <v>2000</v>
      </c>
      <c r="P67" s="4">
        <f t="shared" si="14"/>
        <v>3000</v>
      </c>
      <c r="Q67" s="3">
        <f t="shared" si="15"/>
        <v>3.299458888742246E-4</v>
      </c>
    </row>
    <row r="68" spans="2:17" x14ac:dyDescent="0.15">
      <c r="B68" t="s">
        <v>184</v>
      </c>
      <c r="C68" s="18">
        <v>1.0323952436399999</v>
      </c>
      <c r="D68" s="18">
        <v>0.239338189363</v>
      </c>
      <c r="E68" s="18">
        <v>2.9996209144589998</v>
      </c>
      <c r="F68" s="4">
        <f t="shared" ref="F68:F99" si="16">C68-D68</f>
        <v>0.79305705427699991</v>
      </c>
      <c r="G68" s="4">
        <f t="shared" ref="G68:G99" si="17">E68-C68</f>
        <v>1.9672256708189999</v>
      </c>
      <c r="H68">
        <v>487502</v>
      </c>
      <c r="I68" s="19">
        <v>5032.95</v>
      </c>
      <c r="J68" s="19">
        <v>1166.78</v>
      </c>
      <c r="K68" s="19">
        <v>14623.21</v>
      </c>
      <c r="L68" s="12">
        <f t="shared" ref="L68:L99" si="18">ROUND(I68,-3)</f>
        <v>5000</v>
      </c>
      <c r="M68" s="13">
        <f t="shared" ref="M68:M99" si="19">ROUND(J68,-3)</f>
        <v>1000</v>
      </c>
      <c r="N68" s="14">
        <f t="shared" ref="N68:N99" si="20">ROUND(K68,-3)</f>
        <v>15000</v>
      </c>
      <c r="O68" s="4">
        <f t="shared" ref="O68:O99" si="21">L68-M68</f>
        <v>4000</v>
      </c>
      <c r="P68" s="4">
        <f t="shared" ref="P68:P99" si="22">N68-L68</f>
        <v>10000</v>
      </c>
      <c r="Q68" s="3">
        <f t="shared" ref="Q68:Q99" si="23">L68/L$188</f>
        <v>3.299458888742246E-4</v>
      </c>
    </row>
    <row r="69" spans="2:17" x14ac:dyDescent="0.15">
      <c r="B69" t="s">
        <v>174</v>
      </c>
      <c r="C69" s="18">
        <v>3.8465740680699998</v>
      </c>
      <c r="D69" s="18">
        <v>2.1581058502200001</v>
      </c>
      <c r="E69" s="18">
        <v>6.4073619842529999</v>
      </c>
      <c r="F69" s="4">
        <f t="shared" si="16"/>
        <v>1.6884682178499997</v>
      </c>
      <c r="G69" s="4">
        <f t="shared" si="17"/>
        <v>2.5607879161830001</v>
      </c>
      <c r="H69">
        <v>132218</v>
      </c>
      <c r="I69" s="19">
        <v>5085.8599999999997</v>
      </c>
      <c r="J69" s="19">
        <v>2853.4</v>
      </c>
      <c r="K69" s="19">
        <v>8471.69</v>
      </c>
      <c r="L69" s="12">
        <f t="shared" si="18"/>
        <v>5000</v>
      </c>
      <c r="M69" s="13">
        <f t="shared" si="19"/>
        <v>3000</v>
      </c>
      <c r="N69" s="14">
        <f t="shared" si="20"/>
        <v>8000</v>
      </c>
      <c r="O69" s="4">
        <f t="shared" si="21"/>
        <v>2000</v>
      </c>
      <c r="P69" s="4">
        <f t="shared" si="22"/>
        <v>3000</v>
      </c>
      <c r="Q69" s="3">
        <f t="shared" si="23"/>
        <v>3.299458888742246E-4</v>
      </c>
    </row>
    <row r="70" spans="2:17" x14ac:dyDescent="0.15">
      <c r="B70" t="s">
        <v>165</v>
      </c>
      <c r="C70" s="18">
        <v>5.2127676010100004</v>
      </c>
      <c r="D70" s="18">
        <v>3.7559962272640002</v>
      </c>
      <c r="E70" s="18">
        <v>7.1295280456540002</v>
      </c>
      <c r="F70" s="4">
        <f t="shared" si="16"/>
        <v>1.4567713737460002</v>
      </c>
      <c r="G70" s="4">
        <f t="shared" si="17"/>
        <v>1.9167604446439999</v>
      </c>
      <c r="H70">
        <v>98443</v>
      </c>
      <c r="I70" s="19">
        <v>5131.6000000000004</v>
      </c>
      <c r="J70" s="19">
        <v>3697.52</v>
      </c>
      <c r="K70" s="19">
        <v>7018.52</v>
      </c>
      <c r="L70" s="12">
        <f t="shared" si="18"/>
        <v>5000</v>
      </c>
      <c r="M70" s="13">
        <f t="shared" si="19"/>
        <v>4000</v>
      </c>
      <c r="N70" s="14">
        <f t="shared" si="20"/>
        <v>7000</v>
      </c>
      <c r="O70" s="4">
        <f t="shared" si="21"/>
        <v>1000</v>
      </c>
      <c r="P70" s="4">
        <f t="shared" si="22"/>
        <v>2000</v>
      </c>
      <c r="Q70" s="3">
        <f t="shared" si="23"/>
        <v>3.299458888742246E-4</v>
      </c>
    </row>
    <row r="71" spans="2:17" x14ac:dyDescent="0.15">
      <c r="B71" t="s">
        <v>168</v>
      </c>
      <c r="C71" s="18">
        <v>4.6376557350200001</v>
      </c>
      <c r="D71" s="18">
        <v>1.213397145271</v>
      </c>
      <c r="E71" s="18">
        <v>12.249948501586999</v>
      </c>
      <c r="F71" s="4">
        <f t="shared" si="16"/>
        <v>3.4242585897489999</v>
      </c>
      <c r="G71" s="4">
        <f t="shared" si="17"/>
        <v>7.6122927665669993</v>
      </c>
      <c r="H71">
        <v>116437</v>
      </c>
      <c r="I71" s="19">
        <v>5399.95</v>
      </c>
      <c r="J71" s="19">
        <v>1412.84</v>
      </c>
      <c r="K71" s="19">
        <v>14263.47</v>
      </c>
      <c r="L71" s="12">
        <f t="shared" si="18"/>
        <v>5000</v>
      </c>
      <c r="M71" s="13">
        <f t="shared" si="19"/>
        <v>1000</v>
      </c>
      <c r="N71" s="14">
        <f t="shared" si="20"/>
        <v>14000</v>
      </c>
      <c r="O71" s="4">
        <f t="shared" si="21"/>
        <v>4000</v>
      </c>
      <c r="P71" s="4">
        <f t="shared" si="22"/>
        <v>9000</v>
      </c>
      <c r="Q71" s="3">
        <f t="shared" si="23"/>
        <v>3.299458888742246E-4</v>
      </c>
    </row>
    <row r="72" spans="2:17" x14ac:dyDescent="0.15">
      <c r="B72" t="s">
        <v>186</v>
      </c>
      <c r="C72" s="18">
        <v>0.97112250328000005</v>
      </c>
      <c r="D72" s="18">
        <v>2.0413564517999999E-2</v>
      </c>
      <c r="E72" s="18">
        <v>6.5324459075929999</v>
      </c>
      <c r="F72" s="4">
        <f t="shared" si="16"/>
        <v>0.95070893876200002</v>
      </c>
      <c r="G72" s="4">
        <f t="shared" si="17"/>
        <v>5.5613234043129998</v>
      </c>
      <c r="H72">
        <v>559032</v>
      </c>
      <c r="I72" s="19">
        <v>5428.89</v>
      </c>
      <c r="J72" s="19">
        <v>114.12</v>
      </c>
      <c r="K72" s="19">
        <v>36518.46</v>
      </c>
      <c r="L72" s="12">
        <f t="shared" si="18"/>
        <v>5000</v>
      </c>
      <c r="M72" s="13">
        <f t="shared" si="19"/>
        <v>0</v>
      </c>
      <c r="N72" s="14">
        <f t="shared" si="20"/>
        <v>37000</v>
      </c>
      <c r="O72" s="4">
        <f t="shared" si="21"/>
        <v>5000</v>
      </c>
      <c r="P72" s="4">
        <f t="shared" si="22"/>
        <v>32000</v>
      </c>
      <c r="Q72" s="3">
        <f t="shared" si="23"/>
        <v>3.299458888742246E-4</v>
      </c>
    </row>
    <row r="73" spans="2:17" x14ac:dyDescent="0.15">
      <c r="B73" t="s">
        <v>79</v>
      </c>
      <c r="C73" s="18">
        <v>8.0121784210199998</v>
      </c>
      <c r="D73" s="18">
        <v>6.2173681259159999</v>
      </c>
      <c r="E73" s="18">
        <v>10.082758903503001</v>
      </c>
      <c r="F73" s="4">
        <f t="shared" si="16"/>
        <v>1.7948102951039999</v>
      </c>
      <c r="G73" s="4">
        <f t="shared" si="17"/>
        <v>2.0705804824830008</v>
      </c>
      <c r="H73">
        <v>70256</v>
      </c>
      <c r="I73" s="19">
        <v>5629.04</v>
      </c>
      <c r="J73" s="19">
        <v>4368.07</v>
      </c>
      <c r="K73" s="19">
        <v>7083.74</v>
      </c>
      <c r="L73" s="12">
        <f t="shared" si="18"/>
        <v>6000</v>
      </c>
      <c r="M73" s="13">
        <f t="shared" si="19"/>
        <v>4000</v>
      </c>
      <c r="N73" s="14">
        <f t="shared" si="20"/>
        <v>7000</v>
      </c>
      <c r="O73" s="4">
        <f t="shared" si="21"/>
        <v>2000</v>
      </c>
      <c r="P73" s="4">
        <f t="shared" si="22"/>
        <v>1000</v>
      </c>
      <c r="Q73" s="3">
        <f t="shared" si="23"/>
        <v>3.9593506664906955E-4</v>
      </c>
    </row>
    <row r="74" spans="2:17" x14ac:dyDescent="0.15">
      <c r="B74" t="s">
        <v>88</v>
      </c>
      <c r="C74" s="18">
        <v>7.6138315200799997</v>
      </c>
      <c r="D74" s="18">
        <v>6.105720043182</v>
      </c>
      <c r="E74" s="18">
        <v>9.4654035568240005</v>
      </c>
      <c r="F74" s="4">
        <f t="shared" si="16"/>
        <v>1.5081114768979997</v>
      </c>
      <c r="G74" s="4">
        <f t="shared" si="17"/>
        <v>1.8515720367440007</v>
      </c>
      <c r="H74">
        <v>74010</v>
      </c>
      <c r="I74" s="19">
        <v>5635</v>
      </c>
      <c r="J74" s="19">
        <v>4518.84</v>
      </c>
      <c r="K74" s="19">
        <v>7005.35</v>
      </c>
      <c r="L74" s="12">
        <f t="shared" si="18"/>
        <v>6000</v>
      </c>
      <c r="M74" s="13">
        <f t="shared" si="19"/>
        <v>5000</v>
      </c>
      <c r="N74" s="14">
        <f t="shared" si="20"/>
        <v>7000</v>
      </c>
      <c r="O74" s="4">
        <f t="shared" si="21"/>
        <v>1000</v>
      </c>
      <c r="P74" s="4">
        <f t="shared" si="22"/>
        <v>1000</v>
      </c>
      <c r="Q74" s="3">
        <f t="shared" si="23"/>
        <v>3.9593506664906955E-4</v>
      </c>
    </row>
    <row r="75" spans="2:17" x14ac:dyDescent="0.15">
      <c r="B75" t="s">
        <v>112</v>
      </c>
      <c r="C75" s="18">
        <v>6.9632062911999997</v>
      </c>
      <c r="D75" s="18">
        <v>5.2638492584229999</v>
      </c>
      <c r="E75" s="18">
        <v>9.5984439849849998</v>
      </c>
      <c r="F75" s="4">
        <f t="shared" si="16"/>
        <v>1.6993570327769998</v>
      </c>
      <c r="G75" s="4">
        <f t="shared" si="17"/>
        <v>2.6352376937850002</v>
      </c>
      <c r="H75">
        <v>81388</v>
      </c>
      <c r="I75" s="19">
        <v>5667.21</v>
      </c>
      <c r="J75" s="19">
        <v>4284.1400000000003</v>
      </c>
      <c r="K75" s="19">
        <v>7811.98</v>
      </c>
      <c r="L75" s="12">
        <f t="shared" si="18"/>
        <v>6000</v>
      </c>
      <c r="M75" s="13">
        <f t="shared" si="19"/>
        <v>4000</v>
      </c>
      <c r="N75" s="14">
        <f t="shared" si="20"/>
        <v>8000</v>
      </c>
      <c r="O75" s="4">
        <f t="shared" si="21"/>
        <v>2000</v>
      </c>
      <c r="P75" s="4">
        <f t="shared" si="22"/>
        <v>2000</v>
      </c>
      <c r="Q75" s="3">
        <f t="shared" si="23"/>
        <v>3.9593506664906955E-4</v>
      </c>
    </row>
    <row r="76" spans="2:17" x14ac:dyDescent="0.15">
      <c r="B76" t="s">
        <v>80</v>
      </c>
      <c r="C76" s="18">
        <v>7.91203117371</v>
      </c>
      <c r="D76" s="18">
        <v>6.1333017349240002</v>
      </c>
      <c r="E76" s="18">
        <v>9.9707527160640002</v>
      </c>
      <c r="F76" s="4">
        <f t="shared" si="16"/>
        <v>1.7787294387859998</v>
      </c>
      <c r="G76" s="4">
        <f t="shared" si="17"/>
        <v>2.0587215423540002</v>
      </c>
      <c r="H76">
        <v>75061</v>
      </c>
      <c r="I76" s="19">
        <v>5938.85</v>
      </c>
      <c r="J76" s="19">
        <v>4603.72</v>
      </c>
      <c r="K76" s="19">
        <v>7484.15</v>
      </c>
      <c r="L76" s="12">
        <f t="shared" si="18"/>
        <v>6000</v>
      </c>
      <c r="M76" s="13">
        <f t="shared" si="19"/>
        <v>5000</v>
      </c>
      <c r="N76" s="14">
        <f t="shared" si="20"/>
        <v>7000</v>
      </c>
      <c r="O76" s="4">
        <f t="shared" si="21"/>
        <v>1000</v>
      </c>
      <c r="P76" s="4">
        <f t="shared" si="22"/>
        <v>1000</v>
      </c>
      <c r="Q76" s="3">
        <f t="shared" si="23"/>
        <v>3.9593506664906955E-4</v>
      </c>
    </row>
    <row r="77" spans="2:17" x14ac:dyDescent="0.15">
      <c r="B77" t="s">
        <v>95</v>
      </c>
      <c r="C77" s="18">
        <v>7.5189223289499996</v>
      </c>
      <c r="D77" s="18">
        <v>5.7850432395939997</v>
      </c>
      <c r="E77" s="18">
        <v>9.5657749176029991</v>
      </c>
      <c r="F77" s="4">
        <f t="shared" si="16"/>
        <v>1.7338790893559999</v>
      </c>
      <c r="G77" s="4">
        <f t="shared" si="17"/>
        <v>2.0468525886529996</v>
      </c>
      <c r="H77">
        <v>84709</v>
      </c>
      <c r="I77" s="19">
        <v>6369.2</v>
      </c>
      <c r="J77" s="19">
        <v>4900.45</v>
      </c>
      <c r="K77" s="19">
        <v>8103.07</v>
      </c>
      <c r="L77" s="12">
        <f t="shared" si="18"/>
        <v>6000</v>
      </c>
      <c r="M77" s="13">
        <f t="shared" si="19"/>
        <v>5000</v>
      </c>
      <c r="N77" s="14">
        <f t="shared" si="20"/>
        <v>8000</v>
      </c>
      <c r="O77" s="4">
        <f t="shared" si="21"/>
        <v>1000</v>
      </c>
      <c r="P77" s="4">
        <f t="shared" si="22"/>
        <v>2000</v>
      </c>
      <c r="Q77" s="3">
        <f t="shared" si="23"/>
        <v>3.9593506664906955E-4</v>
      </c>
    </row>
    <row r="78" spans="2:17" x14ac:dyDescent="0.15">
      <c r="B78" t="s">
        <v>91</v>
      </c>
      <c r="C78" s="18">
        <v>7.8227887153599998</v>
      </c>
      <c r="D78" s="18">
        <v>4.2256689071659999</v>
      </c>
      <c r="E78" s="18">
        <v>13.354053497314</v>
      </c>
      <c r="F78" s="4">
        <f t="shared" si="16"/>
        <v>3.5971198081939999</v>
      </c>
      <c r="G78" s="4">
        <f t="shared" si="17"/>
        <v>5.5312647819540004</v>
      </c>
      <c r="H78">
        <v>82114</v>
      </c>
      <c r="I78" s="19">
        <v>6423.6</v>
      </c>
      <c r="J78" s="19">
        <v>3469.87</v>
      </c>
      <c r="K78" s="19">
        <v>10965.55</v>
      </c>
      <c r="L78" s="12">
        <f t="shared" si="18"/>
        <v>6000</v>
      </c>
      <c r="M78" s="13">
        <f t="shared" si="19"/>
        <v>3000</v>
      </c>
      <c r="N78" s="14">
        <f t="shared" si="20"/>
        <v>11000</v>
      </c>
      <c r="O78" s="4">
        <f t="shared" si="21"/>
        <v>3000</v>
      </c>
      <c r="P78" s="4">
        <f t="shared" si="22"/>
        <v>5000</v>
      </c>
      <c r="Q78" s="3">
        <f t="shared" si="23"/>
        <v>3.9593506664906955E-4</v>
      </c>
    </row>
    <row r="79" spans="2:17" x14ac:dyDescent="0.15">
      <c r="B79" t="s">
        <v>39</v>
      </c>
      <c r="C79" s="18">
        <v>9.7316827773999997</v>
      </c>
      <c r="D79" s="18">
        <v>6.8427228927610004</v>
      </c>
      <c r="E79" s="18">
        <v>13.295818328857001</v>
      </c>
      <c r="F79" s="4">
        <f t="shared" si="16"/>
        <v>2.8889598846389992</v>
      </c>
      <c r="G79" s="4">
        <f t="shared" si="17"/>
        <v>3.5641355514570012</v>
      </c>
      <c r="H79">
        <v>68246</v>
      </c>
      <c r="I79" s="19">
        <v>6641.48</v>
      </c>
      <c r="J79" s="19">
        <v>4669.88</v>
      </c>
      <c r="K79" s="19">
        <v>9073.86</v>
      </c>
      <c r="L79" s="12">
        <f t="shared" si="18"/>
        <v>7000</v>
      </c>
      <c r="M79" s="13">
        <f t="shared" si="19"/>
        <v>5000</v>
      </c>
      <c r="N79" s="14">
        <f t="shared" si="20"/>
        <v>9000</v>
      </c>
      <c r="O79" s="4">
        <f t="shared" si="21"/>
        <v>2000</v>
      </c>
      <c r="P79" s="4">
        <f t="shared" si="22"/>
        <v>2000</v>
      </c>
      <c r="Q79" s="3">
        <f t="shared" si="23"/>
        <v>4.6192424442391449E-4</v>
      </c>
    </row>
    <row r="80" spans="2:17" x14ac:dyDescent="0.15">
      <c r="B80" t="s">
        <v>62</v>
      </c>
      <c r="C80" s="18">
        <v>8.6349306106599997</v>
      </c>
      <c r="D80" s="18">
        <v>6.9224376678470003</v>
      </c>
      <c r="E80" s="18">
        <v>10.76526927948</v>
      </c>
      <c r="F80" s="4">
        <f t="shared" si="16"/>
        <v>1.7124929428129994</v>
      </c>
      <c r="G80" s="4">
        <f t="shared" si="17"/>
        <v>2.1303386688200003</v>
      </c>
      <c r="H80">
        <v>81370</v>
      </c>
      <c r="I80" s="19">
        <v>7026.24</v>
      </c>
      <c r="J80" s="19">
        <v>5632.79</v>
      </c>
      <c r="K80" s="19">
        <v>8759.7000000000007</v>
      </c>
      <c r="L80" s="12">
        <f t="shared" si="18"/>
        <v>7000</v>
      </c>
      <c r="M80" s="13">
        <f t="shared" si="19"/>
        <v>6000</v>
      </c>
      <c r="N80" s="14">
        <f t="shared" si="20"/>
        <v>9000</v>
      </c>
      <c r="O80" s="4">
        <f t="shared" si="21"/>
        <v>1000</v>
      </c>
      <c r="P80" s="4">
        <f t="shared" si="22"/>
        <v>2000</v>
      </c>
      <c r="Q80" s="3">
        <f t="shared" si="23"/>
        <v>4.6192424442391449E-4</v>
      </c>
    </row>
    <row r="81" spans="2:17" x14ac:dyDescent="0.15">
      <c r="B81" t="s">
        <v>70</v>
      </c>
      <c r="C81" s="18">
        <v>8.2944135665900003</v>
      </c>
      <c r="D81" s="18">
        <v>6.3647980689999999</v>
      </c>
      <c r="E81" s="18">
        <v>10.507509231566999</v>
      </c>
      <c r="F81" s="4">
        <f t="shared" si="16"/>
        <v>1.9296154975900004</v>
      </c>
      <c r="G81" s="4">
        <f t="shared" si="17"/>
        <v>2.2130956649769988</v>
      </c>
      <c r="H81">
        <v>85031</v>
      </c>
      <c r="I81" s="19">
        <v>7052.82</v>
      </c>
      <c r="J81" s="19">
        <v>5412.05</v>
      </c>
      <c r="K81" s="19">
        <v>8934.64</v>
      </c>
      <c r="L81" s="12">
        <f t="shared" si="18"/>
        <v>7000</v>
      </c>
      <c r="M81" s="13">
        <f t="shared" si="19"/>
        <v>5000</v>
      </c>
      <c r="N81" s="14">
        <f t="shared" si="20"/>
        <v>9000</v>
      </c>
      <c r="O81" s="4">
        <f t="shared" si="21"/>
        <v>2000</v>
      </c>
      <c r="P81" s="4">
        <f t="shared" si="22"/>
        <v>2000</v>
      </c>
      <c r="Q81" s="3">
        <f t="shared" si="23"/>
        <v>4.6192424442391449E-4</v>
      </c>
    </row>
    <row r="82" spans="2:17" x14ac:dyDescent="0.15">
      <c r="B82" t="s">
        <v>143</v>
      </c>
      <c r="C82" s="18">
        <v>6.1320490837100001</v>
      </c>
      <c r="D82" s="18">
        <v>4.780200004578</v>
      </c>
      <c r="E82" s="18">
        <v>7.7028532028200001</v>
      </c>
      <c r="F82" s="4">
        <f t="shared" si="16"/>
        <v>1.3518490791320001</v>
      </c>
      <c r="G82" s="4">
        <f t="shared" si="17"/>
        <v>1.57080411911</v>
      </c>
      <c r="H82">
        <v>117535</v>
      </c>
      <c r="I82" s="19">
        <v>7207.3</v>
      </c>
      <c r="J82" s="19">
        <v>5618.41</v>
      </c>
      <c r="K82" s="19">
        <v>9053.5499999999993</v>
      </c>
      <c r="L82" s="12">
        <f t="shared" si="18"/>
        <v>7000</v>
      </c>
      <c r="M82" s="13">
        <f t="shared" si="19"/>
        <v>6000</v>
      </c>
      <c r="N82" s="14">
        <f t="shared" si="20"/>
        <v>9000</v>
      </c>
      <c r="O82" s="4">
        <f t="shared" si="21"/>
        <v>1000</v>
      </c>
      <c r="P82" s="4">
        <f t="shared" si="22"/>
        <v>2000</v>
      </c>
      <c r="Q82" s="3">
        <f t="shared" si="23"/>
        <v>4.6192424442391449E-4</v>
      </c>
    </row>
    <row r="83" spans="2:17" x14ac:dyDescent="0.15">
      <c r="B83" t="s">
        <v>170</v>
      </c>
      <c r="C83" s="18">
        <v>4.0405068397499999</v>
      </c>
      <c r="D83" s="18">
        <v>1.2406740188600001</v>
      </c>
      <c r="E83" s="18">
        <v>9.8704080581669995</v>
      </c>
      <c r="F83" s="4">
        <f t="shared" si="16"/>
        <v>2.7998328208899999</v>
      </c>
      <c r="G83" s="4">
        <f t="shared" si="17"/>
        <v>5.8299012184169996</v>
      </c>
      <c r="H83">
        <v>201858</v>
      </c>
      <c r="I83" s="19">
        <v>8156.09</v>
      </c>
      <c r="J83" s="19">
        <v>2504.4</v>
      </c>
      <c r="K83" s="19">
        <v>19924.21</v>
      </c>
      <c r="L83" s="12">
        <f t="shared" si="18"/>
        <v>8000</v>
      </c>
      <c r="M83" s="13">
        <f t="shared" si="19"/>
        <v>3000</v>
      </c>
      <c r="N83" s="14">
        <f t="shared" si="20"/>
        <v>20000</v>
      </c>
      <c r="O83" s="4">
        <f t="shared" si="21"/>
        <v>5000</v>
      </c>
      <c r="P83" s="4">
        <f t="shared" si="22"/>
        <v>12000</v>
      </c>
      <c r="Q83" s="3">
        <f t="shared" si="23"/>
        <v>5.2791342219875943E-4</v>
      </c>
    </row>
    <row r="84" spans="2:17" x14ac:dyDescent="0.15">
      <c r="B84" t="s">
        <v>36</v>
      </c>
      <c r="C84" s="18">
        <v>10.33147335052</v>
      </c>
      <c r="D84" s="18">
        <v>7.6257681846620002</v>
      </c>
      <c r="E84" s="18">
        <v>13.722621917725</v>
      </c>
      <c r="F84" s="4">
        <f t="shared" si="16"/>
        <v>2.7057051658579994</v>
      </c>
      <c r="G84" s="4">
        <f t="shared" si="17"/>
        <v>3.3911485672050006</v>
      </c>
      <c r="H84">
        <v>80113</v>
      </c>
      <c r="I84" s="19">
        <v>8276.85</v>
      </c>
      <c r="J84" s="19">
        <v>6109.23</v>
      </c>
      <c r="K84" s="19">
        <v>10993.6</v>
      </c>
      <c r="L84" s="12">
        <f t="shared" si="18"/>
        <v>8000</v>
      </c>
      <c r="M84" s="13">
        <f t="shared" si="19"/>
        <v>6000</v>
      </c>
      <c r="N84" s="14">
        <f t="shared" si="20"/>
        <v>11000</v>
      </c>
      <c r="O84" s="4">
        <f t="shared" si="21"/>
        <v>2000</v>
      </c>
      <c r="P84" s="4">
        <f t="shared" si="22"/>
        <v>3000</v>
      </c>
      <c r="Q84" s="3">
        <f t="shared" si="23"/>
        <v>5.2791342219875943E-4</v>
      </c>
    </row>
    <row r="85" spans="2:17" x14ac:dyDescent="0.15">
      <c r="B85" t="s">
        <v>18</v>
      </c>
      <c r="C85" s="18">
        <v>16.679416656490002</v>
      </c>
      <c r="D85" s="18">
        <v>8.5164518356319991</v>
      </c>
      <c r="E85" s="18">
        <v>28.323444366455</v>
      </c>
      <c r="F85" s="4">
        <f t="shared" si="16"/>
        <v>8.1629648208580026</v>
      </c>
      <c r="G85" s="4">
        <f t="shared" si="17"/>
        <v>11.644027709964998</v>
      </c>
      <c r="H85">
        <v>49887</v>
      </c>
      <c r="I85" s="19">
        <v>8320.86</v>
      </c>
      <c r="J85" s="19">
        <v>4248.6000000000004</v>
      </c>
      <c r="K85" s="19">
        <v>14129.72</v>
      </c>
      <c r="L85" s="12">
        <f t="shared" si="18"/>
        <v>8000</v>
      </c>
      <c r="M85" s="13">
        <f t="shared" si="19"/>
        <v>4000</v>
      </c>
      <c r="N85" s="14">
        <f t="shared" si="20"/>
        <v>14000</v>
      </c>
      <c r="O85" s="4">
        <f t="shared" si="21"/>
        <v>4000</v>
      </c>
      <c r="P85" s="4">
        <f t="shared" si="22"/>
        <v>6000</v>
      </c>
      <c r="Q85" s="3">
        <f t="shared" si="23"/>
        <v>5.2791342219875943E-4</v>
      </c>
    </row>
    <row r="86" spans="2:17" x14ac:dyDescent="0.15">
      <c r="B86" t="s">
        <v>43</v>
      </c>
      <c r="C86" s="18">
        <v>9.3056135177599995</v>
      </c>
      <c r="D86" s="18">
        <v>7.2438764572140002</v>
      </c>
      <c r="E86" s="18">
        <v>11.880462646484</v>
      </c>
      <c r="F86" s="4">
        <f t="shared" si="16"/>
        <v>2.0617370605459993</v>
      </c>
      <c r="G86" s="4">
        <f t="shared" si="17"/>
        <v>2.5748491287240007</v>
      </c>
      <c r="H86">
        <v>92476</v>
      </c>
      <c r="I86" s="19">
        <v>8605.4599999999991</v>
      </c>
      <c r="J86" s="19">
        <v>6698.85</v>
      </c>
      <c r="K86" s="19">
        <v>10986.58</v>
      </c>
      <c r="L86" s="12">
        <f t="shared" si="18"/>
        <v>9000</v>
      </c>
      <c r="M86" s="13">
        <f t="shared" si="19"/>
        <v>7000</v>
      </c>
      <c r="N86" s="14">
        <f t="shared" si="20"/>
        <v>11000</v>
      </c>
      <c r="O86" s="4">
        <f t="shared" si="21"/>
        <v>2000</v>
      </c>
      <c r="P86" s="4">
        <f t="shared" si="22"/>
        <v>2000</v>
      </c>
      <c r="Q86" s="3">
        <f t="shared" si="23"/>
        <v>5.9390259997360432E-4</v>
      </c>
    </row>
    <row r="87" spans="2:17" x14ac:dyDescent="0.15">
      <c r="B87" t="s">
        <v>86</v>
      </c>
      <c r="C87" s="18">
        <v>8.0562601089499992</v>
      </c>
      <c r="D87" s="18">
        <v>6.2911367416379997</v>
      </c>
      <c r="E87" s="18">
        <v>10.087001800536999</v>
      </c>
      <c r="F87" s="4">
        <f t="shared" si="16"/>
        <v>1.7651233673119995</v>
      </c>
      <c r="G87" s="4">
        <f t="shared" si="17"/>
        <v>2.030741691587</v>
      </c>
      <c r="H87">
        <v>107631</v>
      </c>
      <c r="I87" s="19">
        <v>8671.0300000000007</v>
      </c>
      <c r="J87" s="19">
        <v>6771.21</v>
      </c>
      <c r="K87" s="19">
        <v>10856.74</v>
      </c>
      <c r="L87" s="12">
        <f t="shared" si="18"/>
        <v>9000</v>
      </c>
      <c r="M87" s="13">
        <f t="shared" si="19"/>
        <v>7000</v>
      </c>
      <c r="N87" s="14">
        <f t="shared" si="20"/>
        <v>11000</v>
      </c>
      <c r="O87" s="4">
        <f t="shared" si="21"/>
        <v>2000</v>
      </c>
      <c r="P87" s="4">
        <f t="shared" si="22"/>
        <v>2000</v>
      </c>
      <c r="Q87" s="3">
        <f t="shared" si="23"/>
        <v>5.9390259997360432E-4</v>
      </c>
    </row>
    <row r="88" spans="2:17" x14ac:dyDescent="0.15">
      <c r="B88" t="s">
        <v>124</v>
      </c>
      <c r="C88" s="18">
        <v>6.55989551544</v>
      </c>
      <c r="D88" s="18">
        <v>4.9670243263240001</v>
      </c>
      <c r="E88" s="18">
        <v>9.0320901870730008</v>
      </c>
      <c r="F88" s="4">
        <f t="shared" si="16"/>
        <v>1.5928711891159999</v>
      </c>
      <c r="G88" s="4">
        <f t="shared" si="17"/>
        <v>2.4721946716330008</v>
      </c>
      <c r="H88">
        <v>132724</v>
      </c>
      <c r="I88" s="19">
        <v>8706.56</v>
      </c>
      <c r="J88" s="19">
        <v>6592.43</v>
      </c>
      <c r="K88" s="19">
        <v>11987.75</v>
      </c>
      <c r="L88" s="12">
        <f t="shared" si="18"/>
        <v>9000</v>
      </c>
      <c r="M88" s="13">
        <f t="shared" si="19"/>
        <v>7000</v>
      </c>
      <c r="N88" s="14">
        <f t="shared" si="20"/>
        <v>12000</v>
      </c>
      <c r="O88" s="4">
        <f t="shared" si="21"/>
        <v>2000</v>
      </c>
      <c r="P88" s="4">
        <f t="shared" si="22"/>
        <v>3000</v>
      </c>
      <c r="Q88" s="3">
        <f t="shared" si="23"/>
        <v>5.9390259997360432E-4</v>
      </c>
    </row>
    <row r="89" spans="2:17" x14ac:dyDescent="0.15">
      <c r="B89" t="s">
        <v>33</v>
      </c>
      <c r="C89" s="18">
        <v>8.6894731521599997</v>
      </c>
      <c r="D89" s="18">
        <v>1.2758770958E-2</v>
      </c>
      <c r="E89" s="18">
        <v>70.5634765625</v>
      </c>
      <c r="F89" s="4">
        <f t="shared" si="16"/>
        <v>8.6767143812020002</v>
      </c>
      <c r="G89" s="4">
        <f t="shared" si="17"/>
        <v>61.874003410340002</v>
      </c>
      <c r="H89">
        <v>105827</v>
      </c>
      <c r="I89" s="19">
        <v>9195.81</v>
      </c>
      <c r="J89" s="19">
        <v>13.5</v>
      </c>
      <c r="K89" s="19">
        <v>74675.210000000006</v>
      </c>
      <c r="L89" s="12">
        <f t="shared" si="18"/>
        <v>9000</v>
      </c>
      <c r="M89" s="13">
        <f t="shared" si="19"/>
        <v>0</v>
      </c>
      <c r="N89" s="14">
        <f t="shared" si="20"/>
        <v>75000</v>
      </c>
      <c r="O89" s="4">
        <f t="shared" si="21"/>
        <v>9000</v>
      </c>
      <c r="P89" s="4">
        <f t="shared" si="22"/>
        <v>66000</v>
      </c>
      <c r="Q89" s="3">
        <f t="shared" si="23"/>
        <v>5.9390259997360432E-4</v>
      </c>
    </row>
    <row r="90" spans="2:17" x14ac:dyDescent="0.15">
      <c r="B90" t="s">
        <v>71</v>
      </c>
      <c r="C90" s="18">
        <v>8.5398664474500006</v>
      </c>
      <c r="D90" s="18">
        <v>6.9435777664179996</v>
      </c>
      <c r="E90" s="18">
        <v>10.538814544678001</v>
      </c>
      <c r="F90" s="4">
        <f t="shared" si="16"/>
        <v>1.5962886810320009</v>
      </c>
      <c r="G90" s="4">
        <f t="shared" si="17"/>
        <v>1.9989480972280003</v>
      </c>
      <c r="H90">
        <v>111985</v>
      </c>
      <c r="I90" s="19">
        <v>9563.3700000000008</v>
      </c>
      <c r="J90" s="19">
        <v>7775.77</v>
      </c>
      <c r="K90" s="19">
        <v>11801.89</v>
      </c>
      <c r="L90" s="12">
        <f t="shared" si="18"/>
        <v>10000</v>
      </c>
      <c r="M90" s="13">
        <f t="shared" si="19"/>
        <v>8000</v>
      </c>
      <c r="N90" s="14">
        <f t="shared" si="20"/>
        <v>12000</v>
      </c>
      <c r="O90" s="4">
        <f t="shared" si="21"/>
        <v>2000</v>
      </c>
      <c r="P90" s="4">
        <f t="shared" si="22"/>
        <v>2000</v>
      </c>
      <c r="Q90" s="3">
        <f t="shared" si="23"/>
        <v>6.5989177774844921E-4</v>
      </c>
    </row>
    <row r="91" spans="2:17" x14ac:dyDescent="0.15">
      <c r="B91" t="s">
        <v>135</v>
      </c>
      <c r="C91" s="18">
        <v>6.06619215012</v>
      </c>
      <c r="D91" s="18">
        <v>4.5714502334590001</v>
      </c>
      <c r="E91" s="18">
        <v>8.3648834228519995</v>
      </c>
      <c r="F91" s="4">
        <f t="shared" si="16"/>
        <v>1.4947419166609999</v>
      </c>
      <c r="G91" s="4">
        <f t="shared" si="17"/>
        <v>2.2986912727319995</v>
      </c>
      <c r="H91">
        <v>164868</v>
      </c>
      <c r="I91" s="19">
        <v>10001.209999999999</v>
      </c>
      <c r="J91" s="19">
        <v>7536.86</v>
      </c>
      <c r="K91" s="19">
        <v>13791.02</v>
      </c>
      <c r="L91" s="12">
        <f t="shared" si="18"/>
        <v>10000</v>
      </c>
      <c r="M91" s="13">
        <f t="shared" si="19"/>
        <v>8000</v>
      </c>
      <c r="N91" s="14">
        <f t="shared" si="20"/>
        <v>14000</v>
      </c>
      <c r="O91" s="4">
        <f t="shared" si="21"/>
        <v>2000</v>
      </c>
      <c r="P91" s="4">
        <f t="shared" si="22"/>
        <v>4000</v>
      </c>
      <c r="Q91" s="3">
        <f t="shared" si="23"/>
        <v>6.5989177774844921E-4</v>
      </c>
    </row>
    <row r="92" spans="2:17" x14ac:dyDescent="0.15">
      <c r="B92" t="s">
        <v>48</v>
      </c>
      <c r="C92" s="18">
        <v>8.7360334396399999</v>
      </c>
      <c r="D92" s="18">
        <v>4.3450770378110004</v>
      </c>
      <c r="E92" s="18">
        <v>15.711814880371</v>
      </c>
      <c r="F92" s="4">
        <f t="shared" si="16"/>
        <v>4.3909564018289995</v>
      </c>
      <c r="G92" s="4">
        <f t="shared" si="17"/>
        <v>6.9757814407309997</v>
      </c>
      <c r="H92">
        <v>122423</v>
      </c>
      <c r="I92" s="19">
        <v>10694.91</v>
      </c>
      <c r="J92" s="19">
        <v>5319.37</v>
      </c>
      <c r="K92" s="19">
        <v>19234.88</v>
      </c>
      <c r="L92" s="12">
        <f t="shared" si="18"/>
        <v>11000</v>
      </c>
      <c r="M92" s="13">
        <f t="shared" si="19"/>
        <v>5000</v>
      </c>
      <c r="N92" s="14">
        <f t="shared" si="20"/>
        <v>19000</v>
      </c>
      <c r="O92" s="4">
        <f t="shared" si="21"/>
        <v>6000</v>
      </c>
      <c r="P92" s="4">
        <f t="shared" si="22"/>
        <v>8000</v>
      </c>
      <c r="Q92" s="3">
        <f t="shared" si="23"/>
        <v>7.2588095552329421E-4</v>
      </c>
    </row>
    <row r="93" spans="2:17" x14ac:dyDescent="0.15">
      <c r="B93" t="s">
        <v>111</v>
      </c>
      <c r="C93" s="18">
        <v>7.0339593887299996</v>
      </c>
      <c r="D93" s="18">
        <v>5.3135375976560004</v>
      </c>
      <c r="E93" s="18">
        <v>9.7026023864750002</v>
      </c>
      <c r="F93" s="4">
        <f t="shared" si="16"/>
        <v>1.7204217910739992</v>
      </c>
      <c r="G93" s="4">
        <f t="shared" si="17"/>
        <v>2.6686429977450006</v>
      </c>
      <c r="H93">
        <v>154312</v>
      </c>
      <c r="I93" s="19">
        <v>10854.24</v>
      </c>
      <c r="J93" s="19">
        <v>8199.43</v>
      </c>
      <c r="K93" s="19">
        <v>14972.28</v>
      </c>
      <c r="L93" s="12">
        <f t="shared" si="18"/>
        <v>11000</v>
      </c>
      <c r="M93" s="13">
        <f t="shared" si="19"/>
        <v>8000</v>
      </c>
      <c r="N93" s="14">
        <f t="shared" si="20"/>
        <v>15000</v>
      </c>
      <c r="O93" s="4">
        <f t="shared" si="21"/>
        <v>3000</v>
      </c>
      <c r="P93" s="4">
        <f t="shared" si="22"/>
        <v>4000</v>
      </c>
      <c r="Q93" s="3">
        <f t="shared" si="23"/>
        <v>7.2588095552329421E-4</v>
      </c>
    </row>
    <row r="94" spans="2:17" x14ac:dyDescent="0.15">
      <c r="B94" t="s">
        <v>26</v>
      </c>
      <c r="C94" s="18">
        <v>12.531323432920001</v>
      </c>
      <c r="D94" s="18">
        <v>10.161778450011999</v>
      </c>
      <c r="E94" s="18">
        <v>15.396404266357001</v>
      </c>
      <c r="F94" s="4">
        <f t="shared" si="16"/>
        <v>2.3695449829080015</v>
      </c>
      <c r="G94" s="4">
        <f t="shared" si="17"/>
        <v>2.8650808334370002</v>
      </c>
      <c r="H94">
        <v>95004</v>
      </c>
      <c r="I94" s="19">
        <v>11905.26</v>
      </c>
      <c r="J94" s="19">
        <v>9654.1</v>
      </c>
      <c r="K94" s="19">
        <v>14627.2</v>
      </c>
      <c r="L94" s="12">
        <f t="shared" si="18"/>
        <v>12000</v>
      </c>
      <c r="M94" s="13">
        <f t="shared" si="19"/>
        <v>10000</v>
      </c>
      <c r="N94" s="14">
        <f t="shared" si="20"/>
        <v>15000</v>
      </c>
      <c r="O94" s="4">
        <f t="shared" si="21"/>
        <v>2000</v>
      </c>
      <c r="P94" s="4">
        <f t="shared" si="22"/>
        <v>3000</v>
      </c>
      <c r="Q94" s="3">
        <f t="shared" si="23"/>
        <v>7.9187013329813909E-4</v>
      </c>
    </row>
    <row r="95" spans="2:17" x14ac:dyDescent="0.15">
      <c r="B95" t="s">
        <v>183</v>
      </c>
      <c r="C95" s="18">
        <v>1.27459442616</v>
      </c>
      <c r="D95" s="18">
        <v>0.62598884105700003</v>
      </c>
      <c r="E95" s="18">
        <v>2.3372378349299998</v>
      </c>
      <c r="F95" s="4">
        <f t="shared" si="16"/>
        <v>0.64860558510299993</v>
      </c>
      <c r="G95" s="4">
        <f t="shared" si="17"/>
        <v>1.0626434087699999</v>
      </c>
      <c r="H95">
        <v>949069</v>
      </c>
      <c r="I95" s="19">
        <v>12096.78</v>
      </c>
      <c r="J95" s="19">
        <v>5941.07</v>
      </c>
      <c r="K95" s="19">
        <v>22182</v>
      </c>
      <c r="L95" s="12">
        <f t="shared" si="18"/>
        <v>12000</v>
      </c>
      <c r="M95" s="13">
        <f t="shared" si="19"/>
        <v>6000</v>
      </c>
      <c r="N95" s="14">
        <f t="shared" si="20"/>
        <v>22000</v>
      </c>
      <c r="O95" s="4">
        <f t="shared" si="21"/>
        <v>6000</v>
      </c>
      <c r="P95" s="4">
        <f t="shared" si="22"/>
        <v>10000</v>
      </c>
      <c r="Q95" s="3">
        <f t="shared" si="23"/>
        <v>7.9187013329813909E-4</v>
      </c>
    </row>
    <row r="96" spans="2:17" x14ac:dyDescent="0.15">
      <c r="B96" t="s">
        <v>101</v>
      </c>
      <c r="C96" s="18">
        <v>7.5679521560699996</v>
      </c>
      <c r="D96" s="18">
        <v>5.6989459991459999</v>
      </c>
      <c r="E96" s="18">
        <v>10.466102600098001</v>
      </c>
      <c r="F96" s="4">
        <f t="shared" si="16"/>
        <v>1.8690061569239997</v>
      </c>
      <c r="G96" s="4">
        <f t="shared" si="17"/>
        <v>2.8981504440280013</v>
      </c>
      <c r="H96">
        <v>162551</v>
      </c>
      <c r="I96" s="19">
        <v>12301.78</v>
      </c>
      <c r="J96" s="19">
        <v>9263.69</v>
      </c>
      <c r="K96" s="19">
        <v>17012.75</v>
      </c>
      <c r="L96" s="12">
        <f t="shared" si="18"/>
        <v>12000</v>
      </c>
      <c r="M96" s="13">
        <f t="shared" si="19"/>
        <v>9000</v>
      </c>
      <c r="N96" s="14">
        <f t="shared" si="20"/>
        <v>17000</v>
      </c>
      <c r="O96" s="4">
        <f t="shared" si="21"/>
        <v>3000</v>
      </c>
      <c r="P96" s="4">
        <f t="shared" si="22"/>
        <v>5000</v>
      </c>
      <c r="Q96" s="3">
        <f t="shared" si="23"/>
        <v>7.9187013329813909E-4</v>
      </c>
    </row>
    <row r="97" spans="2:17" x14ac:dyDescent="0.15">
      <c r="B97" t="s">
        <v>41</v>
      </c>
      <c r="C97" s="18">
        <v>9.6469707488999994</v>
      </c>
      <c r="D97" s="18">
        <v>6.7605490684509997</v>
      </c>
      <c r="E97" s="18">
        <v>13.446737289429</v>
      </c>
      <c r="F97" s="4">
        <f t="shared" si="16"/>
        <v>2.8864216804489997</v>
      </c>
      <c r="G97" s="4">
        <f t="shared" si="17"/>
        <v>3.7997665405290011</v>
      </c>
      <c r="H97">
        <v>129766</v>
      </c>
      <c r="I97" s="19">
        <v>12518.49</v>
      </c>
      <c r="J97" s="19">
        <v>8772.89</v>
      </c>
      <c r="K97" s="19">
        <v>17449.29</v>
      </c>
      <c r="L97" s="12">
        <f t="shared" si="18"/>
        <v>13000</v>
      </c>
      <c r="M97" s="13">
        <f t="shared" si="19"/>
        <v>9000</v>
      </c>
      <c r="N97" s="14">
        <f t="shared" si="20"/>
        <v>17000</v>
      </c>
      <c r="O97" s="4">
        <f t="shared" si="21"/>
        <v>4000</v>
      </c>
      <c r="P97" s="4">
        <f t="shared" si="22"/>
        <v>4000</v>
      </c>
      <c r="Q97" s="3">
        <f t="shared" si="23"/>
        <v>8.5785931107298398E-4</v>
      </c>
    </row>
    <row r="98" spans="2:17" x14ac:dyDescent="0.15">
      <c r="B98" t="s">
        <v>102</v>
      </c>
      <c r="C98" s="18">
        <v>7.2895131111099998</v>
      </c>
      <c r="D98" s="18">
        <v>5.503163337708</v>
      </c>
      <c r="E98" s="18">
        <v>10.071962356566999</v>
      </c>
      <c r="F98" s="4">
        <f t="shared" si="16"/>
        <v>1.7863497734019997</v>
      </c>
      <c r="G98" s="4">
        <f t="shared" si="17"/>
        <v>2.7824492454569993</v>
      </c>
      <c r="H98">
        <v>174906</v>
      </c>
      <c r="I98" s="19">
        <v>12749.8</v>
      </c>
      <c r="J98" s="19">
        <v>9625.36</v>
      </c>
      <c r="K98" s="19">
        <v>17616.47</v>
      </c>
      <c r="L98" s="12">
        <f t="shared" si="18"/>
        <v>13000</v>
      </c>
      <c r="M98" s="13">
        <f t="shared" si="19"/>
        <v>10000</v>
      </c>
      <c r="N98" s="14">
        <f t="shared" si="20"/>
        <v>18000</v>
      </c>
      <c r="O98" s="4">
        <f t="shared" si="21"/>
        <v>3000</v>
      </c>
      <c r="P98" s="4">
        <f t="shared" si="22"/>
        <v>5000</v>
      </c>
      <c r="Q98" s="3">
        <f t="shared" si="23"/>
        <v>8.5785931107298398E-4</v>
      </c>
    </row>
    <row r="99" spans="2:17" x14ac:dyDescent="0.15">
      <c r="B99" t="s">
        <v>42</v>
      </c>
      <c r="C99" s="18">
        <v>9.2905578613300008</v>
      </c>
      <c r="D99" s="18">
        <v>4.62437915802</v>
      </c>
      <c r="E99" s="18">
        <v>16.569051742553999</v>
      </c>
      <c r="F99" s="4">
        <f t="shared" si="16"/>
        <v>4.6661787033100008</v>
      </c>
      <c r="G99" s="4">
        <f t="shared" si="17"/>
        <v>7.2784938812239979</v>
      </c>
      <c r="H99">
        <v>140121</v>
      </c>
      <c r="I99" s="19">
        <v>13018.02</v>
      </c>
      <c r="J99" s="19">
        <v>6479.73</v>
      </c>
      <c r="K99" s="19">
        <v>23216.720000000001</v>
      </c>
      <c r="L99" s="12">
        <f t="shared" si="18"/>
        <v>13000</v>
      </c>
      <c r="M99" s="13">
        <f t="shared" si="19"/>
        <v>6000</v>
      </c>
      <c r="N99" s="14">
        <f t="shared" si="20"/>
        <v>23000</v>
      </c>
      <c r="O99" s="4">
        <f t="shared" si="21"/>
        <v>7000</v>
      </c>
      <c r="P99" s="4">
        <f t="shared" si="22"/>
        <v>10000</v>
      </c>
      <c r="Q99" s="3">
        <f t="shared" si="23"/>
        <v>8.5785931107298398E-4</v>
      </c>
    </row>
    <row r="100" spans="2:17" x14ac:dyDescent="0.15">
      <c r="B100" t="s">
        <v>90</v>
      </c>
      <c r="C100" s="18">
        <v>7.7518405914299997</v>
      </c>
      <c r="D100" s="18">
        <v>5.5226697921749999</v>
      </c>
      <c r="E100" s="18">
        <v>10.28281211853</v>
      </c>
      <c r="F100" s="4">
        <f t="shared" ref="F100:F131" si="24">C100-D100</f>
        <v>2.2291707992549998</v>
      </c>
      <c r="G100" s="4">
        <f t="shared" ref="G100:G131" si="25">E100-C100</f>
        <v>2.5309715271000002</v>
      </c>
      <c r="H100">
        <v>177061</v>
      </c>
      <c r="I100" s="19">
        <v>13725.49</v>
      </c>
      <c r="J100" s="19">
        <v>9778.49</v>
      </c>
      <c r="K100" s="19">
        <v>18206.849999999999</v>
      </c>
      <c r="L100" s="12">
        <f t="shared" ref="L100:L131" si="26">ROUND(I100,-3)</f>
        <v>14000</v>
      </c>
      <c r="M100" s="13">
        <f t="shared" ref="M100:M131" si="27">ROUND(J100,-3)</f>
        <v>10000</v>
      </c>
      <c r="N100" s="14">
        <f t="shared" ref="N100:N131" si="28">ROUND(K100,-3)</f>
        <v>18000</v>
      </c>
      <c r="O100" s="4">
        <f t="shared" ref="O100:O131" si="29">L100-M100</f>
        <v>4000</v>
      </c>
      <c r="P100" s="4">
        <f t="shared" ref="P100:P131" si="30">N100-L100</f>
        <v>4000</v>
      </c>
      <c r="Q100" s="3">
        <f t="shared" ref="Q100:Q131" si="31">L100/L$188</f>
        <v>9.2384848884782898E-4</v>
      </c>
    </row>
    <row r="101" spans="2:17" x14ac:dyDescent="0.15">
      <c r="B101" t="s">
        <v>12</v>
      </c>
      <c r="C101" s="18">
        <v>27.918897628780002</v>
      </c>
      <c r="D101" s="18">
        <v>11.396863937378001</v>
      </c>
      <c r="E101" s="18">
        <v>51.304615020752003</v>
      </c>
      <c r="F101" s="4">
        <f t="shared" si="24"/>
        <v>16.522033691402001</v>
      </c>
      <c r="G101" s="4">
        <f t="shared" si="25"/>
        <v>23.385717391972001</v>
      </c>
      <c r="H101">
        <v>50922</v>
      </c>
      <c r="I101" s="19">
        <v>14216.86</v>
      </c>
      <c r="J101" s="19">
        <v>5803.51</v>
      </c>
      <c r="K101" s="19">
        <v>26125.34</v>
      </c>
      <c r="L101" s="12">
        <f t="shared" si="26"/>
        <v>14000</v>
      </c>
      <c r="M101" s="13">
        <f t="shared" si="27"/>
        <v>6000</v>
      </c>
      <c r="N101" s="14">
        <f t="shared" si="28"/>
        <v>26000</v>
      </c>
      <c r="O101" s="4">
        <f t="shared" si="29"/>
        <v>8000</v>
      </c>
      <c r="P101" s="4">
        <f t="shared" si="30"/>
        <v>12000</v>
      </c>
      <c r="Q101" s="3">
        <f t="shared" si="31"/>
        <v>9.2384848884782898E-4</v>
      </c>
    </row>
    <row r="102" spans="2:17" x14ac:dyDescent="0.15">
      <c r="B102" t="s">
        <v>105</v>
      </c>
      <c r="C102" s="18">
        <v>6.7562918662999998</v>
      </c>
      <c r="D102" s="18">
        <v>0.26384320855100002</v>
      </c>
      <c r="E102" s="18">
        <v>34.415596008301002</v>
      </c>
      <c r="F102" s="4">
        <f t="shared" si="24"/>
        <v>6.4924486577489997</v>
      </c>
      <c r="G102" s="4">
        <f t="shared" si="25"/>
        <v>27.659304142001002</v>
      </c>
      <c r="H102">
        <v>216943</v>
      </c>
      <c r="I102" s="19">
        <v>14657.3</v>
      </c>
      <c r="J102" s="19">
        <v>572.39</v>
      </c>
      <c r="K102" s="19">
        <v>74662.23</v>
      </c>
      <c r="L102" s="12">
        <f t="shared" si="26"/>
        <v>15000</v>
      </c>
      <c r="M102" s="13">
        <f t="shared" si="27"/>
        <v>1000</v>
      </c>
      <c r="N102" s="14">
        <f t="shared" si="28"/>
        <v>75000</v>
      </c>
      <c r="O102" s="4">
        <f t="shared" si="29"/>
        <v>14000</v>
      </c>
      <c r="P102" s="4">
        <f t="shared" si="30"/>
        <v>60000</v>
      </c>
      <c r="Q102" s="3">
        <f t="shared" si="31"/>
        <v>9.8983766662267387E-4</v>
      </c>
    </row>
    <row r="103" spans="2:17" x14ac:dyDescent="0.15">
      <c r="B103" t="s">
        <v>167</v>
      </c>
      <c r="C103" s="18">
        <v>3.3541955947900002</v>
      </c>
      <c r="D103" s="18">
        <v>4.3389201164000003E-2</v>
      </c>
      <c r="E103" s="18">
        <v>23.946931838988998</v>
      </c>
      <c r="F103" s="4">
        <f t="shared" si="24"/>
        <v>3.3108063936260002</v>
      </c>
      <c r="G103" s="4">
        <f t="shared" si="25"/>
        <v>20.592736244198999</v>
      </c>
      <c r="H103">
        <v>453193</v>
      </c>
      <c r="I103" s="19">
        <v>15200.98</v>
      </c>
      <c r="J103" s="19">
        <v>196.64</v>
      </c>
      <c r="K103" s="19">
        <v>108525.82</v>
      </c>
      <c r="L103" s="12">
        <f t="shared" si="26"/>
        <v>15000</v>
      </c>
      <c r="M103" s="13">
        <f t="shared" si="27"/>
        <v>0</v>
      </c>
      <c r="N103" s="14">
        <f t="shared" si="28"/>
        <v>109000</v>
      </c>
      <c r="O103" s="4">
        <f t="shared" si="29"/>
        <v>15000</v>
      </c>
      <c r="P103" s="4">
        <f t="shared" si="30"/>
        <v>94000</v>
      </c>
      <c r="Q103" s="3">
        <f t="shared" si="31"/>
        <v>9.8983766662267387E-4</v>
      </c>
    </row>
    <row r="104" spans="2:17" x14ac:dyDescent="0.15">
      <c r="B104" t="s">
        <v>55</v>
      </c>
      <c r="C104" s="18">
        <v>9.2460727691700004</v>
      </c>
      <c r="D104" s="18">
        <v>7.2764310836790003</v>
      </c>
      <c r="E104" s="18">
        <v>11.44442653656</v>
      </c>
      <c r="F104" s="4">
        <f t="shared" si="24"/>
        <v>1.9696416854910002</v>
      </c>
      <c r="G104" s="4">
        <f t="shared" si="25"/>
        <v>2.1983537673899995</v>
      </c>
      <c r="H104">
        <v>169049</v>
      </c>
      <c r="I104" s="19">
        <v>15630.39</v>
      </c>
      <c r="J104" s="19">
        <v>12300.73</v>
      </c>
      <c r="K104" s="19">
        <v>19346.689999999999</v>
      </c>
      <c r="L104" s="12">
        <f t="shared" si="26"/>
        <v>16000</v>
      </c>
      <c r="M104" s="13">
        <f t="shared" si="27"/>
        <v>12000</v>
      </c>
      <c r="N104" s="14">
        <f t="shared" si="28"/>
        <v>19000</v>
      </c>
      <c r="O104" s="4">
        <f t="shared" si="29"/>
        <v>4000</v>
      </c>
      <c r="P104" s="4">
        <f t="shared" si="30"/>
        <v>3000</v>
      </c>
      <c r="Q104" s="3">
        <f t="shared" si="31"/>
        <v>1.0558268443975189E-3</v>
      </c>
    </row>
    <row r="105" spans="2:17" x14ac:dyDescent="0.15">
      <c r="B105" t="s">
        <v>45</v>
      </c>
      <c r="C105" s="18">
        <v>9.4660844802900002</v>
      </c>
      <c r="D105" s="18">
        <v>5.9523739814759997</v>
      </c>
      <c r="E105" s="18">
        <v>14.258836746216</v>
      </c>
      <c r="F105" s="4">
        <f t="shared" si="24"/>
        <v>3.5137104988140004</v>
      </c>
      <c r="G105" s="4">
        <f t="shared" si="25"/>
        <v>4.7927522659259996</v>
      </c>
      <c r="H105">
        <v>166671</v>
      </c>
      <c r="I105" s="19">
        <v>15777.22</v>
      </c>
      <c r="J105" s="19">
        <v>9920.8799999999992</v>
      </c>
      <c r="K105" s="19">
        <v>23765.35</v>
      </c>
      <c r="L105" s="12">
        <f t="shared" si="26"/>
        <v>16000</v>
      </c>
      <c r="M105" s="13">
        <f t="shared" si="27"/>
        <v>10000</v>
      </c>
      <c r="N105" s="14">
        <f t="shared" si="28"/>
        <v>24000</v>
      </c>
      <c r="O105" s="4">
        <f t="shared" si="29"/>
        <v>6000</v>
      </c>
      <c r="P105" s="4">
        <f t="shared" si="30"/>
        <v>8000</v>
      </c>
      <c r="Q105" s="3">
        <f t="shared" si="31"/>
        <v>1.0558268443975189E-3</v>
      </c>
    </row>
    <row r="106" spans="2:17" x14ac:dyDescent="0.15">
      <c r="B106" t="s">
        <v>106</v>
      </c>
      <c r="C106" s="18">
        <v>7.1442704200699998</v>
      </c>
      <c r="D106" s="18">
        <v>5.3970584869379996</v>
      </c>
      <c r="E106" s="18">
        <v>9.8610467910769994</v>
      </c>
      <c r="F106" s="4">
        <f t="shared" si="24"/>
        <v>1.7472119331320002</v>
      </c>
      <c r="G106" s="4">
        <f t="shared" si="25"/>
        <v>2.7167763710069996</v>
      </c>
      <c r="H106">
        <v>228187</v>
      </c>
      <c r="I106" s="19">
        <v>16302.3</v>
      </c>
      <c r="J106" s="19">
        <v>12315.39</v>
      </c>
      <c r="K106" s="19">
        <v>22501.63</v>
      </c>
      <c r="L106" s="12">
        <f t="shared" si="26"/>
        <v>16000</v>
      </c>
      <c r="M106" s="13">
        <f t="shared" si="27"/>
        <v>12000</v>
      </c>
      <c r="N106" s="14">
        <f t="shared" si="28"/>
        <v>23000</v>
      </c>
      <c r="O106" s="4">
        <f t="shared" si="29"/>
        <v>4000</v>
      </c>
      <c r="P106" s="4">
        <f t="shared" si="30"/>
        <v>7000</v>
      </c>
      <c r="Q106" s="3">
        <f t="shared" si="31"/>
        <v>1.0558268443975189E-3</v>
      </c>
    </row>
    <row r="107" spans="2:17" x14ac:dyDescent="0.15">
      <c r="B107" t="s">
        <v>54</v>
      </c>
      <c r="C107" s="18">
        <v>9.4443855285599998</v>
      </c>
      <c r="D107" s="18">
        <v>7.7431354522709999</v>
      </c>
      <c r="E107" s="18">
        <v>11.548404693604001</v>
      </c>
      <c r="F107" s="4">
        <f t="shared" si="24"/>
        <v>1.7012500762889999</v>
      </c>
      <c r="G107" s="4">
        <f t="shared" si="25"/>
        <v>2.1040191650440008</v>
      </c>
      <c r="H107">
        <v>178702</v>
      </c>
      <c r="I107" s="19">
        <v>16877.310000000001</v>
      </c>
      <c r="J107" s="19">
        <v>13837.14</v>
      </c>
      <c r="K107" s="19">
        <v>20637.23</v>
      </c>
      <c r="L107" s="12">
        <f t="shared" si="26"/>
        <v>17000</v>
      </c>
      <c r="M107" s="13">
        <f t="shared" si="27"/>
        <v>14000</v>
      </c>
      <c r="N107" s="14">
        <f t="shared" si="28"/>
        <v>21000</v>
      </c>
      <c r="O107" s="4">
        <f t="shared" si="29"/>
        <v>3000</v>
      </c>
      <c r="P107" s="4">
        <f t="shared" si="30"/>
        <v>4000</v>
      </c>
      <c r="Q107" s="3">
        <f t="shared" si="31"/>
        <v>1.1218160221723636E-3</v>
      </c>
    </row>
    <row r="108" spans="2:17" x14ac:dyDescent="0.15">
      <c r="B108" t="s">
        <v>182</v>
      </c>
      <c r="C108" s="18">
        <v>1.5765283107800001</v>
      </c>
      <c r="D108" s="18">
        <v>0.72344231605499998</v>
      </c>
      <c r="E108" s="18">
        <v>3.0360629558559999</v>
      </c>
      <c r="F108" s="4">
        <f t="shared" si="24"/>
        <v>0.85308599472500013</v>
      </c>
      <c r="G108" s="4">
        <f t="shared" si="25"/>
        <v>1.4595346450759998</v>
      </c>
      <c r="H108">
        <v>1080751</v>
      </c>
      <c r="I108" s="19">
        <v>17038.349999999999</v>
      </c>
      <c r="J108" s="19">
        <v>7818.61</v>
      </c>
      <c r="K108" s="19">
        <v>32812.28</v>
      </c>
      <c r="L108" s="12">
        <f t="shared" si="26"/>
        <v>17000</v>
      </c>
      <c r="M108" s="13">
        <f t="shared" si="27"/>
        <v>8000</v>
      </c>
      <c r="N108" s="14">
        <f t="shared" si="28"/>
        <v>33000</v>
      </c>
      <c r="O108" s="4">
        <f t="shared" si="29"/>
        <v>9000</v>
      </c>
      <c r="P108" s="4">
        <f t="shared" si="30"/>
        <v>16000</v>
      </c>
      <c r="Q108" s="3">
        <f t="shared" si="31"/>
        <v>1.1218160221723636E-3</v>
      </c>
    </row>
    <row r="109" spans="2:17" x14ac:dyDescent="0.15">
      <c r="B109" t="s">
        <v>37</v>
      </c>
      <c r="C109" s="18">
        <v>10.23344993591</v>
      </c>
      <c r="D109" s="18">
        <v>5.535787582397</v>
      </c>
      <c r="E109" s="18">
        <v>17.1130027771</v>
      </c>
      <c r="F109" s="4">
        <f t="shared" si="24"/>
        <v>4.6976623535130004</v>
      </c>
      <c r="G109" s="4">
        <f t="shared" si="25"/>
        <v>6.8795528411899998</v>
      </c>
      <c r="H109">
        <v>182391</v>
      </c>
      <c r="I109" s="19">
        <v>18664.89</v>
      </c>
      <c r="J109" s="19">
        <v>10096.780000000001</v>
      </c>
      <c r="K109" s="19">
        <v>31212.58</v>
      </c>
      <c r="L109" s="12">
        <f t="shared" si="26"/>
        <v>19000</v>
      </c>
      <c r="M109" s="13">
        <f t="shared" si="27"/>
        <v>10000</v>
      </c>
      <c r="N109" s="14">
        <f t="shared" si="28"/>
        <v>31000</v>
      </c>
      <c r="O109" s="4">
        <f t="shared" si="29"/>
        <v>9000</v>
      </c>
      <c r="P109" s="4">
        <f t="shared" si="30"/>
        <v>12000</v>
      </c>
      <c r="Q109" s="3">
        <f t="shared" si="31"/>
        <v>1.2537943777220536E-3</v>
      </c>
    </row>
    <row r="110" spans="2:17" x14ac:dyDescent="0.15">
      <c r="B110" t="s">
        <v>85</v>
      </c>
      <c r="C110" s="18">
        <v>8.0301856994600005</v>
      </c>
      <c r="D110" s="18">
        <v>5.9095621109009997</v>
      </c>
      <c r="E110" s="18">
        <v>10.612003326416</v>
      </c>
      <c r="F110" s="4">
        <f t="shared" si="24"/>
        <v>2.1206235885590008</v>
      </c>
      <c r="G110" s="4">
        <f t="shared" si="25"/>
        <v>2.5818176269559991</v>
      </c>
      <c r="H110">
        <v>234753</v>
      </c>
      <c r="I110" s="19">
        <v>18851.099999999999</v>
      </c>
      <c r="J110" s="19">
        <v>13872.87</v>
      </c>
      <c r="K110" s="19">
        <v>24912</v>
      </c>
      <c r="L110" s="12">
        <f t="shared" si="26"/>
        <v>19000</v>
      </c>
      <c r="M110" s="13">
        <f t="shared" si="27"/>
        <v>14000</v>
      </c>
      <c r="N110" s="14">
        <f t="shared" si="28"/>
        <v>25000</v>
      </c>
      <c r="O110" s="4">
        <f t="shared" si="29"/>
        <v>5000</v>
      </c>
      <c r="P110" s="4">
        <f t="shared" si="30"/>
        <v>6000</v>
      </c>
      <c r="Q110" s="3">
        <f t="shared" si="31"/>
        <v>1.2537943777220536E-3</v>
      </c>
    </row>
    <row r="111" spans="2:17" x14ac:dyDescent="0.15">
      <c r="B111" t="s">
        <v>163</v>
      </c>
      <c r="C111" s="18">
        <v>5.0520377159100001</v>
      </c>
      <c r="D111" s="18">
        <v>2.9325432777399998</v>
      </c>
      <c r="E111" s="18">
        <v>8.2991809844969993</v>
      </c>
      <c r="F111" s="4">
        <f t="shared" si="24"/>
        <v>2.1194944381700003</v>
      </c>
      <c r="G111" s="4">
        <f t="shared" si="25"/>
        <v>3.2471432685869992</v>
      </c>
      <c r="H111">
        <v>380008</v>
      </c>
      <c r="I111" s="19">
        <v>19198.150000000001</v>
      </c>
      <c r="J111" s="19">
        <v>11143.9</v>
      </c>
      <c r="K111" s="19">
        <v>31537.55</v>
      </c>
      <c r="L111" s="12">
        <f t="shared" si="26"/>
        <v>19000</v>
      </c>
      <c r="M111" s="13">
        <f t="shared" si="27"/>
        <v>11000</v>
      </c>
      <c r="N111" s="14">
        <f t="shared" si="28"/>
        <v>32000</v>
      </c>
      <c r="O111" s="4">
        <f t="shared" si="29"/>
        <v>8000</v>
      </c>
      <c r="P111" s="4">
        <f t="shared" si="30"/>
        <v>13000</v>
      </c>
      <c r="Q111" s="3">
        <f t="shared" si="31"/>
        <v>1.2537943777220536E-3</v>
      </c>
    </row>
    <row r="112" spans="2:17" x14ac:dyDescent="0.15">
      <c r="B112" t="s">
        <v>6</v>
      </c>
      <c r="C112" s="18">
        <v>43.14098739624</v>
      </c>
      <c r="D112" s="18">
        <v>1.0180917978290001</v>
      </c>
      <c r="E112" s="18">
        <v>96.881988525390994</v>
      </c>
      <c r="F112" s="4">
        <f t="shared" si="24"/>
        <v>42.122895598410999</v>
      </c>
      <c r="G112" s="4">
        <f t="shared" si="25"/>
        <v>53.741001129150995</v>
      </c>
      <c r="H112">
        <v>48427</v>
      </c>
      <c r="I112" s="19">
        <v>20891.89</v>
      </c>
      <c r="J112" s="19">
        <v>493.03</v>
      </c>
      <c r="K112" s="19">
        <v>46917.04</v>
      </c>
      <c r="L112" s="12">
        <f t="shared" si="26"/>
        <v>21000</v>
      </c>
      <c r="M112" s="13">
        <f t="shared" si="27"/>
        <v>0</v>
      </c>
      <c r="N112" s="14">
        <f t="shared" si="28"/>
        <v>47000</v>
      </c>
      <c r="O112" s="4">
        <f t="shared" si="29"/>
        <v>21000</v>
      </c>
      <c r="P112" s="4">
        <f t="shared" si="30"/>
        <v>26000</v>
      </c>
      <c r="Q112" s="3">
        <f t="shared" si="31"/>
        <v>1.3857727332717434E-3</v>
      </c>
    </row>
    <row r="113" spans="2:17" x14ac:dyDescent="0.15">
      <c r="B113" t="s">
        <v>142</v>
      </c>
      <c r="C113" s="18">
        <v>5.8521661758399999</v>
      </c>
      <c r="D113" s="18">
        <v>3.1114435195920001</v>
      </c>
      <c r="E113" s="18">
        <v>9.9020242691040004</v>
      </c>
      <c r="F113" s="4">
        <f t="shared" si="24"/>
        <v>2.7407226562479998</v>
      </c>
      <c r="G113" s="4">
        <f t="shared" si="25"/>
        <v>4.0498580932640005</v>
      </c>
      <c r="H113">
        <v>370069</v>
      </c>
      <c r="I113" s="19">
        <v>21657.05</v>
      </c>
      <c r="J113" s="19">
        <v>11514.49</v>
      </c>
      <c r="K113" s="19">
        <v>36644.32</v>
      </c>
      <c r="L113" s="12">
        <f t="shared" si="26"/>
        <v>22000</v>
      </c>
      <c r="M113" s="13">
        <f t="shared" si="27"/>
        <v>12000</v>
      </c>
      <c r="N113" s="14">
        <f t="shared" si="28"/>
        <v>37000</v>
      </c>
      <c r="O113" s="4">
        <f t="shared" si="29"/>
        <v>10000</v>
      </c>
      <c r="P113" s="4">
        <f t="shared" si="30"/>
        <v>15000</v>
      </c>
      <c r="Q113" s="3">
        <f t="shared" si="31"/>
        <v>1.4517619110465884E-3</v>
      </c>
    </row>
    <row r="114" spans="2:17" x14ac:dyDescent="0.15">
      <c r="B114" t="s">
        <v>60</v>
      </c>
      <c r="C114" s="18">
        <v>9.0416555404699999</v>
      </c>
      <c r="D114" s="18">
        <v>7.3898749351499999</v>
      </c>
      <c r="E114" s="18">
        <v>11.119400978088001</v>
      </c>
      <c r="F114" s="4">
        <f t="shared" si="24"/>
        <v>1.6517806053199999</v>
      </c>
      <c r="G114" s="4">
        <f t="shared" si="25"/>
        <v>2.0777454376180007</v>
      </c>
      <c r="H114">
        <v>253921</v>
      </c>
      <c r="I114" s="19">
        <v>22958.66</v>
      </c>
      <c r="J114" s="19">
        <v>18764.439999999999</v>
      </c>
      <c r="K114" s="19">
        <v>28234.49</v>
      </c>
      <c r="L114" s="12">
        <f t="shared" si="26"/>
        <v>23000</v>
      </c>
      <c r="M114" s="13">
        <f t="shared" si="27"/>
        <v>19000</v>
      </c>
      <c r="N114" s="14">
        <f t="shared" si="28"/>
        <v>28000</v>
      </c>
      <c r="O114" s="4">
        <f t="shared" si="29"/>
        <v>4000</v>
      </c>
      <c r="P114" s="4">
        <f t="shared" si="30"/>
        <v>5000</v>
      </c>
      <c r="Q114" s="3">
        <f t="shared" si="31"/>
        <v>1.5177510888214332E-3</v>
      </c>
    </row>
    <row r="115" spans="2:17" x14ac:dyDescent="0.15">
      <c r="B115" t="s">
        <v>173</v>
      </c>
      <c r="C115" s="18">
        <v>3.8422720432299999</v>
      </c>
      <c r="D115" s="18">
        <v>2.9396262168880001</v>
      </c>
      <c r="E115" s="18">
        <v>4.9940896034240003</v>
      </c>
      <c r="F115" s="4">
        <f t="shared" si="24"/>
        <v>0.90264582634199986</v>
      </c>
      <c r="G115" s="4">
        <f t="shared" si="25"/>
        <v>1.1518175601940004</v>
      </c>
      <c r="H115">
        <v>620500</v>
      </c>
      <c r="I115" s="19">
        <v>23841.3</v>
      </c>
      <c r="J115" s="19">
        <v>18240.38</v>
      </c>
      <c r="K115" s="19">
        <v>30988.33</v>
      </c>
      <c r="L115" s="12">
        <f t="shared" si="26"/>
        <v>24000</v>
      </c>
      <c r="M115" s="13">
        <f t="shared" si="27"/>
        <v>18000</v>
      </c>
      <c r="N115" s="14">
        <f t="shared" si="28"/>
        <v>31000</v>
      </c>
      <c r="O115" s="4">
        <f t="shared" si="29"/>
        <v>6000</v>
      </c>
      <c r="P115" s="4">
        <f t="shared" si="30"/>
        <v>7000</v>
      </c>
      <c r="Q115" s="3">
        <f t="shared" si="31"/>
        <v>1.5837402665962782E-3</v>
      </c>
    </row>
    <row r="116" spans="2:17" x14ac:dyDescent="0.15">
      <c r="B116" t="s">
        <v>82</v>
      </c>
      <c r="C116" s="18">
        <v>8.2438001632700004</v>
      </c>
      <c r="D116" s="18">
        <v>6.3779706954959998</v>
      </c>
      <c r="E116" s="18">
        <v>10.461789131165</v>
      </c>
      <c r="F116" s="4">
        <f t="shared" si="24"/>
        <v>1.8658294677740006</v>
      </c>
      <c r="G116" s="4">
        <f t="shared" si="25"/>
        <v>2.2179889678949998</v>
      </c>
      <c r="H116">
        <v>315568</v>
      </c>
      <c r="I116" s="19">
        <v>26014.799999999999</v>
      </c>
      <c r="J116" s="19">
        <v>20126.830000000002</v>
      </c>
      <c r="K116" s="19">
        <v>33014.06</v>
      </c>
      <c r="L116" s="12">
        <f t="shared" si="26"/>
        <v>26000</v>
      </c>
      <c r="M116" s="13">
        <f t="shared" si="27"/>
        <v>20000</v>
      </c>
      <c r="N116" s="14">
        <f t="shared" si="28"/>
        <v>33000</v>
      </c>
      <c r="O116" s="4">
        <f t="shared" si="29"/>
        <v>6000</v>
      </c>
      <c r="P116" s="4">
        <f t="shared" si="30"/>
        <v>7000</v>
      </c>
      <c r="Q116" s="3">
        <f t="shared" si="31"/>
        <v>1.715718622145968E-3</v>
      </c>
    </row>
    <row r="117" spans="2:17" x14ac:dyDescent="0.15">
      <c r="B117" t="s">
        <v>27</v>
      </c>
      <c r="C117" s="18">
        <v>12.295447349550001</v>
      </c>
      <c r="D117" s="18">
        <v>6.1389679908749999</v>
      </c>
      <c r="E117" s="18">
        <v>21.431203842163001</v>
      </c>
      <c r="F117" s="4">
        <f t="shared" si="24"/>
        <v>6.1564793586750008</v>
      </c>
      <c r="G117" s="4">
        <f t="shared" si="25"/>
        <v>9.1357564926129999</v>
      </c>
      <c r="H117">
        <v>212941</v>
      </c>
      <c r="I117" s="19">
        <v>26182.05</v>
      </c>
      <c r="J117" s="19">
        <v>13072.38</v>
      </c>
      <c r="K117" s="19">
        <v>45635.82</v>
      </c>
      <c r="L117" s="12">
        <f t="shared" si="26"/>
        <v>26000</v>
      </c>
      <c r="M117" s="13">
        <f t="shared" si="27"/>
        <v>13000</v>
      </c>
      <c r="N117" s="14">
        <f t="shared" si="28"/>
        <v>46000</v>
      </c>
      <c r="O117" s="4">
        <f t="shared" si="29"/>
        <v>13000</v>
      </c>
      <c r="P117" s="4">
        <f t="shared" si="30"/>
        <v>20000</v>
      </c>
      <c r="Q117" s="3">
        <f t="shared" si="31"/>
        <v>1.715718622145968E-3</v>
      </c>
    </row>
    <row r="118" spans="2:17" x14ac:dyDescent="0.15">
      <c r="B118" t="s">
        <v>75</v>
      </c>
      <c r="C118" s="18">
        <v>8.1915616989100002</v>
      </c>
      <c r="D118" s="18">
        <v>4.6999244689940003</v>
      </c>
      <c r="E118" s="18">
        <v>13.083426475525</v>
      </c>
      <c r="F118" s="4">
        <f t="shared" si="24"/>
        <v>3.4916372299159999</v>
      </c>
      <c r="G118" s="4">
        <f t="shared" si="25"/>
        <v>4.8918647766149999</v>
      </c>
      <c r="H118">
        <v>328646</v>
      </c>
      <c r="I118" s="19">
        <v>26921.24</v>
      </c>
      <c r="J118" s="19">
        <v>15446.11</v>
      </c>
      <c r="K118" s="19">
        <v>42998.16</v>
      </c>
      <c r="L118" s="12">
        <f t="shared" si="26"/>
        <v>27000</v>
      </c>
      <c r="M118" s="13">
        <f t="shared" si="27"/>
        <v>15000</v>
      </c>
      <c r="N118" s="14">
        <f t="shared" si="28"/>
        <v>43000</v>
      </c>
      <c r="O118" s="4">
        <f t="shared" si="29"/>
        <v>12000</v>
      </c>
      <c r="P118" s="4">
        <f t="shared" si="30"/>
        <v>16000</v>
      </c>
      <c r="Q118" s="3">
        <f t="shared" si="31"/>
        <v>1.781707799920813E-3</v>
      </c>
    </row>
    <row r="119" spans="2:17" x14ac:dyDescent="0.15">
      <c r="B119" t="s">
        <v>107</v>
      </c>
      <c r="C119" s="18">
        <v>6.9115543365500001</v>
      </c>
      <c r="D119" s="18">
        <v>5.335010051727</v>
      </c>
      <c r="E119" s="18">
        <v>8.7861471176150001</v>
      </c>
      <c r="F119" s="4">
        <f t="shared" si="24"/>
        <v>1.576544284823</v>
      </c>
      <c r="G119" s="4">
        <f t="shared" si="25"/>
        <v>1.874592781065</v>
      </c>
      <c r="H119">
        <v>393416</v>
      </c>
      <c r="I119" s="19">
        <v>27191.16</v>
      </c>
      <c r="J119" s="19">
        <v>20988.78</v>
      </c>
      <c r="K119" s="19">
        <v>34566.11</v>
      </c>
      <c r="L119" s="12">
        <f t="shared" si="26"/>
        <v>27000</v>
      </c>
      <c r="M119" s="13">
        <f t="shared" si="27"/>
        <v>21000</v>
      </c>
      <c r="N119" s="14">
        <f t="shared" si="28"/>
        <v>35000</v>
      </c>
      <c r="O119" s="4">
        <f t="shared" si="29"/>
        <v>6000</v>
      </c>
      <c r="P119" s="4">
        <f t="shared" si="30"/>
        <v>8000</v>
      </c>
      <c r="Q119" s="3">
        <f t="shared" si="31"/>
        <v>1.781707799920813E-3</v>
      </c>
    </row>
    <row r="120" spans="2:17" x14ac:dyDescent="0.15">
      <c r="B120" t="s">
        <v>47</v>
      </c>
      <c r="C120" s="18">
        <v>10.31217384338</v>
      </c>
      <c r="D120" s="18">
        <v>8.1269350051880007</v>
      </c>
      <c r="E120" s="18">
        <v>12.752504348755</v>
      </c>
      <c r="F120" s="4">
        <f t="shared" si="24"/>
        <v>2.1852388381919994</v>
      </c>
      <c r="G120" s="4">
        <f t="shared" si="25"/>
        <v>2.440330505375</v>
      </c>
      <c r="H120">
        <v>263769</v>
      </c>
      <c r="I120" s="19">
        <v>27200.32</v>
      </c>
      <c r="J120" s="19">
        <v>21436.34</v>
      </c>
      <c r="K120" s="19">
        <v>33637.15</v>
      </c>
      <c r="L120" s="12">
        <f t="shared" si="26"/>
        <v>27000</v>
      </c>
      <c r="M120" s="13">
        <f t="shared" si="27"/>
        <v>21000</v>
      </c>
      <c r="N120" s="14">
        <f t="shared" si="28"/>
        <v>34000</v>
      </c>
      <c r="O120" s="4">
        <f t="shared" si="29"/>
        <v>6000</v>
      </c>
      <c r="P120" s="4">
        <f t="shared" si="30"/>
        <v>7000</v>
      </c>
      <c r="Q120" s="3">
        <f t="shared" si="31"/>
        <v>1.781707799920813E-3</v>
      </c>
    </row>
    <row r="121" spans="2:17" x14ac:dyDescent="0.15">
      <c r="B121" t="s">
        <v>179</v>
      </c>
      <c r="C121" s="18">
        <v>2.11001515388</v>
      </c>
      <c r="D121" s="18">
        <v>1.154150247574</v>
      </c>
      <c r="E121" s="18">
        <v>3.590025186539</v>
      </c>
      <c r="F121" s="4">
        <f t="shared" si="24"/>
        <v>0.95586490630600007</v>
      </c>
      <c r="G121" s="4">
        <f t="shared" si="25"/>
        <v>1.480010032659</v>
      </c>
      <c r="H121">
        <v>1305676</v>
      </c>
      <c r="I121" s="19">
        <v>27549.96</v>
      </c>
      <c r="J121" s="19">
        <v>15069.46</v>
      </c>
      <c r="K121" s="19">
        <v>46874.1</v>
      </c>
      <c r="L121" s="12">
        <f t="shared" si="26"/>
        <v>28000</v>
      </c>
      <c r="M121" s="13">
        <f t="shared" si="27"/>
        <v>15000</v>
      </c>
      <c r="N121" s="14">
        <f t="shared" si="28"/>
        <v>47000</v>
      </c>
      <c r="O121" s="4">
        <f t="shared" si="29"/>
        <v>13000</v>
      </c>
      <c r="P121" s="4">
        <f t="shared" si="30"/>
        <v>19000</v>
      </c>
      <c r="Q121" s="3">
        <f t="shared" si="31"/>
        <v>1.847696977695658E-3</v>
      </c>
    </row>
    <row r="122" spans="2:17" x14ac:dyDescent="0.15">
      <c r="B122" t="s">
        <v>84</v>
      </c>
      <c r="C122" s="18">
        <v>7.8336277008100001</v>
      </c>
      <c r="D122" s="18">
        <v>6.3107481002809998</v>
      </c>
      <c r="E122" s="18">
        <v>9.7199583053590004</v>
      </c>
      <c r="F122" s="4">
        <f t="shared" si="24"/>
        <v>1.5228796005290004</v>
      </c>
      <c r="G122" s="4">
        <f t="shared" si="25"/>
        <v>1.8863306045490003</v>
      </c>
      <c r="H122">
        <v>359169</v>
      </c>
      <c r="I122" s="19">
        <v>28135.96</v>
      </c>
      <c r="J122" s="19">
        <v>22666.25</v>
      </c>
      <c r="K122" s="19">
        <v>34911.08</v>
      </c>
      <c r="L122" s="12">
        <f t="shared" si="26"/>
        <v>28000</v>
      </c>
      <c r="M122" s="13">
        <f t="shared" si="27"/>
        <v>23000</v>
      </c>
      <c r="N122" s="14">
        <f t="shared" si="28"/>
        <v>35000</v>
      </c>
      <c r="O122" s="4">
        <f t="shared" si="29"/>
        <v>5000</v>
      </c>
      <c r="P122" s="4">
        <f t="shared" si="30"/>
        <v>7000</v>
      </c>
      <c r="Q122" s="3">
        <f t="shared" si="31"/>
        <v>1.847696977695658E-3</v>
      </c>
    </row>
    <row r="123" spans="2:17" x14ac:dyDescent="0.15">
      <c r="B123" t="s">
        <v>129</v>
      </c>
      <c r="C123" s="18">
        <v>6.75775241852</v>
      </c>
      <c r="D123" s="18">
        <v>5.2333469390870002</v>
      </c>
      <c r="E123" s="18">
        <v>8.6513233184809994</v>
      </c>
      <c r="F123" s="4">
        <f t="shared" si="24"/>
        <v>1.5244054794329998</v>
      </c>
      <c r="G123" s="4">
        <f t="shared" si="25"/>
        <v>1.8935708999609995</v>
      </c>
      <c r="H123">
        <v>421215</v>
      </c>
      <c r="I123" s="19">
        <v>28464.67</v>
      </c>
      <c r="J123" s="19">
        <v>22043.64</v>
      </c>
      <c r="K123" s="19">
        <v>36440.67</v>
      </c>
      <c r="L123" s="12">
        <f t="shared" si="26"/>
        <v>28000</v>
      </c>
      <c r="M123" s="13">
        <f t="shared" si="27"/>
        <v>22000</v>
      </c>
      <c r="N123" s="14">
        <f t="shared" si="28"/>
        <v>36000</v>
      </c>
      <c r="O123" s="4">
        <f t="shared" si="29"/>
        <v>6000</v>
      </c>
      <c r="P123" s="4">
        <f t="shared" si="30"/>
        <v>8000</v>
      </c>
      <c r="Q123" s="3">
        <f t="shared" si="31"/>
        <v>1.847696977695658E-3</v>
      </c>
    </row>
    <row r="124" spans="2:17" x14ac:dyDescent="0.15">
      <c r="B124" t="s">
        <v>52</v>
      </c>
      <c r="C124" s="18">
        <v>8.7427549362200008</v>
      </c>
      <c r="D124" s="18">
        <v>4.7471876144409997</v>
      </c>
      <c r="E124" s="18">
        <v>14.385459899901999</v>
      </c>
      <c r="F124" s="4">
        <f t="shared" si="24"/>
        <v>3.9955673217790011</v>
      </c>
      <c r="G124" s="4">
        <f t="shared" si="25"/>
        <v>5.6427049636819984</v>
      </c>
      <c r="H124">
        <v>330549</v>
      </c>
      <c r="I124" s="19">
        <v>28899.09</v>
      </c>
      <c r="J124" s="19">
        <v>15691.78</v>
      </c>
      <c r="K124" s="19">
        <v>47550.99</v>
      </c>
      <c r="L124" s="12">
        <f t="shared" si="26"/>
        <v>29000</v>
      </c>
      <c r="M124" s="13">
        <f t="shared" si="27"/>
        <v>16000</v>
      </c>
      <c r="N124" s="14">
        <f t="shared" si="28"/>
        <v>48000</v>
      </c>
      <c r="O124" s="4">
        <f t="shared" si="29"/>
        <v>13000</v>
      </c>
      <c r="P124" s="4">
        <f t="shared" si="30"/>
        <v>19000</v>
      </c>
      <c r="Q124" s="3">
        <f t="shared" si="31"/>
        <v>1.9136861554705027E-3</v>
      </c>
    </row>
    <row r="125" spans="2:17" x14ac:dyDescent="0.15">
      <c r="B125" t="s">
        <v>117</v>
      </c>
      <c r="C125" s="18">
        <v>6.7992610931400002</v>
      </c>
      <c r="D125" s="18">
        <v>5.1493487358090002</v>
      </c>
      <c r="E125" s="18">
        <v>9.3588390350340003</v>
      </c>
      <c r="F125" s="4">
        <f t="shared" si="24"/>
        <v>1.6499123573309999</v>
      </c>
      <c r="G125" s="4">
        <f t="shared" si="25"/>
        <v>2.5595779418940001</v>
      </c>
      <c r="H125">
        <v>434893</v>
      </c>
      <c r="I125" s="19">
        <v>29569.51</v>
      </c>
      <c r="J125" s="19">
        <v>22394.16</v>
      </c>
      <c r="K125" s="19">
        <v>40700.94</v>
      </c>
      <c r="L125" s="12">
        <f t="shared" si="26"/>
        <v>30000</v>
      </c>
      <c r="M125" s="13">
        <f t="shared" si="27"/>
        <v>22000</v>
      </c>
      <c r="N125" s="14">
        <f t="shared" si="28"/>
        <v>41000</v>
      </c>
      <c r="O125" s="4">
        <f t="shared" si="29"/>
        <v>8000</v>
      </c>
      <c r="P125" s="4">
        <f t="shared" si="30"/>
        <v>11000</v>
      </c>
      <c r="Q125" s="3">
        <f t="shared" si="31"/>
        <v>1.9796753332453477E-3</v>
      </c>
    </row>
    <row r="126" spans="2:17" x14ac:dyDescent="0.15">
      <c r="B126" t="s">
        <v>123</v>
      </c>
      <c r="C126" s="18">
        <v>6.5609960556000004</v>
      </c>
      <c r="D126" s="18">
        <v>4.9647827148439996</v>
      </c>
      <c r="E126" s="18">
        <v>9.0313529968259996</v>
      </c>
      <c r="F126" s="4">
        <f t="shared" si="24"/>
        <v>1.5962133407560009</v>
      </c>
      <c r="G126" s="4">
        <f t="shared" si="25"/>
        <v>2.4703569412259991</v>
      </c>
      <c r="H126">
        <v>461310</v>
      </c>
      <c r="I126" s="19">
        <v>30266.53</v>
      </c>
      <c r="J126" s="19">
        <v>22903.040000000001</v>
      </c>
      <c r="K126" s="19">
        <v>41662.53</v>
      </c>
      <c r="L126" s="12">
        <f t="shared" si="26"/>
        <v>30000</v>
      </c>
      <c r="M126" s="13">
        <f t="shared" si="27"/>
        <v>23000</v>
      </c>
      <c r="N126" s="14">
        <f t="shared" si="28"/>
        <v>42000</v>
      </c>
      <c r="O126" s="4">
        <f t="shared" si="29"/>
        <v>7000</v>
      </c>
      <c r="P126" s="4">
        <f t="shared" si="30"/>
        <v>12000</v>
      </c>
      <c r="Q126" s="3">
        <f t="shared" si="31"/>
        <v>1.9796753332453477E-3</v>
      </c>
    </row>
    <row r="127" spans="2:17" x14ac:dyDescent="0.15">
      <c r="B127" t="s">
        <v>110</v>
      </c>
      <c r="C127" s="18">
        <v>6.9241905212399999</v>
      </c>
      <c r="D127" s="18">
        <v>5.3754949569699999</v>
      </c>
      <c r="E127" s="18">
        <v>8.9426603317259996</v>
      </c>
      <c r="F127" s="4">
        <f t="shared" si="24"/>
        <v>1.54869556427</v>
      </c>
      <c r="G127" s="4">
        <f t="shared" si="25"/>
        <v>2.0184698104859997</v>
      </c>
      <c r="H127">
        <v>456369</v>
      </c>
      <c r="I127" s="19">
        <v>31599.86</v>
      </c>
      <c r="J127" s="19">
        <v>24532.09</v>
      </c>
      <c r="K127" s="19">
        <v>40811.53</v>
      </c>
      <c r="L127" s="12">
        <f t="shared" si="26"/>
        <v>32000</v>
      </c>
      <c r="M127" s="13">
        <f t="shared" si="27"/>
        <v>25000</v>
      </c>
      <c r="N127" s="14">
        <f t="shared" si="28"/>
        <v>41000</v>
      </c>
      <c r="O127" s="4">
        <f t="shared" si="29"/>
        <v>7000</v>
      </c>
      <c r="P127" s="4">
        <f t="shared" si="30"/>
        <v>9000</v>
      </c>
      <c r="Q127" s="3">
        <f t="shared" si="31"/>
        <v>2.1116536887950377E-3</v>
      </c>
    </row>
    <row r="128" spans="2:17" x14ac:dyDescent="0.15">
      <c r="B128" t="s">
        <v>73</v>
      </c>
      <c r="C128" s="18">
        <v>8.2277288436900005</v>
      </c>
      <c r="D128" s="18">
        <v>6.4565496444699999</v>
      </c>
      <c r="E128" s="18">
        <v>10.384324073792</v>
      </c>
      <c r="F128" s="4">
        <f t="shared" si="24"/>
        <v>1.7711791992200006</v>
      </c>
      <c r="G128" s="4">
        <f t="shared" si="25"/>
        <v>2.1565952301019991</v>
      </c>
      <c r="H128">
        <v>385856</v>
      </c>
      <c r="I128" s="19">
        <v>31747.19</v>
      </c>
      <c r="J128" s="19">
        <v>24912.98</v>
      </c>
      <c r="K128" s="19">
        <v>40068.54</v>
      </c>
      <c r="L128" s="12">
        <f t="shared" si="26"/>
        <v>32000</v>
      </c>
      <c r="M128" s="13">
        <f t="shared" si="27"/>
        <v>25000</v>
      </c>
      <c r="N128" s="14">
        <f t="shared" si="28"/>
        <v>40000</v>
      </c>
      <c r="O128" s="4">
        <f t="shared" si="29"/>
        <v>7000</v>
      </c>
      <c r="P128" s="4">
        <f t="shared" si="30"/>
        <v>8000</v>
      </c>
      <c r="Q128" s="3">
        <f t="shared" si="31"/>
        <v>2.1116536887950377E-3</v>
      </c>
    </row>
    <row r="129" spans="2:17" x14ac:dyDescent="0.15">
      <c r="B129" t="s">
        <v>65</v>
      </c>
      <c r="C129" s="18">
        <v>8.3653335571300005</v>
      </c>
      <c r="D129" s="18">
        <v>4.6928105354309997</v>
      </c>
      <c r="E129" s="18">
        <v>13.614164352416999</v>
      </c>
      <c r="F129" s="4">
        <f t="shared" si="24"/>
        <v>3.6725230216990008</v>
      </c>
      <c r="G129" s="4">
        <f t="shared" si="25"/>
        <v>5.2488307952869988</v>
      </c>
      <c r="H129">
        <v>382308</v>
      </c>
      <c r="I129" s="19">
        <v>31981.34</v>
      </c>
      <c r="J129" s="19">
        <v>17940.990000000002</v>
      </c>
      <c r="K129" s="19">
        <v>52048.04</v>
      </c>
      <c r="L129" s="12">
        <f t="shared" si="26"/>
        <v>32000</v>
      </c>
      <c r="M129" s="13">
        <f t="shared" si="27"/>
        <v>18000</v>
      </c>
      <c r="N129" s="14">
        <f t="shared" si="28"/>
        <v>52000</v>
      </c>
      <c r="O129" s="4">
        <f t="shared" si="29"/>
        <v>14000</v>
      </c>
      <c r="P129" s="4">
        <f t="shared" si="30"/>
        <v>20000</v>
      </c>
      <c r="Q129" s="3">
        <f t="shared" si="31"/>
        <v>2.1116536887950377E-3</v>
      </c>
    </row>
    <row r="130" spans="2:17" x14ac:dyDescent="0.15">
      <c r="B130" t="s">
        <v>17</v>
      </c>
      <c r="C130" s="18">
        <v>16.559602737430001</v>
      </c>
      <c r="D130" s="18">
        <v>10.882209777831999</v>
      </c>
      <c r="E130" s="18">
        <v>23.520994186401001</v>
      </c>
      <c r="F130" s="4">
        <f t="shared" si="24"/>
        <v>5.6773929595980022</v>
      </c>
      <c r="G130" s="4">
        <f t="shared" si="25"/>
        <v>6.9613914489709998</v>
      </c>
      <c r="H130">
        <v>198482</v>
      </c>
      <c r="I130" s="19">
        <v>32867.83</v>
      </c>
      <c r="J130" s="19">
        <v>21599.23</v>
      </c>
      <c r="K130" s="19">
        <v>46684.94</v>
      </c>
      <c r="L130" s="12">
        <f t="shared" si="26"/>
        <v>33000</v>
      </c>
      <c r="M130" s="13">
        <f t="shared" si="27"/>
        <v>22000</v>
      </c>
      <c r="N130" s="14">
        <f t="shared" si="28"/>
        <v>47000</v>
      </c>
      <c r="O130" s="4">
        <f t="shared" si="29"/>
        <v>11000</v>
      </c>
      <c r="P130" s="4">
        <f t="shared" si="30"/>
        <v>14000</v>
      </c>
      <c r="Q130" s="3">
        <f t="shared" si="31"/>
        <v>2.1776428665698827E-3</v>
      </c>
    </row>
    <row r="131" spans="2:17" x14ac:dyDescent="0.15">
      <c r="B131" t="s">
        <v>104</v>
      </c>
      <c r="C131" s="18">
        <v>7.2298827171299997</v>
      </c>
      <c r="D131" s="18">
        <v>5.4580068588259998</v>
      </c>
      <c r="E131" s="18">
        <v>9.9814519882199999</v>
      </c>
      <c r="F131" s="4">
        <f t="shared" si="24"/>
        <v>1.771875858304</v>
      </c>
      <c r="G131" s="4">
        <f t="shared" si="25"/>
        <v>2.7515692710900002</v>
      </c>
      <c r="H131">
        <v>475956</v>
      </c>
      <c r="I131" s="19">
        <v>34411.06</v>
      </c>
      <c r="J131" s="19">
        <v>25977.71</v>
      </c>
      <c r="K131" s="19">
        <v>47507.32</v>
      </c>
      <c r="L131" s="12">
        <f t="shared" si="26"/>
        <v>34000</v>
      </c>
      <c r="M131" s="13">
        <f t="shared" si="27"/>
        <v>26000</v>
      </c>
      <c r="N131" s="14">
        <f t="shared" si="28"/>
        <v>48000</v>
      </c>
      <c r="O131" s="4">
        <f t="shared" si="29"/>
        <v>8000</v>
      </c>
      <c r="P131" s="4">
        <f t="shared" si="30"/>
        <v>14000</v>
      </c>
      <c r="Q131" s="3">
        <f t="shared" si="31"/>
        <v>2.2436320443447273E-3</v>
      </c>
    </row>
    <row r="132" spans="2:17" x14ac:dyDescent="0.15">
      <c r="B132" t="s">
        <v>20</v>
      </c>
      <c r="C132" s="18">
        <v>13.758842468259999</v>
      </c>
      <c r="D132" s="18">
        <v>2.7976679801939999</v>
      </c>
      <c r="E132" s="18">
        <v>37.866233825683999</v>
      </c>
      <c r="F132" s="4">
        <f t="shared" ref="F132:F163" si="32">C132-D132</f>
        <v>10.961174488066</v>
      </c>
      <c r="G132" s="4">
        <f t="shared" ref="G132:G163" si="33">E132-C132</f>
        <v>24.107391357424</v>
      </c>
      <c r="H132">
        <v>253398</v>
      </c>
      <c r="I132" s="19">
        <v>34864.629999999997</v>
      </c>
      <c r="J132" s="19">
        <v>7089.23</v>
      </c>
      <c r="K132" s="19">
        <v>95952.28</v>
      </c>
      <c r="L132" s="12">
        <f t="shared" ref="L132:L163" si="34">ROUND(I132,-3)</f>
        <v>35000</v>
      </c>
      <c r="M132" s="13">
        <f t="shared" ref="M132:M163" si="35">ROUND(J132,-3)</f>
        <v>7000</v>
      </c>
      <c r="N132" s="14">
        <f t="shared" ref="N132:N163" si="36">ROUND(K132,-3)</f>
        <v>96000</v>
      </c>
      <c r="O132" s="4">
        <f t="shared" ref="O132:O163" si="37">L132-M132</f>
        <v>28000</v>
      </c>
      <c r="P132" s="4">
        <f t="shared" ref="P132:P163" si="38">N132-L132</f>
        <v>61000</v>
      </c>
      <c r="Q132" s="3">
        <f t="shared" ref="Q132:Q163" si="39">L132/L$188</f>
        <v>2.3096212221195723E-3</v>
      </c>
    </row>
    <row r="133" spans="2:17" x14ac:dyDescent="0.15">
      <c r="B133" t="s">
        <v>132</v>
      </c>
      <c r="C133" s="18">
        <v>6.61677742004</v>
      </c>
      <c r="D133" s="18">
        <v>4.706019878387</v>
      </c>
      <c r="E133" s="18">
        <v>8.8442344665530008</v>
      </c>
      <c r="F133" s="4">
        <f t="shared" si="32"/>
        <v>1.910757541653</v>
      </c>
      <c r="G133" s="4">
        <f t="shared" si="33"/>
        <v>2.2274570465130008</v>
      </c>
      <c r="H133">
        <v>578913</v>
      </c>
      <c r="I133" s="19">
        <v>38305.379999999997</v>
      </c>
      <c r="J133" s="19">
        <v>27243.759999999998</v>
      </c>
      <c r="K133" s="19">
        <v>51200.42</v>
      </c>
      <c r="L133" s="12">
        <f t="shared" si="34"/>
        <v>38000</v>
      </c>
      <c r="M133" s="13">
        <f t="shared" si="35"/>
        <v>27000</v>
      </c>
      <c r="N133" s="14">
        <f t="shared" si="36"/>
        <v>51000</v>
      </c>
      <c r="O133" s="4">
        <f t="shared" si="37"/>
        <v>11000</v>
      </c>
      <c r="P133" s="4">
        <f t="shared" si="38"/>
        <v>13000</v>
      </c>
      <c r="Q133" s="3">
        <f t="shared" si="39"/>
        <v>2.5075887554441073E-3</v>
      </c>
    </row>
    <row r="134" spans="2:17" x14ac:dyDescent="0.15">
      <c r="B134" t="s">
        <v>133</v>
      </c>
      <c r="C134" s="18">
        <v>6.0941448211699996</v>
      </c>
      <c r="D134" s="18">
        <v>4.5969009399410004</v>
      </c>
      <c r="E134" s="18">
        <v>8.4033164978030008</v>
      </c>
      <c r="F134" s="4">
        <f t="shared" si="32"/>
        <v>1.4972438812289992</v>
      </c>
      <c r="G134" s="4">
        <f t="shared" si="33"/>
        <v>2.3091716766330013</v>
      </c>
      <c r="H134">
        <v>631426</v>
      </c>
      <c r="I134" s="19">
        <v>38480.01</v>
      </c>
      <c r="J134" s="19">
        <v>29026.03</v>
      </c>
      <c r="K134" s="19">
        <v>53060.73</v>
      </c>
      <c r="L134" s="12">
        <f t="shared" si="34"/>
        <v>38000</v>
      </c>
      <c r="M134" s="13">
        <f t="shared" si="35"/>
        <v>29000</v>
      </c>
      <c r="N134" s="14">
        <f t="shared" si="36"/>
        <v>53000</v>
      </c>
      <c r="O134" s="4">
        <f t="shared" si="37"/>
        <v>9000</v>
      </c>
      <c r="P134" s="4">
        <f t="shared" si="38"/>
        <v>15000</v>
      </c>
      <c r="Q134" s="3">
        <f t="shared" si="39"/>
        <v>2.5075887554441073E-3</v>
      </c>
    </row>
    <row r="135" spans="2:17" x14ac:dyDescent="0.15">
      <c r="B135" t="s">
        <v>93</v>
      </c>
      <c r="C135" s="18">
        <v>7.6495118141200003</v>
      </c>
      <c r="D135" s="18">
        <v>6.2171897888179997</v>
      </c>
      <c r="E135" s="18">
        <v>9.2857160568240005</v>
      </c>
      <c r="F135" s="4">
        <f t="shared" si="32"/>
        <v>1.4323220253020006</v>
      </c>
      <c r="G135" s="4">
        <f t="shared" si="33"/>
        <v>1.6362042427040002</v>
      </c>
      <c r="H135">
        <v>506253</v>
      </c>
      <c r="I135" s="19">
        <v>38725.879999999997</v>
      </c>
      <c r="J135" s="19">
        <v>31474.71</v>
      </c>
      <c r="K135" s="19">
        <v>47009.22</v>
      </c>
      <c r="L135" s="12">
        <f t="shared" si="34"/>
        <v>39000</v>
      </c>
      <c r="M135" s="13">
        <f t="shared" si="35"/>
        <v>31000</v>
      </c>
      <c r="N135" s="14">
        <f t="shared" si="36"/>
        <v>47000</v>
      </c>
      <c r="O135" s="4">
        <f t="shared" si="37"/>
        <v>8000</v>
      </c>
      <c r="P135" s="4">
        <f t="shared" si="38"/>
        <v>8000</v>
      </c>
      <c r="Q135" s="3">
        <f t="shared" si="39"/>
        <v>2.5735779332189523E-3</v>
      </c>
    </row>
    <row r="136" spans="2:17" x14ac:dyDescent="0.15">
      <c r="B136" t="s">
        <v>57</v>
      </c>
      <c r="C136" s="18">
        <v>9.0744619369499997</v>
      </c>
      <c r="D136" s="18">
        <v>7.1361460685729998</v>
      </c>
      <c r="E136" s="18">
        <v>11.245897293091</v>
      </c>
      <c r="F136" s="4">
        <f t="shared" si="32"/>
        <v>1.9383158683769999</v>
      </c>
      <c r="G136" s="4">
        <f t="shared" si="33"/>
        <v>2.171435356141</v>
      </c>
      <c r="H136">
        <v>434699</v>
      </c>
      <c r="I136" s="19">
        <v>39446.6</v>
      </c>
      <c r="J136" s="19">
        <v>31020.76</v>
      </c>
      <c r="K136" s="19">
        <v>48885.8</v>
      </c>
      <c r="L136" s="12">
        <f t="shared" si="34"/>
        <v>39000</v>
      </c>
      <c r="M136" s="13">
        <f t="shared" si="35"/>
        <v>31000</v>
      </c>
      <c r="N136" s="14">
        <f t="shared" si="36"/>
        <v>49000</v>
      </c>
      <c r="O136" s="4">
        <f t="shared" si="37"/>
        <v>8000</v>
      </c>
      <c r="P136" s="4">
        <f t="shared" si="38"/>
        <v>10000</v>
      </c>
      <c r="Q136" s="3">
        <f t="shared" si="39"/>
        <v>2.5735779332189523E-3</v>
      </c>
    </row>
    <row r="137" spans="2:17" x14ac:dyDescent="0.15">
      <c r="B137" t="s">
        <v>172</v>
      </c>
      <c r="C137" s="18">
        <v>4.3171534538299996</v>
      </c>
      <c r="D137" s="18">
        <v>1.1501078605649999</v>
      </c>
      <c r="E137" s="18">
        <v>11.654516220093001</v>
      </c>
      <c r="F137" s="4">
        <f t="shared" si="32"/>
        <v>3.1670455932649997</v>
      </c>
      <c r="G137" s="4">
        <f t="shared" si="33"/>
        <v>7.3373627662630012</v>
      </c>
      <c r="H137">
        <v>944133</v>
      </c>
      <c r="I137" s="19">
        <v>40759.67</v>
      </c>
      <c r="J137" s="19">
        <v>10858.55</v>
      </c>
      <c r="K137" s="19">
        <v>110034.13</v>
      </c>
      <c r="L137" s="12">
        <f t="shared" si="34"/>
        <v>41000</v>
      </c>
      <c r="M137" s="13">
        <f t="shared" si="35"/>
        <v>11000</v>
      </c>
      <c r="N137" s="14">
        <f t="shared" si="36"/>
        <v>110000</v>
      </c>
      <c r="O137" s="4">
        <f t="shared" si="37"/>
        <v>30000</v>
      </c>
      <c r="P137" s="4">
        <f t="shared" si="38"/>
        <v>69000</v>
      </c>
      <c r="Q137" s="3">
        <f t="shared" si="39"/>
        <v>2.7055562887686418E-3</v>
      </c>
    </row>
    <row r="138" spans="2:17" x14ac:dyDescent="0.15">
      <c r="B138" t="s">
        <v>136</v>
      </c>
      <c r="C138" s="18">
        <v>5.8627018928499997</v>
      </c>
      <c r="D138" s="18">
        <v>4.4127025604250001</v>
      </c>
      <c r="E138" s="18">
        <v>8.1013965606690004</v>
      </c>
      <c r="F138" s="4">
        <f t="shared" si="32"/>
        <v>1.4499993324249996</v>
      </c>
      <c r="G138" s="4">
        <f t="shared" si="33"/>
        <v>2.2386946678190007</v>
      </c>
      <c r="H138">
        <v>703029</v>
      </c>
      <c r="I138" s="19">
        <v>41216.49</v>
      </c>
      <c r="J138" s="19">
        <v>31022.58</v>
      </c>
      <c r="K138" s="19">
        <v>56955.17</v>
      </c>
      <c r="L138" s="12">
        <f t="shared" si="34"/>
        <v>41000</v>
      </c>
      <c r="M138" s="13">
        <f t="shared" si="35"/>
        <v>31000</v>
      </c>
      <c r="N138" s="14">
        <f t="shared" si="36"/>
        <v>57000</v>
      </c>
      <c r="O138" s="4">
        <f t="shared" si="37"/>
        <v>10000</v>
      </c>
      <c r="P138" s="4">
        <f t="shared" si="38"/>
        <v>16000</v>
      </c>
      <c r="Q138" s="3">
        <f t="shared" si="39"/>
        <v>2.7055562887686418E-3</v>
      </c>
    </row>
    <row r="139" spans="2:17" x14ac:dyDescent="0.15">
      <c r="B139" t="s">
        <v>100</v>
      </c>
      <c r="C139" s="18">
        <v>6.8583374023400001</v>
      </c>
      <c r="D139" s="18">
        <v>4.7947621345520002</v>
      </c>
      <c r="E139" s="18">
        <v>9.7146568298340004</v>
      </c>
      <c r="F139" s="4">
        <f t="shared" si="32"/>
        <v>2.0635752677879999</v>
      </c>
      <c r="G139" s="4">
        <f t="shared" si="33"/>
        <v>2.8563194274940003</v>
      </c>
      <c r="H139">
        <v>616747</v>
      </c>
      <c r="I139" s="19">
        <v>42298.59</v>
      </c>
      <c r="J139" s="19">
        <v>29571.55</v>
      </c>
      <c r="K139" s="19">
        <v>59914.85</v>
      </c>
      <c r="L139" s="12">
        <f t="shared" si="34"/>
        <v>42000</v>
      </c>
      <c r="M139" s="13">
        <f t="shared" si="35"/>
        <v>30000</v>
      </c>
      <c r="N139" s="14">
        <f t="shared" si="36"/>
        <v>60000</v>
      </c>
      <c r="O139" s="4">
        <f t="shared" si="37"/>
        <v>12000</v>
      </c>
      <c r="P139" s="4">
        <f t="shared" si="38"/>
        <v>18000</v>
      </c>
      <c r="Q139" s="3">
        <f t="shared" si="39"/>
        <v>2.7715454665434868E-3</v>
      </c>
    </row>
    <row r="140" spans="2:17" x14ac:dyDescent="0.15">
      <c r="B140" t="s">
        <v>103</v>
      </c>
      <c r="C140" s="18">
        <v>7.2829184532199998</v>
      </c>
      <c r="D140" s="18">
        <v>5.4968042373659998</v>
      </c>
      <c r="E140" s="18">
        <v>10.063451766968001</v>
      </c>
      <c r="F140" s="4">
        <f t="shared" si="32"/>
        <v>1.786114215854</v>
      </c>
      <c r="G140" s="4">
        <f t="shared" si="33"/>
        <v>2.7805333137480011</v>
      </c>
      <c r="H140">
        <v>616488</v>
      </c>
      <c r="I140" s="19">
        <v>44898.32</v>
      </c>
      <c r="J140" s="19">
        <v>33887.14</v>
      </c>
      <c r="K140" s="19">
        <v>62039.97</v>
      </c>
      <c r="L140" s="12">
        <f t="shared" si="34"/>
        <v>45000</v>
      </c>
      <c r="M140" s="13">
        <f t="shared" si="35"/>
        <v>34000</v>
      </c>
      <c r="N140" s="14">
        <f t="shared" si="36"/>
        <v>62000</v>
      </c>
      <c r="O140" s="4">
        <f t="shared" si="37"/>
        <v>11000</v>
      </c>
      <c r="P140" s="4">
        <f t="shared" si="38"/>
        <v>17000</v>
      </c>
      <c r="Q140" s="3">
        <f t="shared" si="39"/>
        <v>2.9695129998680218E-3</v>
      </c>
    </row>
    <row r="141" spans="2:17" x14ac:dyDescent="0.15">
      <c r="B141" t="s">
        <v>150</v>
      </c>
      <c r="C141" s="18">
        <v>5.9942588806200003</v>
      </c>
      <c r="D141" s="18">
        <v>4.2441835403440002</v>
      </c>
      <c r="E141" s="18">
        <v>8.3748741149899999</v>
      </c>
      <c r="F141" s="4">
        <f t="shared" si="32"/>
        <v>1.7500753402760001</v>
      </c>
      <c r="G141" s="4">
        <f t="shared" si="33"/>
        <v>2.3806152343699996</v>
      </c>
      <c r="H141">
        <v>784518</v>
      </c>
      <c r="I141" s="19">
        <v>47026.04</v>
      </c>
      <c r="J141" s="19">
        <v>33296.379999999997</v>
      </c>
      <c r="K141" s="19">
        <v>65702.39</v>
      </c>
      <c r="L141" s="12">
        <f t="shared" si="34"/>
        <v>47000</v>
      </c>
      <c r="M141" s="13">
        <f t="shared" si="35"/>
        <v>33000</v>
      </c>
      <c r="N141" s="14">
        <f t="shared" si="36"/>
        <v>66000</v>
      </c>
      <c r="O141" s="4">
        <f t="shared" si="37"/>
        <v>14000</v>
      </c>
      <c r="P141" s="4">
        <f t="shared" si="38"/>
        <v>19000</v>
      </c>
      <c r="Q141" s="3">
        <f t="shared" si="39"/>
        <v>3.1014913554177114E-3</v>
      </c>
    </row>
    <row r="142" spans="2:17" x14ac:dyDescent="0.15">
      <c r="B142" t="s">
        <v>108</v>
      </c>
      <c r="C142" s="18">
        <v>7.1049818992600002</v>
      </c>
      <c r="D142" s="18">
        <v>5.3660545349120001</v>
      </c>
      <c r="E142" s="18">
        <v>9.8073825836180006</v>
      </c>
      <c r="F142" s="4">
        <f t="shared" si="32"/>
        <v>1.7389273643480001</v>
      </c>
      <c r="G142" s="4">
        <f t="shared" si="33"/>
        <v>2.7024006843580004</v>
      </c>
      <c r="H142">
        <v>745593</v>
      </c>
      <c r="I142" s="19">
        <v>52974.25</v>
      </c>
      <c r="J142" s="19">
        <v>40008.93</v>
      </c>
      <c r="K142" s="19">
        <v>73123.16</v>
      </c>
      <c r="L142" s="12">
        <f t="shared" si="34"/>
        <v>53000</v>
      </c>
      <c r="M142" s="13">
        <f t="shared" si="35"/>
        <v>40000</v>
      </c>
      <c r="N142" s="14">
        <f t="shared" si="36"/>
        <v>73000</v>
      </c>
      <c r="O142" s="4">
        <f t="shared" si="37"/>
        <v>13000</v>
      </c>
      <c r="P142" s="4">
        <f t="shared" si="38"/>
        <v>20000</v>
      </c>
      <c r="Q142" s="3">
        <f t="shared" si="39"/>
        <v>3.4974264220667809E-3</v>
      </c>
    </row>
    <row r="143" spans="2:17" x14ac:dyDescent="0.15">
      <c r="B143" t="s">
        <v>125</v>
      </c>
      <c r="C143" s="18">
        <v>6.5357794761700001</v>
      </c>
      <c r="D143" s="18">
        <v>4.9462413787840003</v>
      </c>
      <c r="E143" s="18">
        <v>8.9964323043819991</v>
      </c>
      <c r="F143" s="4">
        <f t="shared" si="32"/>
        <v>1.5895380973859998</v>
      </c>
      <c r="G143" s="4">
        <f t="shared" si="33"/>
        <v>2.460652828211999</v>
      </c>
      <c r="H143">
        <v>814260</v>
      </c>
      <c r="I143" s="19">
        <v>53218.239999999998</v>
      </c>
      <c r="J143" s="19">
        <v>40275.269999999997</v>
      </c>
      <c r="K143" s="19">
        <v>73254.350000000006</v>
      </c>
      <c r="L143" s="12">
        <f t="shared" si="34"/>
        <v>53000</v>
      </c>
      <c r="M143" s="13">
        <f t="shared" si="35"/>
        <v>40000</v>
      </c>
      <c r="N143" s="14">
        <f t="shared" si="36"/>
        <v>73000</v>
      </c>
      <c r="O143" s="4">
        <f t="shared" si="37"/>
        <v>13000</v>
      </c>
      <c r="P143" s="4">
        <f t="shared" si="38"/>
        <v>20000</v>
      </c>
      <c r="Q143" s="3">
        <f t="shared" si="39"/>
        <v>3.4974264220667809E-3</v>
      </c>
    </row>
    <row r="144" spans="2:17" x14ac:dyDescent="0.15">
      <c r="B144" t="s">
        <v>126</v>
      </c>
      <c r="C144" s="18">
        <v>6.5238642692599997</v>
      </c>
      <c r="D144" s="18">
        <v>4.9370050430300001</v>
      </c>
      <c r="E144" s="18">
        <v>8.9750375747680007</v>
      </c>
      <c r="F144" s="4">
        <f t="shared" si="32"/>
        <v>1.5868592262299996</v>
      </c>
      <c r="G144" s="4">
        <f t="shared" si="33"/>
        <v>2.4511733055080009</v>
      </c>
      <c r="H144">
        <v>837625</v>
      </c>
      <c r="I144" s="19">
        <v>54645.52</v>
      </c>
      <c r="J144" s="19">
        <v>41353.589999999997</v>
      </c>
      <c r="K144" s="19">
        <v>75177.16</v>
      </c>
      <c r="L144" s="12">
        <f t="shared" si="34"/>
        <v>55000</v>
      </c>
      <c r="M144" s="13">
        <f t="shared" si="35"/>
        <v>41000</v>
      </c>
      <c r="N144" s="14">
        <f t="shared" si="36"/>
        <v>75000</v>
      </c>
      <c r="O144" s="4">
        <f t="shared" si="37"/>
        <v>14000</v>
      </c>
      <c r="P144" s="4">
        <f t="shared" si="38"/>
        <v>20000</v>
      </c>
      <c r="Q144" s="3">
        <f t="shared" si="39"/>
        <v>3.6294047776164709E-3</v>
      </c>
    </row>
    <row r="145" spans="2:17" x14ac:dyDescent="0.15">
      <c r="B145" t="s">
        <v>116</v>
      </c>
      <c r="C145" s="18">
        <v>6.8304600715600001</v>
      </c>
      <c r="D145" s="18">
        <v>5.168195724487</v>
      </c>
      <c r="E145" s="18">
        <v>9.4071121215819993</v>
      </c>
      <c r="F145" s="4">
        <f t="shared" si="32"/>
        <v>1.6622643470730001</v>
      </c>
      <c r="G145" s="4">
        <f t="shared" si="33"/>
        <v>2.5766520500219992</v>
      </c>
      <c r="H145">
        <v>823660</v>
      </c>
      <c r="I145" s="19">
        <v>56259.77</v>
      </c>
      <c r="J145" s="19">
        <v>42568.36</v>
      </c>
      <c r="K145" s="19">
        <v>77482.62</v>
      </c>
      <c r="L145" s="12">
        <f t="shared" si="34"/>
        <v>56000</v>
      </c>
      <c r="M145" s="13">
        <f t="shared" si="35"/>
        <v>43000</v>
      </c>
      <c r="N145" s="14">
        <f t="shared" si="36"/>
        <v>77000</v>
      </c>
      <c r="O145" s="4">
        <f t="shared" si="37"/>
        <v>13000</v>
      </c>
      <c r="P145" s="4">
        <f t="shared" si="38"/>
        <v>21000</v>
      </c>
      <c r="Q145" s="3">
        <f t="shared" si="39"/>
        <v>3.6953939553913159E-3</v>
      </c>
    </row>
    <row r="146" spans="2:17" x14ac:dyDescent="0.15">
      <c r="B146" t="s">
        <v>50</v>
      </c>
      <c r="C146" s="18">
        <v>8.7606029510500001</v>
      </c>
      <c r="D146" s="18">
        <v>5.5404114723209998</v>
      </c>
      <c r="E146" s="18">
        <v>13.038032531738001</v>
      </c>
      <c r="F146" s="4">
        <f t="shared" si="32"/>
        <v>3.2201914787290002</v>
      </c>
      <c r="G146" s="4">
        <f t="shared" si="33"/>
        <v>4.2774295806880005</v>
      </c>
      <c r="H146">
        <v>652560</v>
      </c>
      <c r="I146" s="19">
        <v>57168.19</v>
      </c>
      <c r="J146" s="19">
        <v>36154.51</v>
      </c>
      <c r="K146" s="19">
        <v>85080.99</v>
      </c>
      <c r="L146" s="12">
        <f t="shared" si="34"/>
        <v>57000</v>
      </c>
      <c r="M146" s="13">
        <f t="shared" si="35"/>
        <v>36000</v>
      </c>
      <c r="N146" s="14">
        <f t="shared" si="36"/>
        <v>85000</v>
      </c>
      <c r="O146" s="4">
        <f t="shared" si="37"/>
        <v>21000</v>
      </c>
      <c r="P146" s="4">
        <f t="shared" si="38"/>
        <v>28000</v>
      </c>
      <c r="Q146" s="3">
        <f t="shared" si="39"/>
        <v>3.7613831331661609E-3</v>
      </c>
    </row>
    <row r="147" spans="2:17" x14ac:dyDescent="0.15">
      <c r="B147" t="s">
        <v>66</v>
      </c>
      <c r="C147" s="18">
        <v>8.6397094726599999</v>
      </c>
      <c r="D147" s="18">
        <v>7.0354747772220003</v>
      </c>
      <c r="E147" s="18">
        <v>10.668222427368001</v>
      </c>
      <c r="F147" s="4">
        <f t="shared" si="32"/>
        <v>1.6042346954379996</v>
      </c>
      <c r="G147" s="4">
        <f t="shared" si="33"/>
        <v>2.0285129547080007</v>
      </c>
      <c r="H147">
        <v>670975</v>
      </c>
      <c r="I147" s="19">
        <v>57970.29</v>
      </c>
      <c r="J147" s="19">
        <v>47206.28</v>
      </c>
      <c r="K147" s="19">
        <v>71581.11</v>
      </c>
      <c r="L147" s="12">
        <f t="shared" si="34"/>
        <v>58000</v>
      </c>
      <c r="M147" s="13">
        <f t="shared" si="35"/>
        <v>47000</v>
      </c>
      <c r="N147" s="14">
        <f t="shared" si="36"/>
        <v>72000</v>
      </c>
      <c r="O147" s="4">
        <f t="shared" si="37"/>
        <v>11000</v>
      </c>
      <c r="P147" s="4">
        <f t="shared" si="38"/>
        <v>14000</v>
      </c>
      <c r="Q147" s="3">
        <f t="shared" si="39"/>
        <v>3.8273723109410055E-3</v>
      </c>
    </row>
    <row r="148" spans="2:17" x14ac:dyDescent="0.15">
      <c r="B148" t="s">
        <v>146</v>
      </c>
      <c r="C148" s="18">
        <v>5.9635834693899996</v>
      </c>
      <c r="D148" s="18">
        <v>4.6017279624940004</v>
      </c>
      <c r="E148" s="18">
        <v>7.5703353881839996</v>
      </c>
      <c r="F148" s="4">
        <f t="shared" si="32"/>
        <v>1.3618555068959992</v>
      </c>
      <c r="G148" s="4">
        <f t="shared" si="33"/>
        <v>1.606751918794</v>
      </c>
      <c r="H148">
        <v>1041249</v>
      </c>
      <c r="I148" s="19">
        <v>62095.75</v>
      </c>
      <c r="J148" s="19">
        <v>47915.45</v>
      </c>
      <c r="K148" s="19">
        <v>78826.039999999994</v>
      </c>
      <c r="L148" s="12">
        <f t="shared" si="34"/>
        <v>62000</v>
      </c>
      <c r="M148" s="13">
        <f t="shared" si="35"/>
        <v>48000</v>
      </c>
      <c r="N148" s="14">
        <f t="shared" si="36"/>
        <v>79000</v>
      </c>
      <c r="O148" s="4">
        <f t="shared" si="37"/>
        <v>14000</v>
      </c>
      <c r="P148" s="4">
        <f t="shared" si="38"/>
        <v>17000</v>
      </c>
      <c r="Q148" s="3">
        <f t="shared" si="39"/>
        <v>4.0913290220403855E-3</v>
      </c>
    </row>
    <row r="149" spans="2:17" x14ac:dyDescent="0.15">
      <c r="B149" t="s">
        <v>34</v>
      </c>
      <c r="C149" s="18">
        <v>10.36589431763</v>
      </c>
      <c r="D149" s="18">
        <v>3.242199897766</v>
      </c>
      <c r="E149" s="18">
        <v>23.476989746093999</v>
      </c>
      <c r="F149" s="4">
        <f t="shared" si="32"/>
        <v>7.123694419864</v>
      </c>
      <c r="G149" s="4">
        <f t="shared" si="33"/>
        <v>13.111095428463999</v>
      </c>
      <c r="H149">
        <v>600284</v>
      </c>
      <c r="I149" s="19">
        <v>62224.81</v>
      </c>
      <c r="J149" s="19">
        <v>19462.41</v>
      </c>
      <c r="K149" s="19">
        <v>140928.60999999999</v>
      </c>
      <c r="L149" s="12">
        <f t="shared" si="34"/>
        <v>62000</v>
      </c>
      <c r="M149" s="13">
        <f t="shared" si="35"/>
        <v>19000</v>
      </c>
      <c r="N149" s="14">
        <f t="shared" si="36"/>
        <v>141000</v>
      </c>
      <c r="O149" s="4">
        <f t="shared" si="37"/>
        <v>43000</v>
      </c>
      <c r="P149" s="4">
        <f t="shared" si="38"/>
        <v>79000</v>
      </c>
      <c r="Q149" s="3">
        <f t="shared" si="39"/>
        <v>4.0913290220403855E-3</v>
      </c>
    </row>
    <row r="150" spans="2:17" x14ac:dyDescent="0.15">
      <c r="B150" t="s">
        <v>25</v>
      </c>
      <c r="C150" s="18">
        <v>12.675338745119999</v>
      </c>
      <c r="D150" s="18">
        <v>6.2948637008670003</v>
      </c>
      <c r="E150" s="18">
        <v>22.223497390746999</v>
      </c>
      <c r="F150" s="4">
        <f t="shared" si="32"/>
        <v>6.3804750442529992</v>
      </c>
      <c r="G150" s="4">
        <f t="shared" si="33"/>
        <v>9.5481586456269998</v>
      </c>
      <c r="H150">
        <v>502685</v>
      </c>
      <c r="I150" s="19">
        <v>63717.03</v>
      </c>
      <c r="J150" s="19">
        <v>31643.34</v>
      </c>
      <c r="K150" s="19">
        <v>111714.19</v>
      </c>
      <c r="L150" s="12">
        <f t="shared" si="34"/>
        <v>64000</v>
      </c>
      <c r="M150" s="13">
        <f t="shared" si="35"/>
        <v>32000</v>
      </c>
      <c r="N150" s="14">
        <f t="shared" si="36"/>
        <v>112000</v>
      </c>
      <c r="O150" s="4">
        <f t="shared" si="37"/>
        <v>32000</v>
      </c>
      <c r="P150" s="4">
        <f t="shared" si="38"/>
        <v>48000</v>
      </c>
      <c r="Q150" s="3">
        <f t="shared" si="39"/>
        <v>4.2233073775900755E-3</v>
      </c>
    </row>
    <row r="151" spans="2:17" x14ac:dyDescent="0.15">
      <c r="B151" t="s">
        <v>53</v>
      </c>
      <c r="C151" s="18">
        <v>8.5310182571399995</v>
      </c>
      <c r="D151" s="18">
        <v>6.3360471725460004</v>
      </c>
      <c r="E151" s="18">
        <v>11.129581451416</v>
      </c>
      <c r="F151" s="4">
        <f t="shared" si="32"/>
        <v>2.1949710845939991</v>
      </c>
      <c r="G151" s="4">
        <f t="shared" si="33"/>
        <v>2.5985631942760001</v>
      </c>
      <c r="H151">
        <v>753914</v>
      </c>
      <c r="I151" s="19">
        <v>64316.54</v>
      </c>
      <c r="J151" s="19">
        <v>47768.35</v>
      </c>
      <c r="K151" s="19">
        <v>83907.47</v>
      </c>
      <c r="L151" s="12">
        <f t="shared" si="34"/>
        <v>64000</v>
      </c>
      <c r="M151" s="13">
        <f t="shared" si="35"/>
        <v>48000</v>
      </c>
      <c r="N151" s="14">
        <f t="shared" si="36"/>
        <v>84000</v>
      </c>
      <c r="O151" s="4">
        <f t="shared" si="37"/>
        <v>16000</v>
      </c>
      <c r="P151" s="4">
        <f t="shared" si="38"/>
        <v>20000</v>
      </c>
      <c r="Q151" s="3">
        <f t="shared" si="39"/>
        <v>4.2233073775900755E-3</v>
      </c>
    </row>
    <row r="152" spans="2:17" x14ac:dyDescent="0.15">
      <c r="B152" t="s">
        <v>40</v>
      </c>
      <c r="C152" s="18">
        <v>9.4685916900600002</v>
      </c>
      <c r="D152" s="18">
        <v>7.2540407180789996</v>
      </c>
      <c r="E152" s="18">
        <v>12.364526748656999</v>
      </c>
      <c r="F152" s="4">
        <f t="shared" si="32"/>
        <v>2.2145509719810006</v>
      </c>
      <c r="G152" s="4">
        <f t="shared" si="33"/>
        <v>2.895935058596999</v>
      </c>
      <c r="H152">
        <v>679712</v>
      </c>
      <c r="I152" s="19">
        <v>64359.15</v>
      </c>
      <c r="J152" s="19">
        <v>49306.59</v>
      </c>
      <c r="K152" s="19">
        <v>84043.17</v>
      </c>
      <c r="L152" s="12">
        <f t="shared" si="34"/>
        <v>64000</v>
      </c>
      <c r="M152" s="13">
        <f t="shared" si="35"/>
        <v>49000</v>
      </c>
      <c r="N152" s="14">
        <f t="shared" si="36"/>
        <v>84000</v>
      </c>
      <c r="O152" s="4">
        <f t="shared" si="37"/>
        <v>15000</v>
      </c>
      <c r="P152" s="4">
        <f t="shared" si="38"/>
        <v>20000</v>
      </c>
      <c r="Q152" s="3">
        <f t="shared" si="39"/>
        <v>4.2233073775900755E-3</v>
      </c>
    </row>
    <row r="153" spans="2:17" x14ac:dyDescent="0.15">
      <c r="B153" t="s">
        <v>61</v>
      </c>
      <c r="C153" s="18">
        <v>8.5709619522100002</v>
      </c>
      <c r="D153" s="18">
        <v>7.428689956665</v>
      </c>
      <c r="E153" s="18">
        <v>9.8465967178340001</v>
      </c>
      <c r="F153" s="4">
        <f t="shared" si="32"/>
        <v>1.1422719955450003</v>
      </c>
      <c r="G153" s="4">
        <f t="shared" si="33"/>
        <v>1.2756347656239999</v>
      </c>
      <c r="H153">
        <v>810444</v>
      </c>
      <c r="I153" s="19">
        <v>69462.850000000006</v>
      </c>
      <c r="J153" s="19">
        <v>60205.37</v>
      </c>
      <c r="K153" s="19">
        <v>79801.149999999994</v>
      </c>
      <c r="L153" s="12">
        <f t="shared" si="34"/>
        <v>69000</v>
      </c>
      <c r="M153" s="13">
        <f t="shared" si="35"/>
        <v>60000</v>
      </c>
      <c r="N153" s="14">
        <f t="shared" si="36"/>
        <v>80000</v>
      </c>
      <c r="O153" s="4">
        <f t="shared" si="37"/>
        <v>9000</v>
      </c>
      <c r="P153" s="4">
        <f t="shared" si="38"/>
        <v>11000</v>
      </c>
      <c r="Q153" s="3">
        <f t="shared" si="39"/>
        <v>4.5532532664642996E-3</v>
      </c>
    </row>
    <row r="154" spans="2:17" x14ac:dyDescent="0.15">
      <c r="B154" t="s">
        <v>128</v>
      </c>
      <c r="C154" s="18">
        <v>6.4049129486099998</v>
      </c>
      <c r="D154" s="18">
        <v>4.83815574646</v>
      </c>
      <c r="E154" s="18">
        <v>8.8145208358759994</v>
      </c>
      <c r="F154" s="4">
        <f t="shared" si="32"/>
        <v>1.5667572021499998</v>
      </c>
      <c r="G154" s="4">
        <f t="shared" si="33"/>
        <v>2.4096078872659996</v>
      </c>
      <c r="H154">
        <v>1103901</v>
      </c>
      <c r="I154" s="19">
        <v>70703.899999999994</v>
      </c>
      <c r="J154" s="19">
        <v>53408.45</v>
      </c>
      <c r="K154" s="19">
        <v>97303.58</v>
      </c>
      <c r="L154" s="12">
        <f t="shared" si="34"/>
        <v>71000</v>
      </c>
      <c r="M154" s="13">
        <f t="shared" si="35"/>
        <v>53000</v>
      </c>
      <c r="N154" s="14">
        <f t="shared" si="36"/>
        <v>97000</v>
      </c>
      <c r="O154" s="4">
        <f t="shared" si="37"/>
        <v>18000</v>
      </c>
      <c r="P154" s="4">
        <f t="shared" si="38"/>
        <v>26000</v>
      </c>
      <c r="Q154" s="3">
        <f t="shared" si="39"/>
        <v>4.6852316220139896E-3</v>
      </c>
    </row>
    <row r="155" spans="2:17" x14ac:dyDescent="0.15">
      <c r="B155" t="s">
        <v>9</v>
      </c>
      <c r="C155" s="18">
        <v>29.259618759159999</v>
      </c>
      <c r="D155" s="18">
        <v>7.8692078590390002</v>
      </c>
      <c r="E155" s="18">
        <v>62.599575042725</v>
      </c>
      <c r="F155" s="4">
        <f t="shared" si="32"/>
        <v>21.390410900120997</v>
      </c>
      <c r="G155" s="4">
        <f t="shared" si="33"/>
        <v>33.339956283565002</v>
      </c>
      <c r="H155">
        <v>252619</v>
      </c>
      <c r="I155" s="19">
        <v>73915.360000000001</v>
      </c>
      <c r="J155" s="19">
        <v>19879.11</v>
      </c>
      <c r="K155" s="19">
        <v>158138.42000000001</v>
      </c>
      <c r="L155" s="12">
        <f t="shared" si="34"/>
        <v>74000</v>
      </c>
      <c r="M155" s="13">
        <f t="shared" si="35"/>
        <v>20000</v>
      </c>
      <c r="N155" s="14">
        <f t="shared" si="36"/>
        <v>158000</v>
      </c>
      <c r="O155" s="4">
        <f t="shared" si="37"/>
        <v>54000</v>
      </c>
      <c r="P155" s="4">
        <f t="shared" si="38"/>
        <v>84000</v>
      </c>
      <c r="Q155" s="3">
        <f t="shared" si="39"/>
        <v>4.8831991553385246E-3</v>
      </c>
    </row>
    <row r="156" spans="2:17" x14ac:dyDescent="0.15">
      <c r="B156" t="s">
        <v>35</v>
      </c>
      <c r="C156" s="18">
        <v>10.781477928159999</v>
      </c>
      <c r="D156" s="18">
        <v>8.4391813278200001</v>
      </c>
      <c r="E156" s="18">
        <v>13.572673797607001</v>
      </c>
      <c r="F156" s="4">
        <f t="shared" si="32"/>
        <v>2.3422966003399992</v>
      </c>
      <c r="G156" s="4">
        <f t="shared" si="33"/>
        <v>2.7911958694470016</v>
      </c>
      <c r="H156">
        <v>730159</v>
      </c>
      <c r="I156" s="19">
        <v>78721.929999999993</v>
      </c>
      <c r="J156" s="19">
        <v>61619.44</v>
      </c>
      <c r="K156" s="19">
        <v>99102.1</v>
      </c>
      <c r="L156" s="12">
        <f t="shared" si="34"/>
        <v>79000</v>
      </c>
      <c r="M156" s="13">
        <f t="shared" si="35"/>
        <v>62000</v>
      </c>
      <c r="N156" s="14">
        <f t="shared" si="36"/>
        <v>99000</v>
      </c>
      <c r="O156" s="4">
        <f t="shared" si="37"/>
        <v>17000</v>
      </c>
      <c r="P156" s="4">
        <f t="shared" si="38"/>
        <v>20000</v>
      </c>
      <c r="Q156" s="3">
        <f t="shared" si="39"/>
        <v>5.2131450442127495E-3</v>
      </c>
    </row>
    <row r="157" spans="2:17" x14ac:dyDescent="0.15">
      <c r="B157" t="s">
        <v>49</v>
      </c>
      <c r="C157" s="18">
        <v>10.110702514650001</v>
      </c>
      <c r="D157" s="18">
        <v>8.2758293151859998</v>
      </c>
      <c r="E157" s="18">
        <v>12.354082107544</v>
      </c>
      <c r="F157" s="4">
        <f t="shared" si="32"/>
        <v>1.8348731994640008</v>
      </c>
      <c r="G157" s="4">
        <f t="shared" si="33"/>
        <v>2.2433795928939997</v>
      </c>
      <c r="H157">
        <v>849154</v>
      </c>
      <c r="I157" s="19">
        <v>85855.43</v>
      </c>
      <c r="J157" s="19">
        <v>70274.539999999994</v>
      </c>
      <c r="K157" s="19">
        <v>104905.18</v>
      </c>
      <c r="L157" s="12">
        <f t="shared" si="34"/>
        <v>86000</v>
      </c>
      <c r="M157" s="13">
        <f t="shared" si="35"/>
        <v>70000</v>
      </c>
      <c r="N157" s="14">
        <f t="shared" si="36"/>
        <v>105000</v>
      </c>
      <c r="O157" s="4">
        <f t="shared" si="37"/>
        <v>16000</v>
      </c>
      <c r="P157" s="4">
        <f t="shared" si="38"/>
        <v>19000</v>
      </c>
      <c r="Q157" s="3">
        <f t="shared" si="39"/>
        <v>5.6750692886366636E-3</v>
      </c>
    </row>
    <row r="158" spans="2:17" x14ac:dyDescent="0.15">
      <c r="B158" t="s">
        <v>160</v>
      </c>
      <c r="C158" s="18">
        <v>5.4876775741600001</v>
      </c>
      <c r="D158" s="18">
        <v>3.6544795036319999</v>
      </c>
      <c r="E158" s="18">
        <v>7.8855834007260004</v>
      </c>
      <c r="F158" s="4">
        <f t="shared" si="32"/>
        <v>1.8331980705280002</v>
      </c>
      <c r="G158" s="4">
        <f t="shared" si="33"/>
        <v>2.3979058265660003</v>
      </c>
      <c r="H158">
        <v>1585068</v>
      </c>
      <c r="I158" s="19">
        <v>86983.42</v>
      </c>
      <c r="J158" s="19">
        <v>57925.99</v>
      </c>
      <c r="K158" s="19">
        <v>124991.86</v>
      </c>
      <c r="L158" s="12">
        <f t="shared" si="34"/>
        <v>87000</v>
      </c>
      <c r="M158" s="13">
        <f t="shared" si="35"/>
        <v>58000</v>
      </c>
      <c r="N158" s="14">
        <f t="shared" si="36"/>
        <v>125000</v>
      </c>
      <c r="O158" s="4">
        <f t="shared" si="37"/>
        <v>29000</v>
      </c>
      <c r="P158" s="4">
        <f t="shared" si="38"/>
        <v>38000</v>
      </c>
      <c r="Q158" s="3">
        <f t="shared" si="39"/>
        <v>5.7410584664115086E-3</v>
      </c>
    </row>
    <row r="159" spans="2:17" x14ac:dyDescent="0.15">
      <c r="B159" t="s">
        <v>161</v>
      </c>
      <c r="C159" s="18">
        <v>5.3887615203900001</v>
      </c>
      <c r="D159" s="18">
        <v>3.3983674049379999</v>
      </c>
      <c r="E159" s="18">
        <v>8.0781488418580008</v>
      </c>
      <c r="F159" s="4">
        <f t="shared" si="32"/>
        <v>1.9903941154520002</v>
      </c>
      <c r="G159" s="4">
        <f t="shared" si="33"/>
        <v>2.6893873214680006</v>
      </c>
      <c r="H159">
        <v>1629532</v>
      </c>
      <c r="I159" s="19">
        <v>87811.59</v>
      </c>
      <c r="J159" s="19">
        <v>55377.48</v>
      </c>
      <c r="K159" s="19">
        <v>131636.01999999999</v>
      </c>
      <c r="L159" s="12">
        <f t="shared" si="34"/>
        <v>88000</v>
      </c>
      <c r="M159" s="13">
        <f t="shared" si="35"/>
        <v>55000</v>
      </c>
      <c r="N159" s="14">
        <f t="shared" si="36"/>
        <v>132000</v>
      </c>
      <c r="O159" s="4">
        <f t="shared" si="37"/>
        <v>33000</v>
      </c>
      <c r="P159" s="4">
        <f t="shared" si="38"/>
        <v>44000</v>
      </c>
      <c r="Q159" s="3">
        <f t="shared" si="39"/>
        <v>5.8070476441863536E-3</v>
      </c>
    </row>
    <row r="160" spans="2:17" x14ac:dyDescent="0.15">
      <c r="B160" t="s">
        <v>51</v>
      </c>
      <c r="C160" s="18">
        <v>9.7766246795700003</v>
      </c>
      <c r="D160" s="18">
        <v>8.0166597366330006</v>
      </c>
      <c r="E160" s="18">
        <v>11.952369689940999</v>
      </c>
      <c r="F160" s="4">
        <f t="shared" si="32"/>
        <v>1.7599649429369997</v>
      </c>
      <c r="G160" s="4">
        <f t="shared" si="33"/>
        <v>2.1757450103709992</v>
      </c>
      <c r="H160">
        <v>950592</v>
      </c>
      <c r="I160" s="19">
        <v>92935.81</v>
      </c>
      <c r="J160" s="19">
        <v>76205.73</v>
      </c>
      <c r="K160" s="19">
        <v>113618.27</v>
      </c>
      <c r="L160" s="12">
        <f t="shared" si="34"/>
        <v>93000</v>
      </c>
      <c r="M160" s="13">
        <f t="shared" si="35"/>
        <v>76000</v>
      </c>
      <c r="N160" s="14">
        <f t="shared" si="36"/>
        <v>114000</v>
      </c>
      <c r="O160" s="4">
        <f t="shared" si="37"/>
        <v>17000</v>
      </c>
      <c r="P160" s="4">
        <f t="shared" si="38"/>
        <v>21000</v>
      </c>
      <c r="Q160" s="3">
        <f t="shared" si="39"/>
        <v>6.1369935330605778E-3</v>
      </c>
    </row>
    <row r="161" spans="2:17" x14ac:dyDescent="0.15">
      <c r="B161" t="s">
        <v>64</v>
      </c>
      <c r="C161" s="18">
        <v>8.80318069458</v>
      </c>
      <c r="D161" s="18">
        <v>7.1824250221249999</v>
      </c>
      <c r="E161" s="18">
        <v>10.850657463074</v>
      </c>
      <c r="F161" s="4">
        <f t="shared" si="32"/>
        <v>1.6207556724550001</v>
      </c>
      <c r="G161" s="4">
        <f t="shared" si="33"/>
        <v>2.0474767684940005</v>
      </c>
      <c r="H161">
        <v>1219004</v>
      </c>
      <c r="I161" s="19">
        <v>107311.12</v>
      </c>
      <c r="J161" s="19">
        <v>87554.05</v>
      </c>
      <c r="K161" s="19">
        <v>132269.95000000001</v>
      </c>
      <c r="L161" s="12">
        <f t="shared" si="34"/>
        <v>107000</v>
      </c>
      <c r="M161" s="13">
        <f t="shared" si="35"/>
        <v>88000</v>
      </c>
      <c r="N161" s="14">
        <f t="shared" si="36"/>
        <v>132000</v>
      </c>
      <c r="O161" s="4">
        <f t="shared" si="37"/>
        <v>19000</v>
      </c>
      <c r="P161" s="4">
        <f t="shared" si="38"/>
        <v>25000</v>
      </c>
      <c r="Q161" s="3">
        <f t="shared" si="39"/>
        <v>7.0608420219084068E-3</v>
      </c>
    </row>
    <row r="162" spans="2:17" x14ac:dyDescent="0.15">
      <c r="B162" t="s">
        <v>69</v>
      </c>
      <c r="C162" s="18">
        <v>8.3408966064500003</v>
      </c>
      <c r="D162" s="18">
        <v>5.6888327598570001</v>
      </c>
      <c r="E162" s="18">
        <v>11.757038116455</v>
      </c>
      <c r="F162" s="4">
        <f t="shared" si="32"/>
        <v>2.6520638465930002</v>
      </c>
      <c r="G162" s="4">
        <f t="shared" si="33"/>
        <v>3.4161415100049997</v>
      </c>
      <c r="H162">
        <v>1555518</v>
      </c>
      <c r="I162" s="19">
        <v>129744.15</v>
      </c>
      <c r="J162" s="19">
        <v>88490.82</v>
      </c>
      <c r="K162" s="19">
        <v>182882.84</v>
      </c>
      <c r="L162" s="12">
        <f t="shared" si="34"/>
        <v>130000</v>
      </c>
      <c r="M162" s="13">
        <f t="shared" si="35"/>
        <v>88000</v>
      </c>
      <c r="N162" s="14">
        <f t="shared" si="36"/>
        <v>183000</v>
      </c>
      <c r="O162" s="4">
        <f t="shared" si="37"/>
        <v>42000</v>
      </c>
      <c r="P162" s="4">
        <f t="shared" si="38"/>
        <v>53000</v>
      </c>
      <c r="Q162" s="3">
        <f t="shared" si="39"/>
        <v>8.5785931107298409E-3</v>
      </c>
    </row>
    <row r="163" spans="2:17" x14ac:dyDescent="0.15">
      <c r="B163" t="s">
        <v>30</v>
      </c>
      <c r="C163" s="18">
        <v>11.74628925323</v>
      </c>
      <c r="D163" s="18">
        <v>7.5825276374820003</v>
      </c>
      <c r="E163" s="18">
        <v>17.016639709473001</v>
      </c>
      <c r="F163" s="4">
        <f t="shared" si="32"/>
        <v>4.1637616157479993</v>
      </c>
      <c r="G163" s="4">
        <f t="shared" si="33"/>
        <v>5.2703504562430012</v>
      </c>
      <c r="H163">
        <v>1113414</v>
      </c>
      <c r="I163" s="19">
        <v>130784.83</v>
      </c>
      <c r="J163" s="19">
        <v>84424.92</v>
      </c>
      <c r="K163" s="19">
        <v>189465.65</v>
      </c>
      <c r="L163" s="12">
        <f t="shared" si="34"/>
        <v>131000</v>
      </c>
      <c r="M163" s="13">
        <f t="shared" si="35"/>
        <v>84000</v>
      </c>
      <c r="N163" s="14">
        <f t="shared" si="36"/>
        <v>189000</v>
      </c>
      <c r="O163" s="4">
        <f t="shared" si="37"/>
        <v>47000</v>
      </c>
      <c r="P163" s="4">
        <f t="shared" si="38"/>
        <v>58000</v>
      </c>
      <c r="Q163" s="3">
        <f t="shared" si="39"/>
        <v>8.644582288504685E-3</v>
      </c>
    </row>
    <row r="164" spans="2:17" x14ac:dyDescent="0.15">
      <c r="B164" t="s">
        <v>11</v>
      </c>
      <c r="C164" s="18">
        <v>25.920164108280002</v>
      </c>
      <c r="D164" s="18">
        <v>4.4859957695009998</v>
      </c>
      <c r="E164" s="18">
        <v>63.932113647461001</v>
      </c>
      <c r="F164" s="4">
        <f t="shared" ref="F164:F186" si="40">C164-D164</f>
        <v>21.434168338779003</v>
      </c>
      <c r="G164" s="4">
        <f t="shared" ref="G164:G186" si="41">E164-C164</f>
        <v>38.011949539181003</v>
      </c>
      <c r="H164">
        <v>537075</v>
      </c>
      <c r="I164" s="19">
        <v>139210.72</v>
      </c>
      <c r="J164" s="19">
        <v>24093.16</v>
      </c>
      <c r="K164" s="19">
        <v>343363.4</v>
      </c>
      <c r="L164" s="12">
        <f t="shared" ref="L164:L186" si="42">ROUND(I164,-3)</f>
        <v>139000</v>
      </c>
      <c r="M164" s="13">
        <f t="shared" ref="M164:M186" si="43">ROUND(J164,-3)</f>
        <v>24000</v>
      </c>
      <c r="N164" s="14">
        <f t="shared" ref="N164:N186" si="44">ROUND(K164,-3)</f>
        <v>343000</v>
      </c>
      <c r="O164" s="4">
        <f t="shared" ref="O164:O186" si="45">L164-M164</f>
        <v>115000</v>
      </c>
      <c r="P164" s="4">
        <f t="shared" ref="P164:P186" si="46">N164-L164</f>
        <v>204000</v>
      </c>
      <c r="Q164" s="3">
        <f t="shared" ref="Q164:Q186" si="47">L164/L$188</f>
        <v>9.172495710703445E-3</v>
      </c>
    </row>
    <row r="165" spans="2:17" x14ac:dyDescent="0.15">
      <c r="B165" t="s">
        <v>76</v>
      </c>
      <c r="C165" s="18">
        <v>8.0955848693799997</v>
      </c>
      <c r="D165" s="18">
        <v>1.02197599411</v>
      </c>
      <c r="E165" s="18">
        <v>28.269046783446999</v>
      </c>
      <c r="F165" s="4">
        <f t="shared" si="40"/>
        <v>7.0736088752699997</v>
      </c>
      <c r="G165" s="4">
        <f t="shared" si="41"/>
        <v>20.173461914066998</v>
      </c>
      <c r="H165">
        <v>1827049</v>
      </c>
      <c r="I165" s="19">
        <v>147910.29999999999</v>
      </c>
      <c r="J165" s="19">
        <v>18672</v>
      </c>
      <c r="K165" s="19">
        <v>516489.34</v>
      </c>
      <c r="L165" s="12">
        <f t="shared" si="42"/>
        <v>148000</v>
      </c>
      <c r="M165" s="13">
        <f t="shared" si="43"/>
        <v>19000</v>
      </c>
      <c r="N165" s="14">
        <f t="shared" si="44"/>
        <v>516000</v>
      </c>
      <c r="O165" s="4">
        <f t="shared" si="45"/>
        <v>129000</v>
      </c>
      <c r="P165" s="4">
        <f t="shared" si="46"/>
        <v>368000</v>
      </c>
      <c r="Q165" s="3">
        <f t="shared" si="47"/>
        <v>9.7663983106770491E-3</v>
      </c>
    </row>
    <row r="166" spans="2:17" x14ac:dyDescent="0.15">
      <c r="B166" t="s">
        <v>32</v>
      </c>
      <c r="C166" s="18">
        <v>11.314329147340001</v>
      </c>
      <c r="D166" s="18">
        <v>7.8170218467710004</v>
      </c>
      <c r="E166" s="18">
        <v>15.924252510071</v>
      </c>
      <c r="F166" s="4">
        <f t="shared" si="40"/>
        <v>3.4973073005690001</v>
      </c>
      <c r="G166" s="4">
        <f t="shared" si="41"/>
        <v>4.6099233627309992</v>
      </c>
      <c r="H166">
        <v>1369993</v>
      </c>
      <c r="I166" s="19">
        <v>155005.51999999999</v>
      </c>
      <c r="J166" s="19">
        <v>107092.65</v>
      </c>
      <c r="K166" s="19">
        <v>218161.14</v>
      </c>
      <c r="L166" s="12">
        <f t="shared" si="42"/>
        <v>155000</v>
      </c>
      <c r="M166" s="13">
        <f t="shared" si="43"/>
        <v>107000</v>
      </c>
      <c r="N166" s="14">
        <f t="shared" si="44"/>
        <v>218000</v>
      </c>
      <c r="O166" s="4">
        <f t="shared" si="45"/>
        <v>48000</v>
      </c>
      <c r="P166" s="4">
        <f t="shared" si="46"/>
        <v>63000</v>
      </c>
      <c r="Q166" s="3">
        <f t="shared" si="47"/>
        <v>1.0228322555100963E-2</v>
      </c>
    </row>
    <row r="167" spans="2:17" x14ac:dyDescent="0.15">
      <c r="B167" t="s">
        <v>13</v>
      </c>
      <c r="C167" s="18">
        <v>21.442531585689999</v>
      </c>
      <c r="D167" s="18">
        <v>17.181579589843999</v>
      </c>
      <c r="E167" s="18">
        <v>26.242816925048999</v>
      </c>
      <c r="F167" s="4">
        <f t="shared" si="40"/>
        <v>4.2609519958459998</v>
      </c>
      <c r="G167" s="4">
        <f t="shared" si="41"/>
        <v>4.8002853393590001</v>
      </c>
      <c r="H167">
        <v>753702</v>
      </c>
      <c r="I167" s="19">
        <v>161612.79</v>
      </c>
      <c r="J167" s="19">
        <v>129497.91</v>
      </c>
      <c r="K167" s="19">
        <v>197792.64000000001</v>
      </c>
      <c r="L167" s="12">
        <f t="shared" si="42"/>
        <v>162000</v>
      </c>
      <c r="M167" s="13">
        <f t="shared" si="43"/>
        <v>129000</v>
      </c>
      <c r="N167" s="14">
        <f t="shared" si="44"/>
        <v>198000</v>
      </c>
      <c r="O167" s="4">
        <f t="shared" si="45"/>
        <v>33000</v>
      </c>
      <c r="P167" s="4">
        <f t="shared" si="46"/>
        <v>36000</v>
      </c>
      <c r="Q167" s="3">
        <f t="shared" si="47"/>
        <v>1.0690246799524877E-2</v>
      </c>
    </row>
    <row r="168" spans="2:17" x14ac:dyDescent="0.15">
      <c r="B168" t="s">
        <v>97</v>
      </c>
      <c r="C168" s="18">
        <v>7.2334699630700001</v>
      </c>
      <c r="D168" s="18">
        <v>5.5712518692020003</v>
      </c>
      <c r="E168" s="18">
        <v>9.1570692062380008</v>
      </c>
      <c r="F168" s="4">
        <f t="shared" si="40"/>
        <v>1.6622180938679998</v>
      </c>
      <c r="G168" s="4">
        <f t="shared" si="41"/>
        <v>1.9235992431680007</v>
      </c>
      <c r="H168">
        <v>2355540</v>
      </c>
      <c r="I168" s="19">
        <v>170387.28</v>
      </c>
      <c r="J168" s="19">
        <v>131233.07</v>
      </c>
      <c r="K168" s="19">
        <v>215698.43</v>
      </c>
      <c r="L168" s="12">
        <f t="shared" si="42"/>
        <v>170000</v>
      </c>
      <c r="M168" s="13">
        <f t="shared" si="43"/>
        <v>131000</v>
      </c>
      <c r="N168" s="14">
        <f t="shared" si="44"/>
        <v>216000</v>
      </c>
      <c r="O168" s="4">
        <f t="shared" si="45"/>
        <v>39000</v>
      </c>
      <c r="P168" s="4">
        <f t="shared" si="46"/>
        <v>46000</v>
      </c>
      <c r="Q168" s="3">
        <f t="shared" si="47"/>
        <v>1.1218160221723637E-2</v>
      </c>
    </row>
    <row r="169" spans="2:17" x14ac:dyDescent="0.15">
      <c r="B169" t="s">
        <v>14</v>
      </c>
      <c r="C169" s="18">
        <v>19.516477584840001</v>
      </c>
      <c r="D169" s="18">
        <v>13.210285186767999</v>
      </c>
      <c r="E169" s="18">
        <v>27.586406707763999</v>
      </c>
      <c r="F169" s="4">
        <f t="shared" si="40"/>
        <v>6.3061923980720014</v>
      </c>
      <c r="G169" s="4">
        <f t="shared" si="41"/>
        <v>8.0699291229239982</v>
      </c>
      <c r="H169">
        <v>876879</v>
      </c>
      <c r="I169" s="19">
        <v>171135.89</v>
      </c>
      <c r="J169" s="19">
        <v>115838.22</v>
      </c>
      <c r="K169" s="19">
        <v>241899.41</v>
      </c>
      <c r="L169" s="12">
        <f t="shared" si="42"/>
        <v>171000</v>
      </c>
      <c r="M169" s="13">
        <f t="shared" si="43"/>
        <v>116000</v>
      </c>
      <c r="N169" s="14">
        <f t="shared" si="44"/>
        <v>242000</v>
      </c>
      <c r="O169" s="4">
        <f t="shared" si="45"/>
        <v>55000</v>
      </c>
      <c r="P169" s="4">
        <f t="shared" si="46"/>
        <v>71000</v>
      </c>
      <c r="Q169" s="3">
        <f t="shared" si="47"/>
        <v>1.1284149399498481E-2</v>
      </c>
    </row>
    <row r="170" spans="2:17" x14ac:dyDescent="0.15">
      <c r="B170" t="s">
        <v>114</v>
      </c>
      <c r="C170" s="18">
        <v>6.9569478035000003</v>
      </c>
      <c r="D170" s="18">
        <v>5.2594556808470001</v>
      </c>
      <c r="E170" s="18">
        <v>9.5905590057369992</v>
      </c>
      <c r="F170" s="4">
        <f t="shared" si="40"/>
        <v>1.6974921226530002</v>
      </c>
      <c r="G170" s="4">
        <f t="shared" si="41"/>
        <v>2.6336112022369988</v>
      </c>
      <c r="H170">
        <v>3148388</v>
      </c>
      <c r="I170" s="19">
        <v>219031.71</v>
      </c>
      <c r="J170" s="19">
        <v>165588.07</v>
      </c>
      <c r="K170" s="19">
        <v>301948.01</v>
      </c>
      <c r="L170" s="12">
        <f t="shared" si="42"/>
        <v>219000</v>
      </c>
      <c r="M170" s="13">
        <f t="shared" si="43"/>
        <v>166000</v>
      </c>
      <c r="N170" s="14">
        <f t="shared" si="44"/>
        <v>302000</v>
      </c>
      <c r="O170" s="4">
        <f t="shared" si="45"/>
        <v>53000</v>
      </c>
      <c r="P170" s="4">
        <f t="shared" si="46"/>
        <v>83000</v>
      </c>
      <c r="Q170" s="3">
        <f t="shared" si="47"/>
        <v>1.4451629932691038E-2</v>
      </c>
    </row>
    <row r="171" spans="2:17" x14ac:dyDescent="0.15">
      <c r="B171" t="s">
        <v>98</v>
      </c>
      <c r="C171" s="18">
        <v>7.0970325470000004</v>
      </c>
      <c r="D171" s="18">
        <v>4.7163248062129997</v>
      </c>
      <c r="E171" s="18">
        <v>10.1719789505</v>
      </c>
      <c r="F171" s="4">
        <f t="shared" si="40"/>
        <v>2.3807077407870008</v>
      </c>
      <c r="G171" s="4">
        <f t="shared" si="41"/>
        <v>3.0749464034999994</v>
      </c>
      <c r="H171">
        <v>3149857</v>
      </c>
      <c r="I171" s="19">
        <v>223546.38</v>
      </c>
      <c r="J171" s="19">
        <v>148557.49</v>
      </c>
      <c r="K171" s="19">
        <v>320402.78999999998</v>
      </c>
      <c r="L171" s="12">
        <f t="shared" si="42"/>
        <v>224000</v>
      </c>
      <c r="M171" s="13">
        <f t="shared" si="43"/>
        <v>149000</v>
      </c>
      <c r="N171" s="14">
        <f t="shared" si="44"/>
        <v>320000</v>
      </c>
      <c r="O171" s="4">
        <f t="shared" si="45"/>
        <v>75000</v>
      </c>
      <c r="P171" s="4">
        <f t="shared" si="46"/>
        <v>96000</v>
      </c>
      <c r="Q171" s="3">
        <f t="shared" si="47"/>
        <v>1.4781575821565264E-2</v>
      </c>
    </row>
    <row r="172" spans="2:17" x14ac:dyDescent="0.15">
      <c r="B172" t="s">
        <v>7</v>
      </c>
      <c r="C172" s="18">
        <v>31.784273147579999</v>
      </c>
      <c r="D172" s="18">
        <v>1.5018627643589999</v>
      </c>
      <c r="E172" s="18">
        <v>87.891906738280994</v>
      </c>
      <c r="F172" s="4">
        <f t="shared" si="40"/>
        <v>30.282410383220999</v>
      </c>
      <c r="G172" s="4">
        <f t="shared" si="41"/>
        <v>56.107633590700999</v>
      </c>
      <c r="H172">
        <v>705389</v>
      </c>
      <c r="I172" s="19">
        <v>224202.77</v>
      </c>
      <c r="J172" s="19">
        <v>10593.97</v>
      </c>
      <c r="K172" s="19">
        <v>619979.84</v>
      </c>
      <c r="L172" s="12">
        <f t="shared" si="42"/>
        <v>224000</v>
      </c>
      <c r="M172" s="13">
        <f t="shared" si="43"/>
        <v>11000</v>
      </c>
      <c r="N172" s="14">
        <f t="shared" si="44"/>
        <v>620000</v>
      </c>
      <c r="O172" s="4">
        <f t="shared" si="45"/>
        <v>213000</v>
      </c>
      <c r="P172" s="4">
        <f t="shared" si="46"/>
        <v>396000</v>
      </c>
      <c r="Q172" s="3">
        <f t="shared" si="47"/>
        <v>1.4781575821565264E-2</v>
      </c>
    </row>
    <row r="173" spans="2:17" x14ac:dyDescent="0.15">
      <c r="B173" t="s">
        <v>16</v>
      </c>
      <c r="C173" s="18">
        <v>18.096977233890001</v>
      </c>
      <c r="D173" s="18">
        <v>12.58211517334</v>
      </c>
      <c r="E173" s="18">
        <v>24.953729629516999</v>
      </c>
      <c r="F173" s="4">
        <f t="shared" si="40"/>
        <v>5.5148620605500014</v>
      </c>
      <c r="G173" s="4">
        <f t="shared" si="41"/>
        <v>6.856752395626998</v>
      </c>
      <c r="H173">
        <v>1294938</v>
      </c>
      <c r="I173" s="19">
        <v>234344.64</v>
      </c>
      <c r="J173" s="19">
        <v>162930.59</v>
      </c>
      <c r="K173" s="19">
        <v>323135.33</v>
      </c>
      <c r="L173" s="12">
        <f t="shared" si="42"/>
        <v>234000</v>
      </c>
      <c r="M173" s="13">
        <f t="shared" si="43"/>
        <v>163000</v>
      </c>
      <c r="N173" s="14">
        <f t="shared" si="44"/>
        <v>323000</v>
      </c>
      <c r="O173" s="4">
        <f t="shared" si="45"/>
        <v>71000</v>
      </c>
      <c r="P173" s="4">
        <f t="shared" si="46"/>
        <v>89000</v>
      </c>
      <c r="Q173" s="3">
        <f t="shared" si="47"/>
        <v>1.5441467599313712E-2</v>
      </c>
    </row>
    <row r="174" spans="2:17" x14ac:dyDescent="0.15">
      <c r="B174" t="s">
        <v>31</v>
      </c>
      <c r="C174" s="18">
        <v>11.040167808530001</v>
      </c>
      <c r="D174" s="18">
        <v>7.1037302017209996</v>
      </c>
      <c r="E174" s="18">
        <v>16.05126953125</v>
      </c>
      <c r="F174" s="4">
        <f t="shared" si="40"/>
        <v>3.936437606809001</v>
      </c>
      <c r="G174" s="4">
        <f t="shared" si="41"/>
        <v>5.0111017227199994</v>
      </c>
      <c r="H174">
        <v>2336772</v>
      </c>
      <c r="I174" s="19">
        <v>257983.55</v>
      </c>
      <c r="J174" s="19">
        <v>165997.98000000001</v>
      </c>
      <c r="K174" s="19">
        <v>375081.57</v>
      </c>
      <c r="L174" s="12">
        <f t="shared" si="42"/>
        <v>258000</v>
      </c>
      <c r="M174" s="13">
        <f t="shared" si="43"/>
        <v>166000</v>
      </c>
      <c r="N174" s="14">
        <f t="shared" si="44"/>
        <v>375000</v>
      </c>
      <c r="O174" s="4">
        <f t="shared" si="45"/>
        <v>92000</v>
      </c>
      <c r="P174" s="4">
        <f t="shared" si="46"/>
        <v>117000</v>
      </c>
      <c r="Q174" s="3">
        <f t="shared" si="47"/>
        <v>1.702520786590999E-2</v>
      </c>
    </row>
    <row r="175" spans="2:17" x14ac:dyDescent="0.15">
      <c r="B175" t="s">
        <v>5</v>
      </c>
      <c r="C175" s="18">
        <v>57.593280792240002</v>
      </c>
      <c r="D175" s="18">
        <v>7.8266515731809996</v>
      </c>
      <c r="E175" s="18">
        <v>96.178329467772997</v>
      </c>
      <c r="F175" s="4">
        <f t="shared" si="40"/>
        <v>49.766629219058999</v>
      </c>
      <c r="G175" s="4">
        <f t="shared" si="41"/>
        <v>38.585048675532995</v>
      </c>
      <c r="H175">
        <v>449324</v>
      </c>
      <c r="I175" s="19">
        <v>258780.43</v>
      </c>
      <c r="J175" s="19">
        <v>35167.019999999997</v>
      </c>
      <c r="K175" s="19">
        <v>432152.32000000001</v>
      </c>
      <c r="L175" s="12">
        <f t="shared" si="42"/>
        <v>259000</v>
      </c>
      <c r="M175" s="13">
        <f t="shared" si="43"/>
        <v>35000</v>
      </c>
      <c r="N175" s="14">
        <f t="shared" si="44"/>
        <v>432000</v>
      </c>
      <c r="O175" s="4">
        <f t="shared" si="45"/>
        <v>224000</v>
      </c>
      <c r="P175" s="4">
        <f t="shared" si="46"/>
        <v>173000</v>
      </c>
      <c r="Q175" s="3">
        <f t="shared" si="47"/>
        <v>1.7091197043684836E-2</v>
      </c>
    </row>
    <row r="176" spans="2:17" x14ac:dyDescent="0.15">
      <c r="B176" t="s">
        <v>24</v>
      </c>
      <c r="C176" s="18">
        <v>14.402167320249999</v>
      </c>
      <c r="D176" s="18">
        <v>6.8616781234740003</v>
      </c>
      <c r="E176" s="18">
        <v>25.545738220215</v>
      </c>
      <c r="F176" s="4">
        <f t="shared" si="40"/>
        <v>7.540489196775999</v>
      </c>
      <c r="G176" s="4">
        <f t="shared" si="41"/>
        <v>11.143570899965001</v>
      </c>
      <c r="H176">
        <v>2025593</v>
      </c>
      <c r="I176" s="19">
        <v>291729.28999999998</v>
      </c>
      <c r="J176" s="19">
        <v>138989.67000000001</v>
      </c>
      <c r="K176" s="19">
        <v>517452.69</v>
      </c>
      <c r="L176" s="12">
        <f t="shared" si="42"/>
        <v>292000</v>
      </c>
      <c r="M176" s="13">
        <f t="shared" si="43"/>
        <v>139000</v>
      </c>
      <c r="N176" s="14">
        <f t="shared" si="44"/>
        <v>517000</v>
      </c>
      <c r="O176" s="4">
        <f t="shared" si="45"/>
        <v>153000</v>
      </c>
      <c r="P176" s="4">
        <f t="shared" si="46"/>
        <v>225000</v>
      </c>
      <c r="Q176" s="3">
        <f t="shared" si="47"/>
        <v>1.9268839910254718E-2</v>
      </c>
    </row>
    <row r="177" spans="2:17" x14ac:dyDescent="0.15">
      <c r="B177" t="s">
        <v>38</v>
      </c>
      <c r="C177" s="18">
        <v>9.7785425186200001</v>
      </c>
      <c r="D177" s="18">
        <v>7.4850497245790004</v>
      </c>
      <c r="E177" s="18">
        <v>12.557964324951</v>
      </c>
      <c r="F177" s="4">
        <f t="shared" si="40"/>
        <v>2.2934927940409997</v>
      </c>
      <c r="G177" s="4">
        <f t="shared" si="41"/>
        <v>2.7794218063309994</v>
      </c>
      <c r="H177">
        <v>3035148</v>
      </c>
      <c r="I177" s="19">
        <v>296793.24</v>
      </c>
      <c r="J177" s="19">
        <v>227182.34</v>
      </c>
      <c r="K177" s="19">
        <v>381152.8</v>
      </c>
      <c r="L177" s="12">
        <f t="shared" si="42"/>
        <v>297000</v>
      </c>
      <c r="M177" s="13">
        <f t="shared" si="43"/>
        <v>227000</v>
      </c>
      <c r="N177" s="14">
        <f t="shared" si="44"/>
        <v>381000</v>
      </c>
      <c r="O177" s="4">
        <f t="shared" si="45"/>
        <v>70000</v>
      </c>
      <c r="P177" s="4">
        <f t="shared" si="46"/>
        <v>84000</v>
      </c>
      <c r="Q177" s="3">
        <f t="shared" si="47"/>
        <v>1.9598785799128944E-2</v>
      </c>
    </row>
    <row r="178" spans="2:17" x14ac:dyDescent="0.15">
      <c r="B178" t="s">
        <v>8</v>
      </c>
      <c r="C178" s="18">
        <v>28.891120910640002</v>
      </c>
      <c r="D178" s="18">
        <v>0.77374416589700001</v>
      </c>
      <c r="E178" s="18">
        <v>91.27027130127</v>
      </c>
      <c r="F178" s="4">
        <f t="shared" si="40"/>
        <v>28.117376744743002</v>
      </c>
      <c r="G178" s="4">
        <f t="shared" si="41"/>
        <v>62.379150390630002</v>
      </c>
      <c r="H178">
        <v>1069709</v>
      </c>
      <c r="I178" s="19">
        <v>309050.92</v>
      </c>
      <c r="J178" s="19">
        <v>8276.81</v>
      </c>
      <c r="K178" s="19">
        <v>976326.31</v>
      </c>
      <c r="L178" s="12">
        <f t="shared" si="42"/>
        <v>309000</v>
      </c>
      <c r="M178" s="13">
        <f t="shared" si="43"/>
        <v>8000</v>
      </c>
      <c r="N178" s="14">
        <f t="shared" si="44"/>
        <v>976000</v>
      </c>
      <c r="O178" s="4">
        <f t="shared" si="45"/>
        <v>301000</v>
      </c>
      <c r="P178" s="4">
        <f t="shared" si="46"/>
        <v>667000</v>
      </c>
      <c r="Q178" s="3">
        <f t="shared" si="47"/>
        <v>2.0390655932427081E-2</v>
      </c>
    </row>
    <row r="179" spans="2:17" x14ac:dyDescent="0.15">
      <c r="B179" t="s">
        <v>99</v>
      </c>
      <c r="C179" s="18">
        <v>7.0589876174899997</v>
      </c>
      <c r="D179" s="18">
        <v>4.2326688766479998</v>
      </c>
      <c r="E179" s="18">
        <v>11.061713218689</v>
      </c>
      <c r="F179" s="4">
        <f t="shared" si="40"/>
        <v>2.8263187408419999</v>
      </c>
      <c r="G179" s="4">
        <f t="shared" si="41"/>
        <v>4.0027256011990007</v>
      </c>
      <c r="H179">
        <v>5415657</v>
      </c>
      <c r="I179" s="19">
        <v>382290.56</v>
      </c>
      <c r="J179" s="19">
        <v>229226.83</v>
      </c>
      <c r="K179" s="19">
        <v>599064.44999999995</v>
      </c>
      <c r="L179" s="12">
        <f t="shared" si="42"/>
        <v>382000</v>
      </c>
      <c r="M179" s="13">
        <f t="shared" si="43"/>
        <v>229000</v>
      </c>
      <c r="N179" s="14">
        <f t="shared" si="44"/>
        <v>599000</v>
      </c>
      <c r="O179" s="4">
        <f t="shared" si="45"/>
        <v>153000</v>
      </c>
      <c r="P179" s="4">
        <f t="shared" si="46"/>
        <v>217000</v>
      </c>
      <c r="Q179" s="3">
        <f t="shared" si="47"/>
        <v>2.5207865909990763E-2</v>
      </c>
    </row>
    <row r="180" spans="2:17" x14ac:dyDescent="0.15">
      <c r="B180" t="s">
        <v>19</v>
      </c>
      <c r="C180" s="18">
        <v>15.65023136139</v>
      </c>
      <c r="D180" s="18">
        <v>5.4191908836360003</v>
      </c>
      <c r="E180" s="18">
        <v>33.830978393555</v>
      </c>
      <c r="F180" s="4">
        <f t="shared" si="40"/>
        <v>10.231040477754</v>
      </c>
      <c r="G180" s="4">
        <f t="shared" si="41"/>
        <v>18.180747032165002</v>
      </c>
      <c r="H180">
        <v>2484646</v>
      </c>
      <c r="I180" s="19">
        <v>388852.85</v>
      </c>
      <c r="J180" s="19">
        <v>134647.71</v>
      </c>
      <c r="K180" s="19">
        <v>840580.05</v>
      </c>
      <c r="L180" s="12">
        <f t="shared" si="42"/>
        <v>389000</v>
      </c>
      <c r="M180" s="13">
        <f t="shared" si="43"/>
        <v>135000</v>
      </c>
      <c r="N180" s="14">
        <f t="shared" si="44"/>
        <v>841000</v>
      </c>
      <c r="O180" s="4">
        <f t="shared" si="45"/>
        <v>254000</v>
      </c>
      <c r="P180" s="4">
        <f t="shared" si="46"/>
        <v>452000</v>
      </c>
      <c r="Q180" s="3">
        <f t="shared" si="47"/>
        <v>2.5669790154414677E-2</v>
      </c>
    </row>
    <row r="181" spans="2:17" x14ac:dyDescent="0.15">
      <c r="B181" t="s">
        <v>28</v>
      </c>
      <c r="C181" s="18">
        <v>12.37480258942</v>
      </c>
      <c r="D181" s="18">
        <v>9.9525566101070009</v>
      </c>
      <c r="E181" s="18">
        <v>15.206122398375999</v>
      </c>
      <c r="F181" s="4">
        <f t="shared" si="40"/>
        <v>2.4222459793129989</v>
      </c>
      <c r="G181" s="4">
        <f t="shared" si="41"/>
        <v>2.8313198089559997</v>
      </c>
      <c r="H181">
        <v>4008329</v>
      </c>
      <c r="I181" s="19">
        <v>496022.8</v>
      </c>
      <c r="J181" s="19">
        <v>398931.21</v>
      </c>
      <c r="K181" s="19">
        <v>609511.41</v>
      </c>
      <c r="L181" s="12">
        <f t="shared" si="42"/>
        <v>496000</v>
      </c>
      <c r="M181" s="13">
        <f t="shared" si="43"/>
        <v>399000</v>
      </c>
      <c r="N181" s="14">
        <f t="shared" si="44"/>
        <v>610000</v>
      </c>
      <c r="O181" s="4">
        <f t="shared" si="45"/>
        <v>97000</v>
      </c>
      <c r="P181" s="4">
        <f t="shared" si="46"/>
        <v>114000</v>
      </c>
      <c r="Q181" s="3">
        <f t="shared" si="47"/>
        <v>3.2730632176323084E-2</v>
      </c>
    </row>
    <row r="182" spans="2:17" x14ac:dyDescent="0.15">
      <c r="B182" t="s">
        <v>22</v>
      </c>
      <c r="C182" s="18">
        <v>14.049437522890001</v>
      </c>
      <c r="D182" s="18">
        <v>4.6900177001949999</v>
      </c>
      <c r="E182" s="18">
        <v>30.534572601318001</v>
      </c>
      <c r="F182" s="4">
        <f t="shared" si="40"/>
        <v>9.3594198226950009</v>
      </c>
      <c r="G182" s="4">
        <f t="shared" si="41"/>
        <v>16.485135078428002</v>
      </c>
      <c r="H182">
        <v>5072689</v>
      </c>
      <c r="I182" s="19">
        <v>712684.27</v>
      </c>
      <c r="J182" s="19">
        <v>237910.01</v>
      </c>
      <c r="K182" s="19">
        <v>1548923.91</v>
      </c>
      <c r="L182" s="12">
        <f t="shared" si="42"/>
        <v>713000</v>
      </c>
      <c r="M182" s="13">
        <f t="shared" si="43"/>
        <v>238000</v>
      </c>
      <c r="N182" s="14">
        <f t="shared" si="44"/>
        <v>1549000</v>
      </c>
      <c r="O182" s="4">
        <f t="shared" si="45"/>
        <v>475000</v>
      </c>
      <c r="P182" s="4">
        <f t="shared" si="46"/>
        <v>836000</v>
      </c>
      <c r="Q182" s="3">
        <f t="shared" si="47"/>
        <v>4.7050283753464435E-2</v>
      </c>
    </row>
    <row r="183" spans="2:17" x14ac:dyDescent="0.15">
      <c r="B183" t="s">
        <v>10</v>
      </c>
      <c r="C183" s="18">
        <v>29.817344665530001</v>
      </c>
      <c r="D183" s="18">
        <v>21.072454452515</v>
      </c>
      <c r="E183" s="18">
        <v>40.113426208496001</v>
      </c>
      <c r="F183" s="4">
        <f t="shared" si="40"/>
        <v>8.744890213015001</v>
      </c>
      <c r="G183" s="4">
        <f t="shared" si="41"/>
        <v>10.296081542966</v>
      </c>
      <c r="H183">
        <v>3152549</v>
      </c>
      <c r="I183" s="19">
        <v>940006.40000000002</v>
      </c>
      <c r="J183" s="19">
        <v>664319.44999999995</v>
      </c>
      <c r="K183" s="19">
        <v>1264595.42</v>
      </c>
      <c r="L183" s="12">
        <f t="shared" si="42"/>
        <v>940000</v>
      </c>
      <c r="M183" s="13">
        <f t="shared" si="43"/>
        <v>664000</v>
      </c>
      <c r="N183" s="14">
        <f t="shared" si="44"/>
        <v>1265000</v>
      </c>
      <c r="O183" s="4">
        <f t="shared" si="45"/>
        <v>276000</v>
      </c>
      <c r="P183" s="4">
        <f t="shared" si="46"/>
        <v>325000</v>
      </c>
      <c r="Q183" s="3">
        <f t="shared" si="47"/>
        <v>6.2029827108354231E-2</v>
      </c>
    </row>
    <row r="184" spans="2:17" x14ac:dyDescent="0.15">
      <c r="B184" t="s">
        <v>23</v>
      </c>
      <c r="C184" s="18">
        <v>13.49192333221</v>
      </c>
      <c r="D184" s="18">
        <v>9.2785587310790003</v>
      </c>
      <c r="E184" s="18">
        <v>18.558481216431002</v>
      </c>
      <c r="F184" s="4">
        <f t="shared" si="40"/>
        <v>4.2133646011309995</v>
      </c>
      <c r="G184" s="4">
        <f t="shared" si="41"/>
        <v>5.0665578842210017</v>
      </c>
      <c r="H184">
        <v>7033430</v>
      </c>
      <c r="I184" s="19">
        <v>948944.98</v>
      </c>
      <c r="J184" s="19">
        <v>652600.93000000005</v>
      </c>
      <c r="K184" s="19">
        <v>1305297.79</v>
      </c>
      <c r="L184" s="12">
        <f t="shared" si="42"/>
        <v>949000</v>
      </c>
      <c r="M184" s="13">
        <f t="shared" si="43"/>
        <v>653000</v>
      </c>
      <c r="N184" s="14">
        <f t="shared" si="44"/>
        <v>1305000</v>
      </c>
      <c r="O184" s="4">
        <f t="shared" si="45"/>
        <v>296000</v>
      </c>
      <c r="P184" s="4">
        <f t="shared" si="46"/>
        <v>356000</v>
      </c>
      <c r="Q184" s="3">
        <f t="shared" si="47"/>
        <v>6.262372970832783E-2</v>
      </c>
    </row>
    <row r="185" spans="2:17" x14ac:dyDescent="0.15">
      <c r="B185" t="s">
        <v>119</v>
      </c>
      <c r="C185" s="18">
        <v>6.74545478821</v>
      </c>
      <c r="D185" s="18">
        <v>6.0834741592409998</v>
      </c>
      <c r="E185" s="18">
        <v>7.4373226165770001</v>
      </c>
      <c r="F185" s="4">
        <f t="shared" si="40"/>
        <v>0.66198062896900023</v>
      </c>
      <c r="G185" s="4">
        <f t="shared" si="41"/>
        <v>0.69186782836700012</v>
      </c>
      <c r="H185">
        <v>16826493</v>
      </c>
      <c r="I185" s="19">
        <v>1135023.48</v>
      </c>
      <c r="J185" s="19">
        <v>1023635.35</v>
      </c>
      <c r="K185" s="19">
        <v>1251440.57</v>
      </c>
      <c r="L185" s="12">
        <f t="shared" si="42"/>
        <v>1135000</v>
      </c>
      <c r="M185" s="13">
        <f t="shared" si="43"/>
        <v>1024000</v>
      </c>
      <c r="N185" s="14">
        <f t="shared" si="44"/>
        <v>1251000</v>
      </c>
      <c r="O185" s="4">
        <f t="shared" si="45"/>
        <v>111000</v>
      </c>
      <c r="P185" s="4">
        <f t="shared" si="46"/>
        <v>116000</v>
      </c>
      <c r="Q185" s="3">
        <f t="shared" si="47"/>
        <v>7.4897716774448994E-2</v>
      </c>
    </row>
    <row r="186" spans="2:17" ht="14" thickBot="1" x14ac:dyDescent="0.2">
      <c r="B186" t="s">
        <v>21</v>
      </c>
      <c r="C186" s="18">
        <v>14.249228477480001</v>
      </c>
      <c r="D186" s="18">
        <v>12.240365028380999</v>
      </c>
      <c r="E186" s="18">
        <v>16.589529037476002</v>
      </c>
      <c r="F186" s="4">
        <f t="shared" si="40"/>
        <v>2.0088634490990014</v>
      </c>
      <c r="G186" s="4">
        <f t="shared" si="41"/>
        <v>2.3403005599960007</v>
      </c>
      <c r="H186">
        <v>25860462</v>
      </c>
      <c r="I186" s="19">
        <v>3684916.32</v>
      </c>
      <c r="J186" s="19">
        <v>3165414.95</v>
      </c>
      <c r="K186" s="19">
        <v>4290128.8499999996</v>
      </c>
      <c r="L186" s="15">
        <f t="shared" si="42"/>
        <v>3685000</v>
      </c>
      <c r="M186" s="16">
        <f t="shared" si="43"/>
        <v>3165000</v>
      </c>
      <c r="N186" s="17">
        <f t="shared" si="44"/>
        <v>4290000</v>
      </c>
      <c r="O186" s="4">
        <f t="shared" si="45"/>
        <v>520000</v>
      </c>
      <c r="P186" s="4">
        <f t="shared" si="46"/>
        <v>605000</v>
      </c>
      <c r="Q186" s="3">
        <f t="shared" si="47"/>
        <v>0.24317012010030356</v>
      </c>
    </row>
    <row r="188" spans="2:17" x14ac:dyDescent="0.15">
      <c r="B188" t="s">
        <v>4</v>
      </c>
      <c r="C188" s="1">
        <f>MEDIAN(C4:C186)</f>
        <v>7.50556373596</v>
      </c>
      <c r="D188" s="1"/>
      <c r="E188" s="1"/>
      <c r="L188" s="2">
        <f t="shared" ref="L188:Q188" si="48">SUM(L4:L186)</f>
        <v>15154000</v>
      </c>
      <c r="M188" s="2">
        <f t="shared" si="48"/>
        <v>10251000</v>
      </c>
      <c r="N188" s="2">
        <f t="shared" si="48"/>
        <v>22617000</v>
      </c>
      <c r="O188" s="2">
        <f t="shared" si="48"/>
        <v>4903000</v>
      </c>
      <c r="P188" s="2">
        <f t="shared" si="48"/>
        <v>7463000</v>
      </c>
      <c r="Q188" s="2">
        <f t="shared" si="48"/>
        <v>0.99999999999999989</v>
      </c>
    </row>
    <row r="189" spans="2:17" x14ac:dyDescent="0.15">
      <c r="B189" t="s">
        <v>3</v>
      </c>
      <c r="C189" s="1">
        <f>MAX(C4:C186)</f>
        <v>57.593280792240002</v>
      </c>
    </row>
    <row r="190" spans="2:17" x14ac:dyDescent="0.15">
      <c r="B190" t="s">
        <v>2</v>
      </c>
      <c r="C190" s="1">
        <f>MIN(C4:C186)</f>
        <v>0.45075869559999998</v>
      </c>
    </row>
    <row r="191" spans="2:17" x14ac:dyDescent="0.15">
      <c r="B191" t="s">
        <v>1</v>
      </c>
      <c r="C191" s="1">
        <f>QUARTILE(C4:C186,1)</f>
        <v>6.0710957050349998</v>
      </c>
    </row>
    <row r="192" spans="2:17" x14ac:dyDescent="0.15">
      <c r="B192" t="s">
        <v>0</v>
      </c>
      <c r="C192" s="1">
        <f>QUARTILE(C4:C186,3)</f>
        <v>9.2620344162000006</v>
      </c>
    </row>
    <row r="193" spans="3:3" x14ac:dyDescent="0.15">
      <c r="C193" s="1"/>
    </row>
  </sheetData>
  <sortState ref="B4:Q186">
    <sortCondition ref="I4:I186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5" defaultRowHeight="13" x14ac:dyDescent="0.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PTBe - tabulated</vt:lpstr>
      <vt:lpstr>National - source (rate)</vt:lpstr>
      <vt:lpstr>National - source (number)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Vogel</cp:lastModifiedBy>
  <cp:lastPrinted>2018-08-07T22:56:48Z</cp:lastPrinted>
  <dcterms:created xsi:type="dcterms:W3CDTF">2017-03-10T15:38:28Z</dcterms:created>
  <dcterms:modified xsi:type="dcterms:W3CDTF">2018-09-26T06:10:33Z</dcterms:modified>
</cp:coreProperties>
</file>