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rixhon/Development/GitKraken/EnergyScope_pathway/uncertainties/"/>
    </mc:Choice>
  </mc:AlternateContent>
  <xr:revisionPtr revIDLastSave="0" documentId="13_ncr:1_{6039B6D4-1635-7848-BA48-96AE29B94F13}" xr6:coauthVersionLast="47" xr6:coauthVersionMax="47" xr10:uidLastSave="{00000000-0000-0000-0000-000000000000}"/>
  <bookViews>
    <workbookView xWindow="1380" yWindow="500" windowWidth="27420" windowHeight="17500" activeTab="1" xr2:uid="{0538DB9B-7B42-9049-9301-4FBFACF63AD6}"/>
  </bookViews>
  <sheets>
    <sheet name="READ_ME" sheetId="11" r:id="rId1"/>
    <sheet name="Parameters" sheetId="5" r:id="rId2"/>
    <sheet name="YEAR_2025" sheetId="6" r:id="rId3"/>
    <sheet name="YEAR_2030" sheetId="7" r:id="rId4"/>
    <sheet name="YEAR_2035" sheetId="8" r:id="rId5"/>
    <sheet name="YEAR_2040" sheetId="1" r:id="rId6"/>
    <sheet name="YEAR_2045" sheetId="9" r:id="rId7"/>
    <sheet name="YEAR_2050" sheetId="10" r:id="rId8"/>
  </sheets>
  <definedNames>
    <definedName name="params_nominal_9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7" l="1"/>
  <c r="B34" i="7"/>
  <c r="C16" i="7"/>
  <c r="B16" i="7"/>
  <c r="C14" i="7"/>
  <c r="B14" i="7"/>
  <c r="C12" i="7"/>
  <c r="B12" i="7"/>
  <c r="C34" i="8"/>
  <c r="B34" i="8"/>
  <c r="C16" i="8"/>
  <c r="B16" i="8"/>
  <c r="C14" i="8"/>
  <c r="B14" i="8"/>
  <c r="C12" i="8"/>
  <c r="B12" i="8"/>
  <c r="C34" i="1"/>
  <c r="B34" i="1"/>
  <c r="C16" i="1"/>
  <c r="B16" i="1"/>
  <c r="C14" i="1"/>
  <c r="B14" i="1"/>
  <c r="C12" i="1"/>
  <c r="B12" i="1"/>
  <c r="C34" i="9"/>
  <c r="B34" i="9"/>
  <c r="C16" i="9"/>
  <c r="B16" i="9"/>
  <c r="C14" i="9"/>
  <c r="B14" i="9"/>
  <c r="C12" i="9"/>
  <c r="B12" i="9"/>
  <c r="C34" i="10"/>
  <c r="B34" i="10"/>
  <c r="C16" i="10"/>
  <c r="B16" i="10"/>
  <c r="C14" i="10"/>
  <c r="B14" i="10"/>
  <c r="C12" i="10"/>
  <c r="B12" i="10"/>
</calcChain>
</file>

<file path=xl/sharedStrings.xml><?xml version="1.0" encoding="utf-8"?>
<sst xmlns="http://schemas.openxmlformats.org/spreadsheetml/2006/main" count="396" uniqueCount="133">
  <si>
    <t>Parameter</t>
  </si>
  <si>
    <t>i_rate</t>
  </si>
  <si>
    <t>f_max_PV</t>
  </si>
  <si>
    <t>c_maint_%</t>
  </si>
  <si>
    <t>c_maint_var</t>
  </si>
  <si>
    <t>param_i_rate</t>
  </si>
  <si>
    <t>pourc_pub_max</t>
  </si>
  <si>
    <t>c_inv_PV</t>
  </si>
  <si>
    <t>cpt_PV</t>
  </si>
  <si>
    <t>c_op_syn_fuels</t>
  </si>
  <si>
    <t>c_op_biofuels</t>
  </si>
  <si>
    <t>grid_enforce</t>
  </si>
  <si>
    <t>delta_change_freight</t>
  </si>
  <si>
    <t>delta_change_pax</t>
  </si>
  <si>
    <t>"Investment cost of FC propulsion system"</t>
  </si>
  <si>
    <t>c_op_import</t>
  </si>
  <si>
    <t>"Investment cost of cars"</t>
  </si>
  <si>
    <t>c_inv_thermal_plants</t>
  </si>
  <si>
    <t>"Variability in maintenance cost"</t>
  </si>
  <si>
    <t>"Investment cost to increase efficiency of the system"</t>
  </si>
  <si>
    <t>c_inv_DHN</t>
  </si>
  <si>
    <t>"Interest rate"</t>
  </si>
  <si>
    <t>"Investment cost of IC propulsion system"</t>
  </si>
  <si>
    <t>"Investment cost of e-propulsion system"</t>
  </si>
  <si>
    <t>"Maximum share of pax-transport supplied by public transport"</t>
  </si>
  <si>
    <t>NA</t>
  </si>
  <si>
    <t>"Operational cost of imported electricity"</t>
  </si>
  <si>
    <t>"Efficiency of FC propulsion system"</t>
  </si>
  <si>
    <t>eff_FC_CAR</t>
  </si>
  <si>
    <t>"Efficiency of e-propulsion system"</t>
  </si>
  <si>
    <t>"Investment cost of PV"</t>
  </si>
  <si>
    <t>"End-use demand of passenger mobility"</t>
  </si>
  <si>
    <t>EUD_transport</t>
  </si>
  <si>
    <t>"Investment in the power grid'</t>
  </si>
  <si>
    <t>"End-use demand of space heating"</t>
  </si>
  <si>
    <t>"Investment cost of buses"</t>
  </si>
  <si>
    <t>"Maximum capacity of onshore wind"</t>
  </si>
  <si>
    <t>"Available imported electricity"</t>
  </si>
  <si>
    <t>avail_WOOD</t>
  </si>
  <si>
    <t>"Load factor of PV"</t>
  </si>
  <si>
    <t>"Operation cost of imported biofuels"</t>
  </si>
  <si>
    <t>"Operational cost of imported electrofuels"</t>
  </si>
  <si>
    <t>"Load factor of wind turbines"</t>
  </si>
  <si>
    <t>"Maximum capacity of offshore wind"</t>
  </si>
  <si>
    <t>"Extra investment in the power grid due to VRES"</t>
  </si>
  <si>
    <t>"Change of share of freight transport"</t>
  </si>
  <si>
    <t>"Change of share of passenger transport"</t>
  </si>
  <si>
    <t>"Change of share of low-temperature heat"</t>
  </si>
  <si>
    <t>c_op_hydrocarbons</t>
  </si>
  <si>
    <t>c_inv_car</t>
  </si>
  <si>
    <t>c_inv_fc_prop</t>
  </si>
  <si>
    <t>c_inv_efficiency</t>
  </si>
  <si>
    <t>c_inv_ic_prop</t>
  </si>
  <si>
    <t>c_inv_e_prop</t>
  </si>
  <si>
    <t>eff_fc_prop</t>
  </si>
  <si>
    <t>c_inv_pv</t>
  </si>
  <si>
    <t>c_inv_grid</t>
  </si>
  <si>
    <t>c_inv_bus</t>
  </si>
  <si>
    <t>f_max_windon</t>
  </si>
  <si>
    <t>avail_elec</t>
  </si>
  <si>
    <t>cpt_pv</t>
  </si>
  <si>
    <t>cpt_winds</t>
  </si>
  <si>
    <t>f_max_windoff</t>
  </si>
  <si>
    <t>eff_e_prop</t>
  </si>
  <si>
    <t>avail_biomass</t>
  </si>
  <si>
    <t>"Availability of local biomass"</t>
  </si>
  <si>
    <t>c_op_elec</t>
  </si>
  <si>
    <t>f_max_pv</t>
  </si>
  <si>
    <t>"Maximum capacity of pv panels"</t>
  </si>
  <si>
    <t>delta_change_lt_heat</t>
  </si>
  <si>
    <t>From_thesis_Moret</t>
  </si>
  <si>
    <t>Source</t>
  </si>
  <si>
    <t>Moret's thesis</t>
  </si>
  <si>
    <t>https://infoscience.epfl.ch/record/231814</t>
  </si>
  <si>
    <r>
      <t>Moret, S. (2017). </t>
    </r>
    <r>
      <rPr>
        <i/>
        <sz val="13"/>
        <color rgb="FF222222"/>
        <rFont val="Arial"/>
        <family val="2"/>
      </rPr>
      <t>Strategic energy planning under uncertainty</t>
    </r>
    <r>
      <rPr>
        <sz val="13"/>
        <color rgb="FF222222"/>
        <rFont val="Arial"/>
        <family val="2"/>
      </rPr>
      <t> (No. THESIS). EPFL.</t>
    </r>
  </si>
  <si>
    <t>Range_min</t>
  </si>
  <si>
    <t>Range_max</t>
  </si>
  <si>
    <t>Type_of_uncertainty_number</t>
  </si>
  <si>
    <t>Type_of_uncertainty_text</t>
  </si>
  <si>
    <t>investment-type</t>
  </si>
  <si>
    <t>operation-type (uncertainty increasing with time)</t>
  </si>
  <si>
    <t>operation-type (constant)</t>
  </si>
  <si>
    <t>The uncertainty characterisation comes from Stefano Moret's thesis</t>
  </si>
  <si>
    <t>f_max_nuclear_smr</t>
  </si>
  <si>
    <t>"Potential availability of SMR nuclear, from 2040 at the earliest"</t>
  </si>
  <si>
    <t>passenger_eud</t>
  </si>
  <si>
    <t>"End-use demand of households"</t>
  </si>
  <si>
    <t>households_eud</t>
  </si>
  <si>
    <t>industry_eud</t>
  </si>
  <si>
    <t>"End-use demand of industry"</t>
  </si>
  <si>
    <t>services_eud</t>
  </si>
  <si>
    <t>EUD_HH</t>
  </si>
  <si>
    <t>EUD_S</t>
  </si>
  <si>
    <t>EUD_I</t>
  </si>
  <si>
    <t>This uncertainty is seen as probability of emergence of SMR_nuclear from 2040 onward</t>
  </si>
  <si>
    <t>As we optimise one year every 5 years in the pathway, we have considered N=5 (from Stefano Moret's work)</t>
  </si>
  <si>
    <t>Increasing factor for eud: Between 2025 and 2050, the uncertainty ranges for eud parameters increase by 50%</t>
  </si>
  <si>
    <t>Meaning_full</t>
  </si>
  <si>
    <t>"Operational cost of imported fossil hydrocarbons"</t>
  </si>
  <si>
    <t>Interest rate</t>
  </si>
  <si>
    <t>Efficiency fuel cell engine</t>
  </si>
  <si>
    <t>Households EUD</t>
  </si>
  <si>
    <t>Pass. mobility EUD</t>
  </si>
  <si>
    <t>Services EUD</t>
  </si>
  <si>
    <t>Max capacity onshore wind</t>
  </si>
  <si>
    <t>Available electricity import</t>
  </si>
  <si>
    <t>Meaning_short</t>
  </si>
  <si>
    <t>Load factor PV</t>
  </si>
  <si>
    <t>Load factor wind turbines</t>
  </si>
  <si>
    <t>Max capacity offshore wind</t>
  </si>
  <si>
    <t>Efficiency e-engine</t>
  </si>
  <si>
    <t>Available biomass</t>
  </si>
  <si>
    <t>Max capacity PV</t>
  </si>
  <si>
    <t>Share change freight transport</t>
  </si>
  <si>
    <t>Share change pass. mobility</t>
  </si>
  <si>
    <t>Share change LT-heat</t>
  </si>
  <si>
    <t>Max share of pub. transport</t>
  </si>
  <si>
    <t>Potential capacity SMR</t>
  </si>
  <si>
    <t>Industry EUD</t>
  </si>
  <si>
    <t>Purchase fossil fuels</t>
  </si>
  <si>
    <t>Capex fuel cell engine</t>
  </si>
  <si>
    <t>Capex car</t>
  </si>
  <si>
    <t>Variable opex</t>
  </si>
  <si>
    <t>Capex efficiency measures</t>
  </si>
  <si>
    <t>Capex ICE</t>
  </si>
  <si>
    <t>Capex e-engine</t>
  </si>
  <si>
    <t>Purchase electricity</t>
  </si>
  <si>
    <t>Capex PV</t>
  </si>
  <si>
    <t>Capex grid</t>
  </si>
  <si>
    <t>Capex bus</t>
  </si>
  <si>
    <t>Purchase electrofuels</t>
  </si>
  <si>
    <t>Purchase biofuels</t>
  </si>
  <si>
    <t>Capex grid reinforcement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</si>
</sst>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000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3"/>
      <color rgb="FF222222"/>
      <name val="Arial"/>
      <family val="2"/>
    </font>
    <font>
      <i/>
      <sz val="13"/>
      <color rgb="FF222222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2" borderId="1" applyNumberForma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4" fillId="0" borderId="0" xfId="4"/>
    <xf numFmtId="0" fontId="7" fillId="0" borderId="0" xfId="0" applyFont="1"/>
    <xf numFmtId="165" fontId="0" fillId="0" borderId="0" xfId="0" applyNumberFormat="1"/>
    <xf numFmtId="164" fontId="7" fillId="0" borderId="0" xfId="0" applyNumberFormat="1" applyFont="1"/>
    <xf numFmtId="0" fontId="0" fillId="3" borderId="0" xfId="0" applyFill="1"/>
  </cellXfs>
  <cellStyles count="5">
    <cellStyle name="Calcul 2" xfId="3" xr:uid="{02662889-AE31-B14C-B6BD-1F20D79F7364}"/>
    <cellStyle name="Lien hypertexte" xfId="4" builtinId="8"/>
    <cellStyle name="Normal" xfId="0" builtinId="0"/>
    <cellStyle name="Normal 2" xfId="2" xr:uid="{78C3D9AA-B559-F84A-BE31-3C51CE1773D5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foscience.epfl.ch/record/231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74ACF-7916-894C-A80D-7AFF063A1D2B}">
  <dimension ref="A1:B9"/>
  <sheetViews>
    <sheetView workbookViewId="0">
      <selection activeCell="A9" sqref="A9"/>
    </sheetView>
  </sheetViews>
  <sheetFormatPr baseColWidth="10" defaultRowHeight="16" x14ac:dyDescent="0.2"/>
  <sheetData>
    <row r="1" spans="1:2" x14ac:dyDescent="0.2">
      <c r="A1" t="s">
        <v>82</v>
      </c>
    </row>
    <row r="2" spans="1:2" x14ac:dyDescent="0.2">
      <c r="A2" t="s">
        <v>95</v>
      </c>
    </row>
    <row r="3" spans="1:2" x14ac:dyDescent="0.2">
      <c r="A3" s="3" t="s">
        <v>71</v>
      </c>
      <c r="B3" s="3"/>
    </row>
    <row r="4" spans="1:2" x14ac:dyDescent="0.2">
      <c r="A4" s="3" t="s">
        <v>72</v>
      </c>
      <c r="B4" s="2" t="s">
        <v>73</v>
      </c>
    </row>
    <row r="5" spans="1:2" ht="17" x14ac:dyDescent="0.2">
      <c r="A5" s="3"/>
      <c r="B5" s="3" t="s">
        <v>74</v>
      </c>
    </row>
    <row r="8" spans="1:2" x14ac:dyDescent="0.2">
      <c r="A8" t="s">
        <v>96</v>
      </c>
    </row>
    <row r="9" spans="1:2" x14ac:dyDescent="0.2">
      <c r="A9">
        <v>1.5</v>
      </c>
    </row>
  </sheetData>
  <hyperlinks>
    <hyperlink ref="B4" r:id="rId1" xr:uid="{CF237AF2-CF70-8947-B456-EA1F9A8EC1C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32ED-C484-8540-BAC3-CA7013445279}">
  <dimension ref="A1:G36"/>
  <sheetViews>
    <sheetView tabSelected="1" zoomScale="106" workbookViewId="0">
      <selection activeCell="C22" sqref="C22"/>
    </sheetView>
  </sheetViews>
  <sheetFormatPr baseColWidth="10" defaultColWidth="11" defaultRowHeight="16" x14ac:dyDescent="0.2"/>
  <cols>
    <col min="1" max="1" width="19.1640625" bestFit="1" customWidth="1"/>
    <col min="2" max="2" width="26.6640625" bestFit="1" customWidth="1"/>
    <col min="3" max="3" width="54.1640625" bestFit="1" customWidth="1"/>
    <col min="4" max="4" width="18" bestFit="1" customWidth="1"/>
    <col min="5" max="5" width="18" customWidth="1"/>
    <col min="6" max="6" width="19" bestFit="1" customWidth="1"/>
  </cols>
  <sheetData>
    <row r="1" spans="1:6" x14ac:dyDescent="0.2">
      <c r="A1" t="s">
        <v>0</v>
      </c>
      <c r="B1" t="s">
        <v>106</v>
      </c>
      <c r="C1" t="s">
        <v>97</v>
      </c>
      <c r="D1" t="s">
        <v>77</v>
      </c>
      <c r="E1" t="s">
        <v>78</v>
      </c>
      <c r="F1" t="s">
        <v>70</v>
      </c>
    </row>
    <row r="2" spans="1:6" x14ac:dyDescent="0.2">
      <c r="A2" t="s">
        <v>48</v>
      </c>
      <c r="B2" t="s">
        <v>119</v>
      </c>
      <c r="C2" t="s">
        <v>98</v>
      </c>
      <c r="D2">
        <v>2</v>
      </c>
      <c r="E2" t="s">
        <v>81</v>
      </c>
      <c r="F2" t="s">
        <v>15</v>
      </c>
    </row>
    <row r="3" spans="1:6" x14ac:dyDescent="0.2">
      <c r="A3" t="s">
        <v>50</v>
      </c>
      <c r="B3" t="s">
        <v>120</v>
      </c>
      <c r="C3" t="s">
        <v>14</v>
      </c>
      <c r="D3">
        <v>1</v>
      </c>
      <c r="E3" t="s">
        <v>79</v>
      </c>
      <c r="F3" t="s">
        <v>7</v>
      </c>
    </row>
    <row r="4" spans="1:6" x14ac:dyDescent="0.2">
      <c r="A4" t="s">
        <v>49</v>
      </c>
      <c r="B4" t="s">
        <v>121</v>
      </c>
      <c r="C4" t="s">
        <v>16</v>
      </c>
      <c r="D4">
        <v>1</v>
      </c>
      <c r="E4" t="s">
        <v>79</v>
      </c>
      <c r="F4" t="s">
        <v>17</v>
      </c>
    </row>
    <row r="5" spans="1:6" x14ac:dyDescent="0.2">
      <c r="A5" t="s">
        <v>4</v>
      </c>
      <c r="B5" t="s">
        <v>122</v>
      </c>
      <c r="C5" t="s">
        <v>18</v>
      </c>
      <c r="D5">
        <v>1</v>
      </c>
      <c r="E5" t="s">
        <v>79</v>
      </c>
      <c r="F5" t="s">
        <v>3</v>
      </c>
    </row>
    <row r="6" spans="1:6" x14ac:dyDescent="0.2">
      <c r="A6" t="s">
        <v>51</v>
      </c>
      <c r="B6" t="s">
        <v>123</v>
      </c>
      <c r="C6" t="s">
        <v>19</v>
      </c>
      <c r="D6">
        <v>1</v>
      </c>
      <c r="E6" t="s">
        <v>79</v>
      </c>
      <c r="F6" t="s">
        <v>20</v>
      </c>
    </row>
    <row r="7" spans="1:6" x14ac:dyDescent="0.2">
      <c r="A7" t="s">
        <v>5</v>
      </c>
      <c r="B7" t="s">
        <v>99</v>
      </c>
      <c r="C7" t="s">
        <v>21</v>
      </c>
      <c r="D7">
        <v>1</v>
      </c>
      <c r="E7" t="s">
        <v>79</v>
      </c>
      <c r="F7" t="s">
        <v>1</v>
      </c>
    </row>
    <row r="8" spans="1:6" x14ac:dyDescent="0.2">
      <c r="A8" t="s">
        <v>52</v>
      </c>
      <c r="B8" t="s">
        <v>124</v>
      </c>
      <c r="C8" t="s">
        <v>22</v>
      </c>
      <c r="D8">
        <v>1</v>
      </c>
      <c r="E8" t="s">
        <v>79</v>
      </c>
      <c r="F8" t="s">
        <v>17</v>
      </c>
    </row>
    <row r="9" spans="1:6" x14ac:dyDescent="0.2">
      <c r="A9" t="s">
        <v>53</v>
      </c>
      <c r="B9" t="s">
        <v>125</v>
      </c>
      <c r="C9" t="s">
        <v>23</v>
      </c>
      <c r="D9">
        <v>1</v>
      </c>
      <c r="E9" t="s">
        <v>79</v>
      </c>
      <c r="F9" t="s">
        <v>7</v>
      </c>
    </row>
    <row r="10" spans="1:6" x14ac:dyDescent="0.2">
      <c r="A10" t="s">
        <v>66</v>
      </c>
      <c r="B10" t="s">
        <v>126</v>
      </c>
      <c r="C10" t="s">
        <v>26</v>
      </c>
      <c r="D10">
        <v>2</v>
      </c>
      <c r="E10" t="s">
        <v>81</v>
      </c>
      <c r="F10" t="s">
        <v>15</v>
      </c>
    </row>
    <row r="11" spans="1:6" x14ac:dyDescent="0.2">
      <c r="A11" t="s">
        <v>54</v>
      </c>
      <c r="B11" t="s">
        <v>100</v>
      </c>
      <c r="C11" t="s">
        <v>27</v>
      </c>
      <c r="D11">
        <v>1</v>
      </c>
      <c r="E11" t="s">
        <v>79</v>
      </c>
      <c r="F11" t="s">
        <v>28</v>
      </c>
    </row>
    <row r="12" spans="1:6" x14ac:dyDescent="0.2">
      <c r="A12" s="6" t="s">
        <v>87</v>
      </c>
      <c r="B12" s="6" t="s">
        <v>101</v>
      </c>
      <c r="C12" t="s">
        <v>86</v>
      </c>
      <c r="D12">
        <v>3</v>
      </c>
      <c r="E12" t="s">
        <v>80</v>
      </c>
      <c r="F12" t="s">
        <v>91</v>
      </c>
    </row>
    <row r="13" spans="1:6" x14ac:dyDescent="0.2">
      <c r="A13" t="s">
        <v>55</v>
      </c>
      <c r="B13" t="s">
        <v>127</v>
      </c>
      <c r="C13" t="s">
        <v>30</v>
      </c>
      <c r="D13">
        <v>1</v>
      </c>
      <c r="E13" t="s">
        <v>79</v>
      </c>
      <c r="F13" t="s">
        <v>7</v>
      </c>
    </row>
    <row r="14" spans="1:6" x14ac:dyDescent="0.2">
      <c r="A14" s="6" t="s">
        <v>85</v>
      </c>
      <c r="B14" s="6" t="s">
        <v>102</v>
      </c>
      <c r="C14" t="s">
        <v>31</v>
      </c>
      <c r="D14">
        <v>3</v>
      </c>
      <c r="E14" t="s">
        <v>80</v>
      </c>
      <c r="F14" t="s">
        <v>32</v>
      </c>
    </row>
    <row r="15" spans="1:6" x14ac:dyDescent="0.2">
      <c r="A15" t="s">
        <v>56</v>
      </c>
      <c r="B15" t="s">
        <v>128</v>
      </c>
      <c r="C15" t="s">
        <v>33</v>
      </c>
      <c r="D15">
        <v>1</v>
      </c>
      <c r="E15" t="s">
        <v>79</v>
      </c>
      <c r="F15" t="s">
        <v>20</v>
      </c>
    </row>
    <row r="16" spans="1:6" x14ac:dyDescent="0.2">
      <c r="A16" s="6" t="s">
        <v>90</v>
      </c>
      <c r="B16" s="6" t="s">
        <v>103</v>
      </c>
      <c r="C16" t="s">
        <v>34</v>
      </c>
      <c r="D16">
        <v>3</v>
      </c>
      <c r="E16" t="s">
        <v>80</v>
      </c>
      <c r="F16" t="s">
        <v>92</v>
      </c>
    </row>
    <row r="17" spans="1:6" x14ac:dyDescent="0.2">
      <c r="A17" t="s">
        <v>57</v>
      </c>
      <c r="B17" t="s">
        <v>129</v>
      </c>
      <c r="C17" t="s">
        <v>35</v>
      </c>
      <c r="D17">
        <v>1</v>
      </c>
      <c r="E17" t="s">
        <v>79</v>
      </c>
      <c r="F17" t="s">
        <v>17</v>
      </c>
    </row>
    <row r="18" spans="1:6" x14ac:dyDescent="0.2">
      <c r="A18" t="s">
        <v>58</v>
      </c>
      <c r="B18" t="s">
        <v>104</v>
      </c>
      <c r="C18" t="s">
        <v>36</v>
      </c>
      <c r="D18">
        <v>1</v>
      </c>
      <c r="E18" t="s">
        <v>79</v>
      </c>
      <c r="F18" t="s">
        <v>2</v>
      </c>
    </row>
    <row r="19" spans="1:6" x14ac:dyDescent="0.2">
      <c r="A19" t="s">
        <v>59</v>
      </c>
      <c r="B19" t="s">
        <v>105</v>
      </c>
      <c r="C19" t="s">
        <v>37</v>
      </c>
      <c r="D19">
        <v>1</v>
      </c>
      <c r="E19" t="s">
        <v>79</v>
      </c>
      <c r="F19" t="s">
        <v>38</v>
      </c>
    </row>
    <row r="20" spans="1:6" x14ac:dyDescent="0.2">
      <c r="A20" t="s">
        <v>60</v>
      </c>
      <c r="B20" t="s">
        <v>107</v>
      </c>
      <c r="C20" t="s">
        <v>39</v>
      </c>
      <c r="D20">
        <v>1</v>
      </c>
      <c r="E20" t="s">
        <v>79</v>
      </c>
      <c r="F20" t="s">
        <v>8</v>
      </c>
    </row>
    <row r="21" spans="1:6" x14ac:dyDescent="0.2">
      <c r="A21" t="s">
        <v>9</v>
      </c>
      <c r="B21" t="s">
        <v>130</v>
      </c>
      <c r="C21" t="s">
        <v>41</v>
      </c>
      <c r="D21">
        <v>2</v>
      </c>
      <c r="E21" t="s">
        <v>81</v>
      </c>
      <c r="F21" t="s">
        <v>15</v>
      </c>
    </row>
    <row r="22" spans="1:6" x14ac:dyDescent="0.2">
      <c r="A22" t="s">
        <v>10</v>
      </c>
      <c r="B22" t="s">
        <v>131</v>
      </c>
      <c r="C22" t="s">
        <v>40</v>
      </c>
      <c r="D22">
        <v>2</v>
      </c>
      <c r="E22" t="s">
        <v>81</v>
      </c>
      <c r="F22" t="s">
        <v>15</v>
      </c>
    </row>
    <row r="23" spans="1:6" x14ac:dyDescent="0.2">
      <c r="A23" t="s">
        <v>61</v>
      </c>
      <c r="B23" t="s">
        <v>108</v>
      </c>
      <c r="C23" t="s">
        <v>42</v>
      </c>
      <c r="D23">
        <v>1</v>
      </c>
      <c r="E23" t="s">
        <v>79</v>
      </c>
      <c r="F23" t="s">
        <v>8</v>
      </c>
    </row>
    <row r="24" spans="1:6" x14ac:dyDescent="0.2">
      <c r="A24" t="s">
        <v>62</v>
      </c>
      <c r="B24" t="s">
        <v>109</v>
      </c>
      <c r="C24" t="s">
        <v>43</v>
      </c>
      <c r="D24">
        <v>1</v>
      </c>
      <c r="E24" t="s">
        <v>79</v>
      </c>
      <c r="F24" t="s">
        <v>2</v>
      </c>
    </row>
    <row r="25" spans="1:6" x14ac:dyDescent="0.2">
      <c r="A25" t="s">
        <v>11</v>
      </c>
      <c r="B25" t="s">
        <v>132</v>
      </c>
      <c r="C25" t="s">
        <v>44</v>
      </c>
      <c r="D25">
        <v>1</v>
      </c>
      <c r="E25" t="s">
        <v>79</v>
      </c>
      <c r="F25" t="s">
        <v>20</v>
      </c>
    </row>
    <row r="26" spans="1:6" x14ac:dyDescent="0.2">
      <c r="A26" t="s">
        <v>63</v>
      </c>
      <c r="B26" t="s">
        <v>110</v>
      </c>
      <c r="C26" t="s">
        <v>29</v>
      </c>
      <c r="D26">
        <v>1</v>
      </c>
      <c r="E26" t="s">
        <v>79</v>
      </c>
      <c r="F26" t="s">
        <v>28</v>
      </c>
    </row>
    <row r="27" spans="1:6" x14ac:dyDescent="0.2">
      <c r="A27" t="s">
        <v>64</v>
      </c>
      <c r="B27" t="s">
        <v>111</v>
      </c>
      <c r="C27" t="s">
        <v>65</v>
      </c>
      <c r="D27">
        <v>1</v>
      </c>
      <c r="E27" t="s">
        <v>79</v>
      </c>
      <c r="F27" t="s">
        <v>38</v>
      </c>
    </row>
    <row r="28" spans="1:6" x14ac:dyDescent="0.2">
      <c r="A28" t="s">
        <v>67</v>
      </c>
      <c r="B28" t="s">
        <v>112</v>
      </c>
      <c r="C28" t="s">
        <v>68</v>
      </c>
      <c r="D28">
        <v>1</v>
      </c>
      <c r="E28" t="s">
        <v>79</v>
      </c>
      <c r="F28" t="s">
        <v>2</v>
      </c>
    </row>
    <row r="29" spans="1:6" x14ac:dyDescent="0.2">
      <c r="A29" t="s">
        <v>12</v>
      </c>
      <c r="B29" t="s">
        <v>113</v>
      </c>
      <c r="C29" t="s">
        <v>45</v>
      </c>
      <c r="D29">
        <v>1</v>
      </c>
      <c r="E29" t="s">
        <v>79</v>
      </c>
      <c r="F29" t="s">
        <v>25</v>
      </c>
    </row>
    <row r="30" spans="1:6" x14ac:dyDescent="0.2">
      <c r="A30" t="s">
        <v>13</v>
      </c>
      <c r="B30" t="s">
        <v>114</v>
      </c>
      <c r="C30" t="s">
        <v>46</v>
      </c>
      <c r="D30">
        <v>1</v>
      </c>
      <c r="E30" t="s">
        <v>79</v>
      </c>
      <c r="F30" t="s">
        <v>25</v>
      </c>
    </row>
    <row r="31" spans="1:6" x14ac:dyDescent="0.2">
      <c r="A31" t="s">
        <v>69</v>
      </c>
      <c r="B31" t="s">
        <v>115</v>
      </c>
      <c r="C31" t="s">
        <v>47</v>
      </c>
      <c r="D31">
        <v>1</v>
      </c>
      <c r="E31" t="s">
        <v>79</v>
      </c>
      <c r="F31" t="s">
        <v>25</v>
      </c>
    </row>
    <row r="32" spans="1:6" x14ac:dyDescent="0.2">
      <c r="A32" t="s">
        <v>6</v>
      </c>
      <c r="B32" t="s">
        <v>116</v>
      </c>
      <c r="C32" t="s">
        <v>24</v>
      </c>
      <c r="D32">
        <v>1</v>
      </c>
      <c r="E32" t="s">
        <v>79</v>
      </c>
      <c r="F32" t="s">
        <v>25</v>
      </c>
    </row>
    <row r="33" spans="1:7" x14ac:dyDescent="0.2">
      <c r="A33" t="s">
        <v>83</v>
      </c>
      <c r="B33" t="s">
        <v>117</v>
      </c>
      <c r="C33" t="s">
        <v>84</v>
      </c>
      <c r="D33" t="s">
        <v>25</v>
      </c>
      <c r="E33" t="s">
        <v>25</v>
      </c>
      <c r="F33" t="s">
        <v>25</v>
      </c>
      <c r="G33" t="s">
        <v>94</v>
      </c>
    </row>
    <row r="34" spans="1:7" x14ac:dyDescent="0.2">
      <c r="A34" s="6" t="s">
        <v>88</v>
      </c>
      <c r="B34" s="6" t="s">
        <v>118</v>
      </c>
      <c r="C34" t="s">
        <v>89</v>
      </c>
      <c r="D34">
        <v>3</v>
      </c>
      <c r="E34" t="s">
        <v>80</v>
      </c>
      <c r="F34" t="s">
        <v>93</v>
      </c>
    </row>
    <row r="36" spans="1:7" x14ac:dyDescent="0.2">
      <c r="C3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E893-0ADC-A143-8FC7-0629E6D45632}">
  <dimension ref="A1:G34"/>
  <sheetViews>
    <sheetView workbookViewId="0">
      <selection activeCell="G25" sqref="G25"/>
    </sheetView>
  </sheetViews>
  <sheetFormatPr baseColWidth="10" defaultRowHeight="16" x14ac:dyDescent="0.2"/>
  <cols>
    <col min="1" max="1" width="18.83203125" bestFit="1" customWidth="1"/>
    <col min="2" max="2" width="10.5" bestFit="1" customWidth="1"/>
    <col min="4" max="4" width="5" bestFit="1" customWidth="1"/>
    <col min="7" max="7" width="20.33203125" bestFit="1" customWidth="1"/>
  </cols>
  <sheetData>
    <row r="1" spans="1:7" x14ac:dyDescent="0.2">
      <c r="A1" t="s">
        <v>0</v>
      </c>
      <c r="B1" t="s">
        <v>75</v>
      </c>
      <c r="C1" t="s">
        <v>76</v>
      </c>
    </row>
    <row r="2" spans="1:7" x14ac:dyDescent="0.2">
      <c r="A2" t="s">
        <v>48</v>
      </c>
      <c r="B2" s="1">
        <v>-0.64264885308877462</v>
      </c>
      <c r="C2" s="1">
        <v>1.798367960040224</v>
      </c>
    </row>
    <row r="3" spans="1:7" x14ac:dyDescent="0.2">
      <c r="A3" t="s">
        <v>50</v>
      </c>
      <c r="B3" s="1">
        <v>-0.39600000000000002</v>
      </c>
      <c r="C3" s="1">
        <v>0.39599999999999991</v>
      </c>
      <c r="G3" s="4"/>
    </row>
    <row r="4" spans="1:7" x14ac:dyDescent="0.2">
      <c r="A4" t="s">
        <v>49</v>
      </c>
      <c r="B4" s="1">
        <v>-0.21599999999999997</v>
      </c>
      <c r="C4" s="1">
        <v>0.25</v>
      </c>
    </row>
    <row r="5" spans="1:7" x14ac:dyDescent="0.2">
      <c r="A5" t="s">
        <v>4</v>
      </c>
      <c r="B5" s="1">
        <v>-0.48199999999999998</v>
      </c>
      <c r="C5" s="1">
        <v>0.35699999999999998</v>
      </c>
    </row>
    <row r="6" spans="1:7" x14ac:dyDescent="0.2">
      <c r="A6" t="s">
        <v>51</v>
      </c>
      <c r="B6" s="1">
        <v>-0.39300000000000002</v>
      </c>
      <c r="C6" s="1">
        <v>0.39300000000000002</v>
      </c>
    </row>
    <row r="7" spans="1:7" x14ac:dyDescent="0.2">
      <c r="A7" t="s">
        <v>5</v>
      </c>
      <c r="B7" s="1">
        <v>-0.46200000000000002</v>
      </c>
      <c r="C7" s="1">
        <v>0.46200000000000002</v>
      </c>
    </row>
    <row r="8" spans="1:7" x14ac:dyDescent="0.2">
      <c r="A8" t="s">
        <v>52</v>
      </c>
      <c r="B8" s="1">
        <v>-0.21599999999999997</v>
      </c>
      <c r="C8" s="1">
        <v>0.25</v>
      </c>
    </row>
    <row r="9" spans="1:7" x14ac:dyDescent="0.2">
      <c r="A9" t="s">
        <v>53</v>
      </c>
      <c r="B9" s="1">
        <v>-0.39600000000000002</v>
      </c>
      <c r="C9" s="1">
        <v>0.39599999999999991</v>
      </c>
    </row>
    <row r="10" spans="1:7" x14ac:dyDescent="0.2">
      <c r="A10" t="s">
        <v>66</v>
      </c>
      <c r="B10" s="1">
        <v>-0.64264885308877462</v>
      </c>
      <c r="C10" s="1">
        <v>1.798367960040224</v>
      </c>
    </row>
    <row r="11" spans="1:7" x14ac:dyDescent="0.2">
      <c r="A11" t="s">
        <v>54</v>
      </c>
      <c r="B11" s="1">
        <v>-0.28700000000000003</v>
      </c>
      <c r="C11" s="1">
        <v>0.28699999999999992</v>
      </c>
    </row>
    <row r="12" spans="1:7" x14ac:dyDescent="0.2">
      <c r="A12" s="6" t="s">
        <v>87</v>
      </c>
      <c r="B12" s="1">
        <v>-0.13779293938892206</v>
      </c>
      <c r="C12" s="1">
        <v>0.11169032920497689</v>
      </c>
    </row>
    <row r="13" spans="1:7" x14ac:dyDescent="0.2">
      <c r="A13" t="s">
        <v>55</v>
      </c>
      <c r="B13" s="1">
        <v>-0.39600000000000002</v>
      </c>
      <c r="C13" s="1">
        <v>0.39599999999999991</v>
      </c>
    </row>
    <row r="14" spans="1:7" x14ac:dyDescent="0.2">
      <c r="A14" s="6" t="s">
        <v>85</v>
      </c>
      <c r="B14" s="1">
        <v>-7.4661215202011591E-2</v>
      </c>
      <c r="C14" s="1">
        <v>7.4661215202011591E-2</v>
      </c>
    </row>
    <row r="15" spans="1:7" x14ac:dyDescent="0.2">
      <c r="A15" t="s">
        <v>56</v>
      </c>
      <c r="B15" s="1">
        <v>-0.39300000000000002</v>
      </c>
      <c r="C15" s="1">
        <v>0.39300000000000002</v>
      </c>
    </row>
    <row r="16" spans="1:7" x14ac:dyDescent="0.2">
      <c r="A16" s="6" t="s">
        <v>90</v>
      </c>
      <c r="B16" s="1">
        <v>-0.14341697944019161</v>
      </c>
      <c r="C16" s="1">
        <v>0.11019452682094703</v>
      </c>
    </row>
    <row r="17" spans="1:3" x14ac:dyDescent="0.2">
      <c r="A17" t="s">
        <v>57</v>
      </c>
      <c r="B17" s="1">
        <v>-0.21599999999999997</v>
      </c>
      <c r="C17" s="1">
        <v>0.25</v>
      </c>
    </row>
    <row r="18" spans="1:3" x14ac:dyDescent="0.2">
      <c r="A18" t="s">
        <v>58</v>
      </c>
      <c r="B18" s="1">
        <v>-0.24100000000000002</v>
      </c>
      <c r="C18" s="1">
        <v>0.24100000000000002</v>
      </c>
    </row>
    <row r="19" spans="1:3" x14ac:dyDescent="0.2">
      <c r="A19" t="s">
        <v>59</v>
      </c>
      <c r="B19" s="1">
        <v>-0.3209999999999999</v>
      </c>
      <c r="C19" s="1">
        <v>0.3209999999999999</v>
      </c>
    </row>
    <row r="20" spans="1:3" x14ac:dyDescent="0.2">
      <c r="A20" t="s">
        <v>60</v>
      </c>
      <c r="B20" s="1">
        <v>-0.22141466405484653</v>
      </c>
      <c r="C20" s="1">
        <v>0.22141466405484653</v>
      </c>
    </row>
    <row r="21" spans="1:3" x14ac:dyDescent="0.2">
      <c r="A21" t="s">
        <v>9</v>
      </c>
      <c r="B21" s="1">
        <v>-0.64264885308877462</v>
      </c>
      <c r="C21" s="1">
        <v>1.798367960040224</v>
      </c>
    </row>
    <row r="22" spans="1:3" x14ac:dyDescent="0.2">
      <c r="A22" t="s">
        <v>10</v>
      </c>
      <c r="B22" s="1">
        <v>-0.64264885308877462</v>
      </c>
      <c r="C22" s="1">
        <v>1.798367960040224</v>
      </c>
    </row>
    <row r="23" spans="1:3" x14ac:dyDescent="0.2">
      <c r="A23" t="s">
        <v>61</v>
      </c>
      <c r="B23" s="1">
        <v>-0.22141466405484653</v>
      </c>
      <c r="C23" s="1">
        <v>0.22141466405484653</v>
      </c>
    </row>
    <row r="24" spans="1:3" x14ac:dyDescent="0.2">
      <c r="A24" t="s">
        <v>62</v>
      </c>
      <c r="B24" s="1">
        <v>-0.24100000000000002</v>
      </c>
      <c r="C24" s="1">
        <v>0.24100000000000002</v>
      </c>
    </row>
    <row r="25" spans="1:3" x14ac:dyDescent="0.2">
      <c r="A25" t="s">
        <v>11</v>
      </c>
      <c r="B25" s="1">
        <v>-0.39300000000000002</v>
      </c>
      <c r="C25" s="1">
        <v>0.39300000000000002</v>
      </c>
    </row>
    <row r="26" spans="1:3" x14ac:dyDescent="0.2">
      <c r="A26" t="s">
        <v>63</v>
      </c>
      <c r="B26" s="1">
        <v>-0.28700000000000003</v>
      </c>
      <c r="C26" s="1">
        <v>0.28699999999999992</v>
      </c>
    </row>
    <row r="27" spans="1:3" x14ac:dyDescent="0.2">
      <c r="A27" t="s">
        <v>64</v>
      </c>
      <c r="B27" s="1">
        <v>-0.3209999999999999</v>
      </c>
      <c r="C27" s="1">
        <v>0.3209999999999999</v>
      </c>
    </row>
    <row r="28" spans="1:3" x14ac:dyDescent="0.2">
      <c r="A28" t="s">
        <v>67</v>
      </c>
      <c r="B28" s="1">
        <v>-0.24100000000000002</v>
      </c>
      <c r="C28" s="1">
        <v>0.24100000000000002</v>
      </c>
    </row>
    <row r="29" spans="1:3" x14ac:dyDescent="0.2">
      <c r="A29" t="s">
        <v>12</v>
      </c>
      <c r="B29" s="1">
        <v>-0.3</v>
      </c>
      <c r="C29" s="1">
        <v>0.3</v>
      </c>
    </row>
    <row r="30" spans="1:3" x14ac:dyDescent="0.2">
      <c r="A30" t="s">
        <v>13</v>
      </c>
      <c r="B30" s="1">
        <v>-0.3</v>
      </c>
      <c r="C30" s="1">
        <v>0.3</v>
      </c>
    </row>
    <row r="31" spans="1:3" x14ac:dyDescent="0.2">
      <c r="A31" t="s">
        <v>69</v>
      </c>
      <c r="B31" s="1">
        <v>-0.3</v>
      </c>
      <c r="C31" s="1">
        <v>0.3</v>
      </c>
    </row>
    <row r="32" spans="1:3" x14ac:dyDescent="0.2">
      <c r="A32" t="s">
        <v>6</v>
      </c>
      <c r="B32" s="1">
        <v>-0.1</v>
      </c>
      <c r="C32" s="1">
        <v>0.1</v>
      </c>
    </row>
    <row r="33" spans="1:3" x14ac:dyDescent="0.2">
      <c r="A33" t="s">
        <v>83</v>
      </c>
      <c r="B33" s="1">
        <v>0</v>
      </c>
      <c r="C33" s="1">
        <v>1</v>
      </c>
    </row>
    <row r="34" spans="1:3" x14ac:dyDescent="0.2">
      <c r="A34" s="6" t="s">
        <v>88</v>
      </c>
      <c r="B34" s="1">
        <v>-0.20541415322547246</v>
      </c>
      <c r="C34" s="1">
        <v>0.15961025604371842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9D500-4815-264F-8946-7951AD07CA0A}">
  <dimension ref="A1:G34"/>
  <sheetViews>
    <sheetView workbookViewId="0">
      <selection activeCell="A19" sqref="A19:A25"/>
    </sheetView>
  </sheetViews>
  <sheetFormatPr baseColWidth="10" defaultRowHeight="16" x14ac:dyDescent="0.2"/>
  <cols>
    <col min="1" max="1" width="18.83203125" bestFit="1" customWidth="1"/>
    <col min="2" max="2" width="10.5" bestFit="1" customWidth="1"/>
    <col min="7" max="7" width="19.33203125" bestFit="1" customWidth="1"/>
  </cols>
  <sheetData>
    <row r="1" spans="1:7" x14ac:dyDescent="0.2">
      <c r="A1" t="s">
        <v>0</v>
      </c>
      <c r="B1" t="s">
        <v>75</v>
      </c>
      <c r="C1" t="s">
        <v>76</v>
      </c>
    </row>
    <row r="2" spans="1:7" x14ac:dyDescent="0.2">
      <c r="A2" t="s">
        <v>48</v>
      </c>
      <c r="B2" s="1">
        <v>-0.64264885308877462</v>
      </c>
      <c r="C2" s="1">
        <v>1.798367960040224</v>
      </c>
    </row>
    <row r="3" spans="1:7" x14ac:dyDescent="0.2">
      <c r="A3" t="s">
        <v>50</v>
      </c>
      <c r="B3" s="1">
        <v>-0.39600000000000002</v>
      </c>
      <c r="C3" s="1">
        <v>0.39599999999999991</v>
      </c>
      <c r="G3" s="4"/>
    </row>
    <row r="4" spans="1:7" x14ac:dyDescent="0.2">
      <c r="A4" t="s">
        <v>49</v>
      </c>
      <c r="B4" s="1">
        <v>-0.21599999999999997</v>
      </c>
      <c r="C4" s="1">
        <v>0.25</v>
      </c>
    </row>
    <row r="5" spans="1:7" x14ac:dyDescent="0.2">
      <c r="A5" t="s">
        <v>4</v>
      </c>
      <c r="B5" s="1">
        <v>-0.48199999999999998</v>
      </c>
      <c r="C5" s="1">
        <v>0.35699999999999998</v>
      </c>
    </row>
    <row r="6" spans="1:7" x14ac:dyDescent="0.2">
      <c r="A6" t="s">
        <v>51</v>
      </c>
      <c r="B6" s="1">
        <v>-0.39300000000000002</v>
      </c>
      <c r="C6" s="1">
        <v>0.39300000000000002</v>
      </c>
    </row>
    <row r="7" spans="1:7" x14ac:dyDescent="0.2">
      <c r="A7" t="s">
        <v>5</v>
      </c>
      <c r="B7" s="1">
        <v>-0.46200000000000002</v>
      </c>
      <c r="C7" s="1">
        <v>0.46200000000000002</v>
      </c>
    </row>
    <row r="8" spans="1:7" x14ac:dyDescent="0.2">
      <c r="A8" t="s">
        <v>52</v>
      </c>
      <c r="B8" s="1">
        <v>-0.21599999999999997</v>
      </c>
      <c r="C8" s="1">
        <v>0.25</v>
      </c>
    </row>
    <row r="9" spans="1:7" x14ac:dyDescent="0.2">
      <c r="A9" t="s">
        <v>53</v>
      </c>
      <c r="B9" s="1">
        <v>-0.39600000000000002</v>
      </c>
      <c r="C9" s="1">
        <v>0.39599999999999991</v>
      </c>
    </row>
    <row r="10" spans="1:7" x14ac:dyDescent="0.2">
      <c r="A10" t="s">
        <v>66</v>
      </c>
      <c r="B10" s="1">
        <v>-0.64264885308877462</v>
      </c>
      <c r="C10" s="1">
        <v>1.798367960040224</v>
      </c>
    </row>
    <row r="11" spans="1:7" x14ac:dyDescent="0.2">
      <c r="A11" t="s">
        <v>54</v>
      </c>
      <c r="B11" s="1">
        <v>-0.28700000000000003</v>
      </c>
      <c r="C11" s="1">
        <v>0.28699999999999992</v>
      </c>
    </row>
    <row r="12" spans="1:7" x14ac:dyDescent="0.2">
      <c r="A12" s="6" t="s">
        <v>87</v>
      </c>
      <c r="B12" s="1">
        <f>((READ_ME!$A$9-1)/5*1+1)*YEAR_2025!B12</f>
        <v>-0.15157223332781428</v>
      </c>
      <c r="C12" s="1">
        <f>((READ_ME!$A$9-1)/5*1+1)*YEAR_2025!C12</f>
        <v>0.12285936212547459</v>
      </c>
    </row>
    <row r="13" spans="1:7" x14ac:dyDescent="0.2">
      <c r="A13" t="s">
        <v>55</v>
      </c>
      <c r="B13" s="1">
        <v>-0.39600000000000002</v>
      </c>
      <c r="C13" s="1">
        <v>0.39599999999999991</v>
      </c>
    </row>
    <row r="14" spans="1:7" x14ac:dyDescent="0.2">
      <c r="A14" s="6" t="s">
        <v>85</v>
      </c>
      <c r="B14" s="1">
        <f>((READ_ME!$A$9-1)/5*1+1)*YEAR_2025!B14</f>
        <v>-8.2127336722212757E-2</v>
      </c>
      <c r="C14" s="1">
        <f>((READ_ME!$A$9-1)/5*1+1)*YEAR_2025!C14</f>
        <v>8.2127336722212757E-2</v>
      </c>
    </row>
    <row r="15" spans="1:7" x14ac:dyDescent="0.2">
      <c r="A15" t="s">
        <v>56</v>
      </c>
      <c r="B15" s="1">
        <v>-0.39300000000000002</v>
      </c>
      <c r="C15" s="1">
        <v>0.39300000000000002</v>
      </c>
    </row>
    <row r="16" spans="1:7" x14ac:dyDescent="0.2">
      <c r="A16" s="6" t="s">
        <v>90</v>
      </c>
      <c r="B16" s="1">
        <f>((READ_ME!$A$9-1)/5*1+1)*YEAR_2025!B16</f>
        <v>-0.15775867738421079</v>
      </c>
      <c r="C16" s="1">
        <f>((READ_ME!$A$9-1)/5*1+1)*YEAR_2025!C16</f>
        <v>0.12121397950304175</v>
      </c>
    </row>
    <row r="17" spans="1:3" x14ac:dyDescent="0.2">
      <c r="A17" t="s">
        <v>57</v>
      </c>
      <c r="B17" s="1">
        <v>-0.21599999999999997</v>
      </c>
      <c r="C17" s="1">
        <v>0.25</v>
      </c>
    </row>
    <row r="18" spans="1:3" x14ac:dyDescent="0.2">
      <c r="A18" t="s">
        <v>58</v>
      </c>
      <c r="B18" s="1">
        <v>-0.24100000000000002</v>
      </c>
      <c r="C18" s="1">
        <v>0.24100000000000002</v>
      </c>
    </row>
    <row r="19" spans="1:3" x14ac:dyDescent="0.2">
      <c r="A19" t="s">
        <v>59</v>
      </c>
      <c r="B19" s="1">
        <v>-0.3209999999999999</v>
      </c>
      <c r="C19" s="1">
        <v>0.3209999999999999</v>
      </c>
    </row>
    <row r="20" spans="1:3" x14ac:dyDescent="0.2">
      <c r="A20" t="s">
        <v>60</v>
      </c>
      <c r="B20" s="1">
        <v>-0.22141466405484653</v>
      </c>
      <c r="C20" s="1">
        <v>0.22141466405484653</v>
      </c>
    </row>
    <row r="21" spans="1:3" x14ac:dyDescent="0.2">
      <c r="A21" t="s">
        <v>9</v>
      </c>
      <c r="B21" s="1">
        <v>-0.64264885308877462</v>
      </c>
      <c r="C21" s="1">
        <v>1.798367960040224</v>
      </c>
    </row>
    <row r="22" spans="1:3" x14ac:dyDescent="0.2">
      <c r="A22" t="s">
        <v>10</v>
      </c>
      <c r="B22" s="1">
        <v>-0.64264885308877462</v>
      </c>
      <c r="C22" s="1">
        <v>1.798367960040224</v>
      </c>
    </row>
    <row r="23" spans="1:3" x14ac:dyDescent="0.2">
      <c r="A23" t="s">
        <v>61</v>
      </c>
      <c r="B23" s="1">
        <v>-0.22141466405484653</v>
      </c>
      <c r="C23" s="1">
        <v>0.22141466405484653</v>
      </c>
    </row>
    <row r="24" spans="1:3" x14ac:dyDescent="0.2">
      <c r="A24" t="s">
        <v>62</v>
      </c>
      <c r="B24" s="1">
        <v>-0.24100000000000002</v>
      </c>
      <c r="C24" s="1">
        <v>0.24100000000000002</v>
      </c>
    </row>
    <row r="25" spans="1:3" x14ac:dyDescent="0.2">
      <c r="A25" t="s">
        <v>11</v>
      </c>
      <c r="B25" s="1">
        <v>-0.39300000000000002</v>
      </c>
      <c r="C25" s="1">
        <v>0.39300000000000002</v>
      </c>
    </row>
    <row r="26" spans="1:3" x14ac:dyDescent="0.2">
      <c r="A26" t="s">
        <v>63</v>
      </c>
      <c r="B26" s="1">
        <v>-0.28700000000000003</v>
      </c>
      <c r="C26" s="1">
        <v>0.28699999999999992</v>
      </c>
    </row>
    <row r="27" spans="1:3" x14ac:dyDescent="0.2">
      <c r="A27" t="s">
        <v>64</v>
      </c>
      <c r="B27" s="1">
        <v>-0.3209999999999999</v>
      </c>
      <c r="C27" s="1">
        <v>0.3209999999999999</v>
      </c>
    </row>
    <row r="28" spans="1:3" x14ac:dyDescent="0.2">
      <c r="A28" t="s">
        <v>67</v>
      </c>
      <c r="B28" s="1">
        <v>-0.24100000000000002</v>
      </c>
      <c r="C28" s="1">
        <v>0.24100000000000002</v>
      </c>
    </row>
    <row r="29" spans="1:3" x14ac:dyDescent="0.2">
      <c r="A29" t="s">
        <v>12</v>
      </c>
      <c r="B29" s="1">
        <v>-0.3</v>
      </c>
      <c r="C29" s="1">
        <v>0.3</v>
      </c>
    </row>
    <row r="30" spans="1:3" x14ac:dyDescent="0.2">
      <c r="A30" t="s">
        <v>13</v>
      </c>
      <c r="B30" s="1">
        <v>-0.3</v>
      </c>
      <c r="C30" s="1">
        <v>0.3</v>
      </c>
    </row>
    <row r="31" spans="1:3" x14ac:dyDescent="0.2">
      <c r="A31" t="s">
        <v>69</v>
      </c>
      <c r="B31" s="1">
        <v>-0.3</v>
      </c>
      <c r="C31" s="1">
        <v>0.3</v>
      </c>
    </row>
    <row r="32" spans="1:3" x14ac:dyDescent="0.2">
      <c r="A32" t="s">
        <v>6</v>
      </c>
      <c r="B32" s="1">
        <v>-0.1</v>
      </c>
      <c r="C32" s="1">
        <v>0.1</v>
      </c>
    </row>
    <row r="33" spans="1:3" x14ac:dyDescent="0.2">
      <c r="A33" t="s">
        <v>83</v>
      </c>
      <c r="B33" s="1">
        <v>0</v>
      </c>
      <c r="C33" s="1">
        <v>1</v>
      </c>
    </row>
    <row r="34" spans="1:3" x14ac:dyDescent="0.2">
      <c r="A34" s="6" t="s">
        <v>88</v>
      </c>
      <c r="B34" s="1">
        <f>((READ_ME!$A$9-1)/5*1+1)*YEAR_2025!B34</f>
        <v>-0.22595556854801974</v>
      </c>
      <c r="C34" s="1">
        <f>((READ_ME!$A$9-1)/5*1+1)*YEAR_2025!C34</f>
        <v>0.17557128164809027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63EE-44ED-084C-95B1-2CAE43A7A62D}">
  <dimension ref="A1:C34"/>
  <sheetViews>
    <sheetView workbookViewId="0">
      <selection activeCell="A18" sqref="A18:A26"/>
    </sheetView>
  </sheetViews>
  <sheetFormatPr baseColWidth="10" defaultRowHeight="16" x14ac:dyDescent="0.2"/>
  <cols>
    <col min="1" max="1" width="18.83203125" bestFit="1" customWidth="1"/>
    <col min="2" max="2" width="10.5" bestFit="1" customWidth="1"/>
  </cols>
  <sheetData>
    <row r="1" spans="1:3" x14ac:dyDescent="0.2">
      <c r="A1" t="s">
        <v>0</v>
      </c>
      <c r="B1" t="s">
        <v>75</v>
      </c>
      <c r="C1" t="s">
        <v>76</v>
      </c>
    </row>
    <row r="2" spans="1:3" x14ac:dyDescent="0.2">
      <c r="A2" t="s">
        <v>48</v>
      </c>
      <c r="B2" s="1">
        <v>-0.64264885308877462</v>
      </c>
      <c r="C2" s="1">
        <v>1.798367960040224</v>
      </c>
    </row>
    <row r="3" spans="1:3" x14ac:dyDescent="0.2">
      <c r="A3" t="s">
        <v>50</v>
      </c>
      <c r="B3" s="1">
        <v>-0.39600000000000002</v>
      </c>
      <c r="C3" s="1">
        <v>0.39599999999999991</v>
      </c>
    </row>
    <row r="4" spans="1:3" x14ac:dyDescent="0.2">
      <c r="A4" t="s">
        <v>49</v>
      </c>
      <c r="B4" s="1">
        <v>-0.21599999999999997</v>
      </c>
      <c r="C4" s="1">
        <v>0.25</v>
      </c>
    </row>
    <row r="5" spans="1:3" x14ac:dyDescent="0.2">
      <c r="A5" t="s">
        <v>4</v>
      </c>
      <c r="B5" s="1">
        <v>-0.48199999999999998</v>
      </c>
      <c r="C5" s="1">
        <v>0.35699999999999998</v>
      </c>
    </row>
    <row r="6" spans="1:3" x14ac:dyDescent="0.2">
      <c r="A6" t="s">
        <v>51</v>
      </c>
      <c r="B6" s="1">
        <v>-0.39300000000000002</v>
      </c>
      <c r="C6" s="1">
        <v>0.39300000000000002</v>
      </c>
    </row>
    <row r="7" spans="1:3" x14ac:dyDescent="0.2">
      <c r="A7" t="s">
        <v>5</v>
      </c>
      <c r="B7" s="1">
        <v>-0.46200000000000002</v>
      </c>
      <c r="C7" s="1">
        <v>0.46200000000000002</v>
      </c>
    </row>
    <row r="8" spans="1:3" x14ac:dyDescent="0.2">
      <c r="A8" t="s">
        <v>52</v>
      </c>
      <c r="B8" s="1">
        <v>-0.21599999999999997</v>
      </c>
      <c r="C8" s="1">
        <v>0.25</v>
      </c>
    </row>
    <row r="9" spans="1:3" x14ac:dyDescent="0.2">
      <c r="A9" t="s">
        <v>53</v>
      </c>
      <c r="B9" s="1">
        <v>-0.39600000000000002</v>
      </c>
      <c r="C9" s="1">
        <v>0.39599999999999991</v>
      </c>
    </row>
    <row r="10" spans="1:3" x14ac:dyDescent="0.2">
      <c r="A10" t="s">
        <v>66</v>
      </c>
      <c r="B10" s="1">
        <v>-0.64264885308877462</v>
      </c>
      <c r="C10" s="1">
        <v>1.798367960040224</v>
      </c>
    </row>
    <row r="11" spans="1:3" x14ac:dyDescent="0.2">
      <c r="A11" t="s">
        <v>54</v>
      </c>
      <c r="B11" s="1">
        <v>-0.28700000000000003</v>
      </c>
      <c r="C11" s="1">
        <v>0.28699999999999992</v>
      </c>
    </row>
    <row r="12" spans="1:3" x14ac:dyDescent="0.2">
      <c r="A12" s="6" t="s">
        <v>87</v>
      </c>
      <c r="B12" s="1">
        <f>((READ_ME!$A$9-1)/5*2+1)*YEAR_2025!B12</f>
        <v>-0.16535152726670646</v>
      </c>
      <c r="C12" s="1">
        <f>((READ_ME!$A$9-1)/5*2+1)*YEAR_2025!C12</f>
        <v>0.13402839504597225</v>
      </c>
    </row>
    <row r="13" spans="1:3" x14ac:dyDescent="0.2">
      <c r="A13" t="s">
        <v>55</v>
      </c>
      <c r="B13" s="1">
        <v>-0.39600000000000002</v>
      </c>
      <c r="C13" s="1">
        <v>0.39599999999999991</v>
      </c>
    </row>
    <row r="14" spans="1:3" x14ac:dyDescent="0.2">
      <c r="A14" s="6" t="s">
        <v>85</v>
      </c>
      <c r="B14" s="1">
        <f>((READ_ME!$A$9-1)/5*2+1)*YEAR_2025!B14</f>
        <v>-8.9593458242413909E-2</v>
      </c>
      <c r="C14" s="1">
        <f>((READ_ME!$A$9-1)/5*2+1)*YEAR_2025!C14</f>
        <v>8.9593458242413909E-2</v>
      </c>
    </row>
    <row r="15" spans="1:3" x14ac:dyDescent="0.2">
      <c r="A15" t="s">
        <v>56</v>
      </c>
      <c r="B15" s="1">
        <v>-0.39300000000000002</v>
      </c>
      <c r="C15" s="1">
        <v>0.39300000000000002</v>
      </c>
    </row>
    <row r="16" spans="1:3" x14ac:dyDescent="0.2">
      <c r="A16" s="6" t="s">
        <v>90</v>
      </c>
      <c r="B16" s="1">
        <f>((READ_ME!$A$9-1)/5*2+1)*YEAR_2025!B16</f>
        <v>-0.17210037532822992</v>
      </c>
      <c r="C16" s="1">
        <f>((READ_ME!$A$9-1)/5*2+1)*YEAR_2025!C16</f>
        <v>0.13223343218513645</v>
      </c>
    </row>
    <row r="17" spans="1:3" x14ac:dyDescent="0.2">
      <c r="A17" t="s">
        <v>57</v>
      </c>
      <c r="B17" s="1">
        <v>-0.21599999999999997</v>
      </c>
      <c r="C17" s="1">
        <v>0.25</v>
      </c>
    </row>
    <row r="18" spans="1:3" x14ac:dyDescent="0.2">
      <c r="A18" t="s">
        <v>58</v>
      </c>
      <c r="B18" s="1">
        <v>-0.24100000000000002</v>
      </c>
      <c r="C18" s="1">
        <v>0.24100000000000002</v>
      </c>
    </row>
    <row r="19" spans="1:3" x14ac:dyDescent="0.2">
      <c r="A19" t="s">
        <v>59</v>
      </c>
      <c r="B19" s="1">
        <v>-0.3209999999999999</v>
      </c>
      <c r="C19" s="1">
        <v>0.3209999999999999</v>
      </c>
    </row>
    <row r="20" spans="1:3" x14ac:dyDescent="0.2">
      <c r="A20" t="s">
        <v>60</v>
      </c>
      <c r="B20" s="1">
        <v>-0.22141466405484653</v>
      </c>
      <c r="C20" s="1">
        <v>0.22141466405484653</v>
      </c>
    </row>
    <row r="21" spans="1:3" x14ac:dyDescent="0.2">
      <c r="A21" t="s">
        <v>9</v>
      </c>
      <c r="B21" s="1">
        <v>-0.64264885308877462</v>
      </c>
      <c r="C21" s="1">
        <v>1.798367960040224</v>
      </c>
    </row>
    <row r="22" spans="1:3" x14ac:dyDescent="0.2">
      <c r="A22" t="s">
        <v>10</v>
      </c>
      <c r="B22" s="1">
        <v>-0.64264885308877462</v>
      </c>
      <c r="C22" s="1">
        <v>1.798367960040224</v>
      </c>
    </row>
    <row r="23" spans="1:3" x14ac:dyDescent="0.2">
      <c r="A23" t="s">
        <v>61</v>
      </c>
      <c r="B23" s="1">
        <v>-0.22141466405484653</v>
      </c>
      <c r="C23" s="1">
        <v>0.22141466405484653</v>
      </c>
    </row>
    <row r="24" spans="1:3" x14ac:dyDescent="0.2">
      <c r="A24" t="s">
        <v>62</v>
      </c>
      <c r="B24" s="1">
        <v>-0.24100000000000002</v>
      </c>
      <c r="C24" s="1">
        <v>0.24100000000000002</v>
      </c>
    </row>
    <row r="25" spans="1:3" x14ac:dyDescent="0.2">
      <c r="A25" t="s">
        <v>11</v>
      </c>
      <c r="B25" s="1">
        <v>-0.39300000000000002</v>
      </c>
      <c r="C25" s="1">
        <v>0.39300000000000002</v>
      </c>
    </row>
    <row r="26" spans="1:3" x14ac:dyDescent="0.2">
      <c r="A26" t="s">
        <v>63</v>
      </c>
      <c r="B26" s="1">
        <v>-0.28700000000000003</v>
      </c>
      <c r="C26" s="1">
        <v>0.28699999999999992</v>
      </c>
    </row>
    <row r="27" spans="1:3" x14ac:dyDescent="0.2">
      <c r="A27" t="s">
        <v>64</v>
      </c>
      <c r="B27" s="1">
        <v>-0.3209999999999999</v>
      </c>
      <c r="C27" s="1">
        <v>0.3209999999999999</v>
      </c>
    </row>
    <row r="28" spans="1:3" x14ac:dyDescent="0.2">
      <c r="A28" t="s">
        <v>67</v>
      </c>
      <c r="B28" s="1">
        <v>-0.24100000000000002</v>
      </c>
      <c r="C28" s="1">
        <v>0.24100000000000002</v>
      </c>
    </row>
    <row r="29" spans="1:3" x14ac:dyDescent="0.2">
      <c r="A29" t="s">
        <v>12</v>
      </c>
      <c r="B29" s="1">
        <v>-0.3</v>
      </c>
      <c r="C29" s="1">
        <v>0.3</v>
      </c>
    </row>
    <row r="30" spans="1:3" x14ac:dyDescent="0.2">
      <c r="A30" t="s">
        <v>13</v>
      </c>
      <c r="B30" s="1">
        <v>-0.3</v>
      </c>
      <c r="C30" s="1">
        <v>0.3</v>
      </c>
    </row>
    <row r="31" spans="1:3" x14ac:dyDescent="0.2">
      <c r="A31" t="s">
        <v>69</v>
      </c>
      <c r="B31" s="1">
        <v>-0.3</v>
      </c>
      <c r="C31" s="1">
        <v>0.3</v>
      </c>
    </row>
    <row r="32" spans="1:3" x14ac:dyDescent="0.2">
      <c r="A32" t="s">
        <v>6</v>
      </c>
      <c r="B32" s="1">
        <v>-0.1</v>
      </c>
      <c r="C32" s="1">
        <v>0.1</v>
      </c>
    </row>
    <row r="33" spans="1:3" x14ac:dyDescent="0.2">
      <c r="A33" t="s">
        <v>83</v>
      </c>
      <c r="B33" s="1">
        <v>0</v>
      </c>
      <c r="C33" s="1">
        <v>1</v>
      </c>
    </row>
    <row r="34" spans="1:3" x14ac:dyDescent="0.2">
      <c r="A34" s="6" t="s">
        <v>88</v>
      </c>
      <c r="B34" s="1">
        <f>((READ_ME!$A$9-1)/5*2+1)*YEAR_2025!B34</f>
        <v>-0.24649698387056695</v>
      </c>
      <c r="C34" s="1">
        <f>((READ_ME!$A$9-1)/5*2+1)*YEAR_2025!C34</f>
        <v>0.19153230725246209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AA38-4E52-0649-9324-59F4BFECC736}">
  <dimension ref="A1:C34"/>
  <sheetViews>
    <sheetView workbookViewId="0">
      <selection activeCell="A19" sqref="A19:A23"/>
    </sheetView>
  </sheetViews>
  <sheetFormatPr baseColWidth="10" defaultRowHeight="16" x14ac:dyDescent="0.2"/>
  <cols>
    <col min="1" max="1" width="18.83203125" bestFit="1" customWidth="1"/>
    <col min="2" max="2" width="10.5" bestFit="1" customWidth="1"/>
  </cols>
  <sheetData>
    <row r="1" spans="1:3" x14ac:dyDescent="0.2">
      <c r="A1" t="s">
        <v>0</v>
      </c>
      <c r="B1" t="s">
        <v>75</v>
      </c>
      <c r="C1" t="s">
        <v>76</v>
      </c>
    </row>
    <row r="2" spans="1:3" x14ac:dyDescent="0.2">
      <c r="A2" t="s">
        <v>48</v>
      </c>
      <c r="B2" s="1">
        <v>-0.64264885308877462</v>
      </c>
      <c r="C2" s="1">
        <v>1.798367960040224</v>
      </c>
    </row>
    <row r="3" spans="1:3" x14ac:dyDescent="0.2">
      <c r="A3" t="s">
        <v>50</v>
      </c>
      <c r="B3" s="1">
        <v>-0.39600000000000002</v>
      </c>
      <c r="C3" s="1">
        <v>0.39599999999999991</v>
      </c>
    </row>
    <row r="4" spans="1:3" x14ac:dyDescent="0.2">
      <c r="A4" t="s">
        <v>49</v>
      </c>
      <c r="B4" s="1">
        <v>-0.21599999999999997</v>
      </c>
      <c r="C4" s="1">
        <v>0.25</v>
      </c>
    </row>
    <row r="5" spans="1:3" x14ac:dyDescent="0.2">
      <c r="A5" t="s">
        <v>4</v>
      </c>
      <c r="B5" s="1">
        <v>-0.48199999999999998</v>
      </c>
      <c r="C5" s="1">
        <v>0.35699999999999998</v>
      </c>
    </row>
    <row r="6" spans="1:3" x14ac:dyDescent="0.2">
      <c r="A6" t="s">
        <v>51</v>
      </c>
      <c r="B6" s="1">
        <v>-0.39300000000000002</v>
      </c>
      <c r="C6" s="1">
        <v>0.39300000000000002</v>
      </c>
    </row>
    <row r="7" spans="1:3" x14ac:dyDescent="0.2">
      <c r="A7" t="s">
        <v>5</v>
      </c>
      <c r="B7" s="1">
        <v>-0.46200000000000002</v>
      </c>
      <c r="C7" s="1">
        <v>0.46200000000000002</v>
      </c>
    </row>
    <row r="8" spans="1:3" x14ac:dyDescent="0.2">
      <c r="A8" t="s">
        <v>52</v>
      </c>
      <c r="B8" s="1">
        <v>-0.21599999999999997</v>
      </c>
      <c r="C8" s="1">
        <v>0.25</v>
      </c>
    </row>
    <row r="9" spans="1:3" x14ac:dyDescent="0.2">
      <c r="A9" t="s">
        <v>53</v>
      </c>
      <c r="B9" s="1">
        <v>-0.39600000000000002</v>
      </c>
      <c r="C9" s="1">
        <v>0.39599999999999991</v>
      </c>
    </row>
    <row r="10" spans="1:3" x14ac:dyDescent="0.2">
      <c r="A10" t="s">
        <v>66</v>
      </c>
      <c r="B10" s="1">
        <v>-0.64264885308877462</v>
      </c>
      <c r="C10" s="1">
        <v>1.798367960040224</v>
      </c>
    </row>
    <row r="11" spans="1:3" x14ac:dyDescent="0.2">
      <c r="A11" t="s">
        <v>54</v>
      </c>
      <c r="B11" s="1">
        <v>-0.28700000000000003</v>
      </c>
      <c r="C11" s="1">
        <v>0.28699999999999992</v>
      </c>
    </row>
    <row r="12" spans="1:3" x14ac:dyDescent="0.2">
      <c r="A12" s="6" t="s">
        <v>87</v>
      </c>
      <c r="B12" s="1">
        <f>((READ_ME!$A$9-1)/5*3+1)*YEAR_2025!B12</f>
        <v>-0.1791308212055987</v>
      </c>
      <c r="C12" s="1">
        <f>((READ_ME!$A$9-1)/5*3+1)*YEAR_2025!C12</f>
        <v>0.14519742796646995</v>
      </c>
    </row>
    <row r="13" spans="1:3" x14ac:dyDescent="0.2">
      <c r="A13" t="s">
        <v>55</v>
      </c>
      <c r="B13" s="1">
        <v>-0.39600000000000002</v>
      </c>
      <c r="C13" s="1">
        <v>0.39599999999999991</v>
      </c>
    </row>
    <row r="14" spans="1:3" x14ac:dyDescent="0.2">
      <c r="A14" s="6" t="s">
        <v>85</v>
      </c>
      <c r="B14" s="1">
        <f>((READ_ME!$A$9-1)/5*3+1)*YEAR_2025!B14</f>
        <v>-9.7059579762615075E-2</v>
      </c>
      <c r="C14" s="1">
        <f>((READ_ME!$A$9-1)/5*3+1)*YEAR_2025!C14</f>
        <v>9.7059579762615075E-2</v>
      </c>
    </row>
    <row r="15" spans="1:3" x14ac:dyDescent="0.2">
      <c r="A15" t="s">
        <v>56</v>
      </c>
      <c r="B15" s="1">
        <v>-0.39300000000000002</v>
      </c>
      <c r="C15" s="1">
        <v>0.39300000000000002</v>
      </c>
    </row>
    <row r="16" spans="1:3" x14ac:dyDescent="0.2">
      <c r="A16" s="6" t="s">
        <v>90</v>
      </c>
      <c r="B16" s="1">
        <f>((READ_ME!$A$9-1)/5*3+1)*YEAR_2025!B16</f>
        <v>-0.1864420732722491</v>
      </c>
      <c r="C16" s="1">
        <f>((READ_ME!$A$9-1)/5*3+1)*YEAR_2025!C16</f>
        <v>0.14325288486723115</v>
      </c>
    </row>
    <row r="17" spans="1:3" x14ac:dyDescent="0.2">
      <c r="A17" t="s">
        <v>57</v>
      </c>
      <c r="B17" s="1">
        <v>-0.21599999999999997</v>
      </c>
      <c r="C17" s="1">
        <v>0.25</v>
      </c>
    </row>
    <row r="18" spans="1:3" x14ac:dyDescent="0.2">
      <c r="A18" t="s">
        <v>58</v>
      </c>
      <c r="B18" s="1">
        <v>-0.24100000000000002</v>
      </c>
      <c r="C18" s="1">
        <v>0.24100000000000002</v>
      </c>
    </row>
    <row r="19" spans="1:3" x14ac:dyDescent="0.2">
      <c r="A19" t="s">
        <v>59</v>
      </c>
      <c r="B19" s="1">
        <v>-0.3209999999999999</v>
      </c>
      <c r="C19" s="1">
        <v>0.3209999999999999</v>
      </c>
    </row>
    <row r="20" spans="1:3" x14ac:dyDescent="0.2">
      <c r="A20" t="s">
        <v>60</v>
      </c>
      <c r="B20" s="1">
        <v>-0.22141466405484653</v>
      </c>
      <c r="C20" s="1">
        <v>0.22141466405484653</v>
      </c>
    </row>
    <row r="21" spans="1:3" x14ac:dyDescent="0.2">
      <c r="A21" t="s">
        <v>9</v>
      </c>
      <c r="B21" s="1">
        <v>-0.64264885308877462</v>
      </c>
      <c r="C21" s="1">
        <v>1.798367960040224</v>
      </c>
    </row>
    <row r="22" spans="1:3" x14ac:dyDescent="0.2">
      <c r="A22" t="s">
        <v>10</v>
      </c>
      <c r="B22" s="1">
        <v>-0.64264885308877462</v>
      </c>
      <c r="C22" s="1">
        <v>1.798367960040224</v>
      </c>
    </row>
    <row r="23" spans="1:3" x14ac:dyDescent="0.2">
      <c r="A23" t="s">
        <v>61</v>
      </c>
      <c r="B23" s="1">
        <v>-0.22141466405484653</v>
      </c>
      <c r="C23" s="1">
        <v>0.22141466405484653</v>
      </c>
    </row>
    <row r="24" spans="1:3" x14ac:dyDescent="0.2">
      <c r="A24" t="s">
        <v>62</v>
      </c>
      <c r="B24" s="1">
        <v>-0.24100000000000002</v>
      </c>
      <c r="C24" s="1">
        <v>0.24100000000000002</v>
      </c>
    </row>
    <row r="25" spans="1:3" x14ac:dyDescent="0.2">
      <c r="A25" t="s">
        <v>11</v>
      </c>
      <c r="B25" s="1">
        <v>-0.39300000000000002</v>
      </c>
      <c r="C25" s="1">
        <v>0.39300000000000002</v>
      </c>
    </row>
    <row r="26" spans="1:3" x14ac:dyDescent="0.2">
      <c r="A26" t="s">
        <v>63</v>
      </c>
      <c r="B26" s="1">
        <v>-0.28700000000000003</v>
      </c>
      <c r="C26" s="1">
        <v>0.28699999999999992</v>
      </c>
    </row>
    <row r="27" spans="1:3" x14ac:dyDescent="0.2">
      <c r="A27" t="s">
        <v>64</v>
      </c>
      <c r="B27" s="1">
        <v>-0.3209999999999999</v>
      </c>
      <c r="C27" s="1">
        <v>0.3209999999999999</v>
      </c>
    </row>
    <row r="28" spans="1:3" x14ac:dyDescent="0.2">
      <c r="A28" t="s">
        <v>67</v>
      </c>
      <c r="B28" s="1">
        <v>-0.24100000000000002</v>
      </c>
      <c r="C28" s="1">
        <v>0.24100000000000002</v>
      </c>
    </row>
    <row r="29" spans="1:3" x14ac:dyDescent="0.2">
      <c r="A29" t="s">
        <v>12</v>
      </c>
      <c r="B29" s="1">
        <v>-0.3</v>
      </c>
      <c r="C29" s="1">
        <v>0.3</v>
      </c>
    </row>
    <row r="30" spans="1:3" x14ac:dyDescent="0.2">
      <c r="A30" t="s">
        <v>13</v>
      </c>
      <c r="B30" s="1">
        <v>-0.3</v>
      </c>
      <c r="C30" s="1">
        <v>0.3</v>
      </c>
    </row>
    <row r="31" spans="1:3" x14ac:dyDescent="0.2">
      <c r="A31" t="s">
        <v>69</v>
      </c>
      <c r="B31" s="1">
        <v>-0.3</v>
      </c>
      <c r="C31" s="1">
        <v>0.3</v>
      </c>
    </row>
    <row r="32" spans="1:3" x14ac:dyDescent="0.2">
      <c r="A32" t="s">
        <v>6</v>
      </c>
      <c r="B32" s="1">
        <v>-0.1</v>
      </c>
      <c r="C32" s="1">
        <v>0.1</v>
      </c>
    </row>
    <row r="33" spans="1:3" x14ac:dyDescent="0.2">
      <c r="A33" t="s">
        <v>83</v>
      </c>
      <c r="B33" s="5">
        <v>0</v>
      </c>
      <c r="C33" s="5">
        <v>1</v>
      </c>
    </row>
    <row r="34" spans="1:3" x14ac:dyDescent="0.2">
      <c r="A34" s="6" t="s">
        <v>88</v>
      </c>
      <c r="B34" s="1">
        <f>((READ_ME!$A$9-1)/5*3+1)*YEAR_2025!B34</f>
        <v>-0.26703839919311423</v>
      </c>
      <c r="C34" s="1">
        <f>((READ_ME!$A$9-1)/5*3+1)*YEAR_2025!C34</f>
        <v>0.20749333285683397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EDAD-A2BB-9A46-9C45-7E4D665515C6}">
  <dimension ref="A1:C34"/>
  <sheetViews>
    <sheetView workbookViewId="0">
      <selection activeCell="G21" sqref="G21"/>
    </sheetView>
  </sheetViews>
  <sheetFormatPr baseColWidth="10" defaultRowHeight="16" x14ac:dyDescent="0.2"/>
  <cols>
    <col min="1" max="1" width="18.83203125" bestFit="1" customWidth="1"/>
    <col min="2" max="2" width="10.5" bestFit="1" customWidth="1"/>
  </cols>
  <sheetData>
    <row r="1" spans="1:3" x14ac:dyDescent="0.2">
      <c r="A1" t="s">
        <v>0</v>
      </c>
      <c r="B1" t="s">
        <v>75</v>
      </c>
      <c r="C1" t="s">
        <v>76</v>
      </c>
    </row>
    <row r="2" spans="1:3" x14ac:dyDescent="0.2">
      <c r="A2" t="s">
        <v>48</v>
      </c>
      <c r="B2" s="1">
        <v>-0.64264885308877462</v>
      </c>
      <c r="C2" s="1">
        <v>1.798367960040224</v>
      </c>
    </row>
    <row r="3" spans="1:3" x14ac:dyDescent="0.2">
      <c r="A3" t="s">
        <v>50</v>
      </c>
      <c r="B3" s="1">
        <v>-0.39600000000000002</v>
      </c>
      <c r="C3" s="1">
        <v>0.39599999999999991</v>
      </c>
    </row>
    <row r="4" spans="1:3" x14ac:dyDescent="0.2">
      <c r="A4" t="s">
        <v>49</v>
      </c>
      <c r="B4" s="1">
        <v>-0.21599999999999997</v>
      </c>
      <c r="C4" s="1">
        <v>0.25</v>
      </c>
    </row>
    <row r="5" spans="1:3" x14ac:dyDescent="0.2">
      <c r="A5" t="s">
        <v>4</v>
      </c>
      <c r="B5" s="1">
        <v>-0.48199999999999998</v>
      </c>
      <c r="C5" s="1">
        <v>0.35699999999999998</v>
      </c>
    </row>
    <row r="6" spans="1:3" x14ac:dyDescent="0.2">
      <c r="A6" t="s">
        <v>51</v>
      </c>
      <c r="B6" s="1">
        <v>-0.39300000000000002</v>
      </c>
      <c r="C6" s="1">
        <v>0.39300000000000002</v>
      </c>
    </row>
    <row r="7" spans="1:3" x14ac:dyDescent="0.2">
      <c r="A7" t="s">
        <v>5</v>
      </c>
      <c r="B7" s="1">
        <v>-0.46200000000000002</v>
      </c>
      <c r="C7" s="1">
        <v>0.46200000000000002</v>
      </c>
    </row>
    <row r="8" spans="1:3" x14ac:dyDescent="0.2">
      <c r="A8" t="s">
        <v>52</v>
      </c>
      <c r="B8" s="1">
        <v>-0.21599999999999997</v>
      </c>
      <c r="C8" s="1">
        <v>0.25</v>
      </c>
    </row>
    <row r="9" spans="1:3" x14ac:dyDescent="0.2">
      <c r="A9" t="s">
        <v>53</v>
      </c>
      <c r="B9" s="1">
        <v>-0.39600000000000002</v>
      </c>
      <c r="C9" s="1">
        <v>0.39599999999999991</v>
      </c>
    </row>
    <row r="10" spans="1:3" x14ac:dyDescent="0.2">
      <c r="A10" t="s">
        <v>66</v>
      </c>
      <c r="B10" s="1">
        <v>-0.64264885308877462</v>
      </c>
      <c r="C10" s="1">
        <v>1.798367960040224</v>
      </c>
    </row>
    <row r="11" spans="1:3" x14ac:dyDescent="0.2">
      <c r="A11" t="s">
        <v>54</v>
      </c>
      <c r="B11" s="1">
        <v>-0.28700000000000003</v>
      </c>
      <c r="C11" s="1">
        <v>0.28699999999999992</v>
      </c>
    </row>
    <row r="12" spans="1:3" x14ac:dyDescent="0.2">
      <c r="A12" s="6" t="s">
        <v>87</v>
      </c>
      <c r="B12" s="1">
        <f>((READ_ME!$A$9-1)/5*4+1)*YEAR_2025!B12</f>
        <v>-0.19291011514449088</v>
      </c>
      <c r="C12" s="1">
        <f>((READ_ME!$A$9-1)/5*4+1)*YEAR_2025!C12</f>
        <v>0.15636646088696762</v>
      </c>
    </row>
    <row r="13" spans="1:3" x14ac:dyDescent="0.2">
      <c r="A13" t="s">
        <v>55</v>
      </c>
      <c r="B13" s="1">
        <v>-0.39600000000000002</v>
      </c>
      <c r="C13" s="1">
        <v>0.39599999999999991</v>
      </c>
    </row>
    <row r="14" spans="1:3" x14ac:dyDescent="0.2">
      <c r="A14" s="6" t="s">
        <v>85</v>
      </c>
      <c r="B14" s="1">
        <f>((READ_ME!$A$9-1)/5*4+1)*YEAR_2025!B14</f>
        <v>-0.10452570128281623</v>
      </c>
      <c r="C14" s="1">
        <f>((READ_ME!$A$9-1)/5*4+1)*YEAR_2025!C14</f>
        <v>0.10452570128281623</v>
      </c>
    </row>
    <row r="15" spans="1:3" x14ac:dyDescent="0.2">
      <c r="A15" t="s">
        <v>56</v>
      </c>
      <c r="B15" s="1">
        <v>-0.39300000000000002</v>
      </c>
      <c r="C15" s="1">
        <v>0.39300000000000002</v>
      </c>
    </row>
    <row r="16" spans="1:3" x14ac:dyDescent="0.2">
      <c r="A16" s="6" t="s">
        <v>90</v>
      </c>
      <c r="B16" s="1">
        <f>((READ_ME!$A$9-1)/5*4+1)*YEAR_2025!B16</f>
        <v>-0.20078377121626823</v>
      </c>
      <c r="C16" s="1">
        <f>((READ_ME!$A$9-1)/5*4+1)*YEAR_2025!C16</f>
        <v>0.15427233754932584</v>
      </c>
    </row>
    <row r="17" spans="1:3" x14ac:dyDescent="0.2">
      <c r="A17" t="s">
        <v>57</v>
      </c>
      <c r="B17" s="1">
        <v>-0.21599999999999997</v>
      </c>
      <c r="C17" s="1">
        <v>0.25</v>
      </c>
    </row>
    <row r="18" spans="1:3" x14ac:dyDescent="0.2">
      <c r="A18" t="s">
        <v>58</v>
      </c>
      <c r="B18" s="1">
        <v>-0.24100000000000002</v>
      </c>
      <c r="C18" s="1">
        <v>0.24100000000000002</v>
      </c>
    </row>
    <row r="19" spans="1:3" x14ac:dyDescent="0.2">
      <c r="A19" t="s">
        <v>59</v>
      </c>
      <c r="B19" s="1">
        <v>-0.3209999999999999</v>
      </c>
      <c r="C19" s="1">
        <v>0.3209999999999999</v>
      </c>
    </row>
    <row r="20" spans="1:3" x14ac:dyDescent="0.2">
      <c r="A20" t="s">
        <v>60</v>
      </c>
      <c r="B20" s="1">
        <v>-0.22141466405484653</v>
      </c>
      <c r="C20" s="1">
        <v>0.22141466405484653</v>
      </c>
    </row>
    <row r="21" spans="1:3" x14ac:dyDescent="0.2">
      <c r="A21" t="s">
        <v>9</v>
      </c>
      <c r="B21" s="1">
        <v>-0.64264885308877462</v>
      </c>
      <c r="C21" s="1">
        <v>1.798367960040224</v>
      </c>
    </row>
    <row r="22" spans="1:3" x14ac:dyDescent="0.2">
      <c r="A22" t="s">
        <v>10</v>
      </c>
      <c r="B22" s="1">
        <v>-0.64264885308877462</v>
      </c>
      <c r="C22" s="1">
        <v>1.798367960040224</v>
      </c>
    </row>
    <row r="23" spans="1:3" x14ac:dyDescent="0.2">
      <c r="A23" t="s">
        <v>61</v>
      </c>
      <c r="B23" s="1">
        <v>-0.22141466405484653</v>
      </c>
      <c r="C23" s="1">
        <v>0.22141466405484653</v>
      </c>
    </row>
    <row r="24" spans="1:3" x14ac:dyDescent="0.2">
      <c r="A24" t="s">
        <v>62</v>
      </c>
      <c r="B24" s="1">
        <v>-0.24100000000000002</v>
      </c>
      <c r="C24" s="1">
        <v>0.24100000000000002</v>
      </c>
    </row>
    <row r="25" spans="1:3" x14ac:dyDescent="0.2">
      <c r="A25" t="s">
        <v>11</v>
      </c>
      <c r="B25" s="1">
        <v>-0.39300000000000002</v>
      </c>
      <c r="C25" s="1">
        <v>0.39300000000000002</v>
      </c>
    </row>
    <row r="26" spans="1:3" x14ac:dyDescent="0.2">
      <c r="A26" t="s">
        <v>63</v>
      </c>
      <c r="B26" s="1">
        <v>-0.28700000000000003</v>
      </c>
      <c r="C26" s="1">
        <v>0.28699999999999992</v>
      </c>
    </row>
    <row r="27" spans="1:3" x14ac:dyDescent="0.2">
      <c r="A27" t="s">
        <v>64</v>
      </c>
      <c r="B27" s="1">
        <v>-0.3209999999999999</v>
      </c>
      <c r="C27" s="1">
        <v>0.3209999999999999</v>
      </c>
    </row>
    <row r="28" spans="1:3" x14ac:dyDescent="0.2">
      <c r="A28" t="s">
        <v>67</v>
      </c>
      <c r="B28" s="1">
        <v>-0.24100000000000002</v>
      </c>
      <c r="C28" s="1">
        <v>0.24100000000000002</v>
      </c>
    </row>
    <row r="29" spans="1:3" x14ac:dyDescent="0.2">
      <c r="A29" t="s">
        <v>12</v>
      </c>
      <c r="B29" s="1">
        <v>-0.3</v>
      </c>
      <c r="C29" s="1">
        <v>0.3</v>
      </c>
    </row>
    <row r="30" spans="1:3" x14ac:dyDescent="0.2">
      <c r="A30" t="s">
        <v>13</v>
      </c>
      <c r="B30" s="1">
        <v>-0.3</v>
      </c>
      <c r="C30" s="1">
        <v>0.3</v>
      </c>
    </row>
    <row r="31" spans="1:3" x14ac:dyDescent="0.2">
      <c r="A31" t="s">
        <v>69</v>
      </c>
      <c r="B31" s="1">
        <v>-0.3</v>
      </c>
      <c r="C31" s="1">
        <v>0.3</v>
      </c>
    </row>
    <row r="32" spans="1:3" x14ac:dyDescent="0.2">
      <c r="A32" t="s">
        <v>6</v>
      </c>
      <c r="B32" s="1">
        <v>-0.1</v>
      </c>
      <c r="C32" s="1">
        <v>0.1</v>
      </c>
    </row>
    <row r="33" spans="1:3" x14ac:dyDescent="0.2">
      <c r="A33" t="s">
        <v>83</v>
      </c>
      <c r="B33" s="5">
        <v>0</v>
      </c>
      <c r="C33" s="5">
        <v>1</v>
      </c>
    </row>
    <row r="34" spans="1:3" x14ac:dyDescent="0.2">
      <c r="A34" s="6" t="s">
        <v>88</v>
      </c>
      <c r="B34" s="1">
        <f>((READ_ME!$A$9-1)/5*4+1)*YEAR_2025!B34</f>
        <v>-0.28757981451566145</v>
      </c>
      <c r="C34" s="1">
        <f>((READ_ME!$A$9-1)/5*4+1)*YEAR_2025!C34</f>
        <v>0.22345435846120579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68EC-960D-F94B-8640-796191753D36}">
  <dimension ref="A1:G35"/>
  <sheetViews>
    <sheetView workbookViewId="0">
      <selection activeCell="F29" sqref="F29"/>
    </sheetView>
  </sheetViews>
  <sheetFormatPr baseColWidth="10" defaultRowHeight="16" x14ac:dyDescent="0.2"/>
  <cols>
    <col min="1" max="1" width="18.83203125" bestFit="1" customWidth="1"/>
    <col min="2" max="2" width="10.5" bestFit="1" customWidth="1"/>
  </cols>
  <sheetData>
    <row r="1" spans="1:3" x14ac:dyDescent="0.2">
      <c r="A1" t="s">
        <v>0</v>
      </c>
      <c r="B1" t="s">
        <v>75</v>
      </c>
      <c r="C1" t="s">
        <v>76</v>
      </c>
    </row>
    <row r="2" spans="1:3" x14ac:dyDescent="0.2">
      <c r="A2" t="s">
        <v>48</v>
      </c>
      <c r="B2" s="1">
        <v>-0.64264885308877462</v>
      </c>
      <c r="C2" s="1">
        <v>1.798367960040224</v>
      </c>
    </row>
    <row r="3" spans="1:3" x14ac:dyDescent="0.2">
      <c r="A3" t="s">
        <v>50</v>
      </c>
      <c r="B3" s="1">
        <v>-0.39600000000000002</v>
      </c>
      <c r="C3" s="1">
        <v>0.39599999999999991</v>
      </c>
    </row>
    <row r="4" spans="1:3" x14ac:dyDescent="0.2">
      <c r="A4" t="s">
        <v>49</v>
      </c>
      <c r="B4" s="1">
        <v>-0.21599999999999997</v>
      </c>
      <c r="C4" s="1">
        <v>0.25</v>
      </c>
    </row>
    <row r="5" spans="1:3" x14ac:dyDescent="0.2">
      <c r="A5" t="s">
        <v>4</v>
      </c>
      <c r="B5" s="1">
        <v>-0.48199999999999998</v>
      </c>
      <c r="C5" s="1">
        <v>0.35699999999999998</v>
      </c>
    </row>
    <row r="6" spans="1:3" x14ac:dyDescent="0.2">
      <c r="A6" t="s">
        <v>51</v>
      </c>
      <c r="B6" s="1">
        <v>-0.39300000000000002</v>
      </c>
      <c r="C6" s="1">
        <v>0.39300000000000002</v>
      </c>
    </row>
    <row r="7" spans="1:3" x14ac:dyDescent="0.2">
      <c r="A7" t="s">
        <v>5</v>
      </c>
      <c r="B7" s="1">
        <v>-0.46200000000000002</v>
      </c>
      <c r="C7" s="1">
        <v>0.46200000000000002</v>
      </c>
    </row>
    <row r="8" spans="1:3" x14ac:dyDescent="0.2">
      <c r="A8" t="s">
        <v>52</v>
      </c>
      <c r="B8" s="1">
        <v>-0.21599999999999997</v>
      </c>
      <c r="C8" s="1">
        <v>0.25</v>
      </c>
    </row>
    <row r="9" spans="1:3" x14ac:dyDescent="0.2">
      <c r="A9" t="s">
        <v>53</v>
      </c>
      <c r="B9" s="1">
        <v>-0.39600000000000002</v>
      </c>
      <c r="C9" s="1">
        <v>0.39599999999999991</v>
      </c>
    </row>
    <row r="10" spans="1:3" x14ac:dyDescent="0.2">
      <c r="A10" t="s">
        <v>66</v>
      </c>
      <c r="B10" s="1">
        <v>-0.64264885308877462</v>
      </c>
      <c r="C10" s="1">
        <v>1.798367960040224</v>
      </c>
    </row>
    <row r="11" spans="1:3" x14ac:dyDescent="0.2">
      <c r="A11" t="s">
        <v>54</v>
      </c>
      <c r="B11" s="1">
        <v>-0.28700000000000003</v>
      </c>
      <c r="C11" s="1">
        <v>0.28699999999999992</v>
      </c>
    </row>
    <row r="12" spans="1:3" x14ac:dyDescent="0.2">
      <c r="A12" s="6" t="s">
        <v>87</v>
      </c>
      <c r="B12" s="1">
        <f>((READ_ME!$A$9-1)/5*5+1)*YEAR_2025!B12</f>
        <v>-0.2066894090833831</v>
      </c>
      <c r="C12" s="1">
        <f>((READ_ME!$A$9-1)/5*5+1)*YEAR_2025!C12</f>
        <v>0.16753549380746532</v>
      </c>
    </row>
    <row r="13" spans="1:3" x14ac:dyDescent="0.2">
      <c r="A13" t="s">
        <v>55</v>
      </c>
      <c r="B13" s="1">
        <v>-0.39600000000000002</v>
      </c>
      <c r="C13" s="1">
        <v>0.39599999999999991</v>
      </c>
    </row>
    <row r="14" spans="1:3" x14ac:dyDescent="0.2">
      <c r="A14" s="6" t="s">
        <v>85</v>
      </c>
      <c r="B14" s="1">
        <f>((READ_ME!$A$9-1)/5*5+1)*YEAR_2025!B14</f>
        <v>-0.11199182280301739</v>
      </c>
      <c r="C14" s="1">
        <f>((READ_ME!$A$9-1)/5*5+1)*YEAR_2025!C14</f>
        <v>0.11199182280301739</v>
      </c>
    </row>
    <row r="15" spans="1:3" x14ac:dyDescent="0.2">
      <c r="A15" t="s">
        <v>56</v>
      </c>
      <c r="B15" s="1">
        <v>-0.39300000000000002</v>
      </c>
      <c r="C15" s="1">
        <v>0.39300000000000002</v>
      </c>
    </row>
    <row r="16" spans="1:3" x14ac:dyDescent="0.2">
      <c r="A16" s="6" t="s">
        <v>90</v>
      </c>
      <c r="B16" s="1">
        <f>((READ_ME!$A$9-1)/5*5+1)*YEAR_2025!B16</f>
        <v>-0.21512546916028741</v>
      </c>
      <c r="C16" s="1">
        <f>((READ_ME!$A$9-1)/5*5+1)*YEAR_2025!C16</f>
        <v>0.16529179023142054</v>
      </c>
    </row>
    <row r="17" spans="1:3" x14ac:dyDescent="0.2">
      <c r="A17" t="s">
        <v>57</v>
      </c>
      <c r="B17" s="1">
        <v>-0.21599999999999997</v>
      </c>
      <c r="C17" s="1">
        <v>0.25</v>
      </c>
    </row>
    <row r="18" spans="1:3" x14ac:dyDescent="0.2">
      <c r="A18" t="s">
        <v>58</v>
      </c>
      <c r="B18" s="1">
        <v>-0.24100000000000002</v>
      </c>
      <c r="C18" s="1">
        <v>0.24100000000000002</v>
      </c>
    </row>
    <row r="19" spans="1:3" x14ac:dyDescent="0.2">
      <c r="A19" t="s">
        <v>59</v>
      </c>
      <c r="B19" s="1">
        <v>-0.3209999999999999</v>
      </c>
      <c r="C19" s="1">
        <v>0.3209999999999999</v>
      </c>
    </row>
    <row r="20" spans="1:3" x14ac:dyDescent="0.2">
      <c r="A20" s="6" t="s">
        <v>60</v>
      </c>
      <c r="B20" s="1">
        <v>-0.22141466405484653</v>
      </c>
      <c r="C20" s="1">
        <v>0.22141466405484653</v>
      </c>
    </row>
    <row r="21" spans="1:3" x14ac:dyDescent="0.2">
      <c r="A21" t="s">
        <v>9</v>
      </c>
      <c r="B21" s="1">
        <v>-0.64264885308877462</v>
      </c>
      <c r="C21" s="1">
        <v>1.798367960040224</v>
      </c>
    </row>
    <row r="22" spans="1:3" x14ac:dyDescent="0.2">
      <c r="A22" t="s">
        <v>10</v>
      </c>
      <c r="B22" s="1">
        <v>-0.64264885308877462</v>
      </c>
      <c r="C22" s="1">
        <v>1.798367960040224</v>
      </c>
    </row>
    <row r="23" spans="1:3" x14ac:dyDescent="0.2">
      <c r="A23" s="6" t="s">
        <v>61</v>
      </c>
      <c r="B23" s="1">
        <v>-0.22141466405484653</v>
      </c>
      <c r="C23" s="1">
        <v>0.22141466405484653</v>
      </c>
    </row>
    <row r="24" spans="1:3" x14ac:dyDescent="0.2">
      <c r="A24" t="s">
        <v>62</v>
      </c>
      <c r="B24" s="1">
        <v>-0.24100000000000002</v>
      </c>
      <c r="C24" s="1">
        <v>0.24100000000000002</v>
      </c>
    </row>
    <row r="25" spans="1:3" x14ac:dyDescent="0.2">
      <c r="A25" t="s">
        <v>11</v>
      </c>
      <c r="B25" s="1">
        <v>-0.39300000000000002</v>
      </c>
      <c r="C25" s="1">
        <v>0.39300000000000002</v>
      </c>
    </row>
    <row r="26" spans="1:3" x14ac:dyDescent="0.2">
      <c r="A26" t="s">
        <v>63</v>
      </c>
      <c r="B26" s="1">
        <v>-0.28700000000000003</v>
      </c>
      <c r="C26" s="1">
        <v>0.28699999999999992</v>
      </c>
    </row>
    <row r="27" spans="1:3" x14ac:dyDescent="0.2">
      <c r="A27" t="s">
        <v>64</v>
      </c>
      <c r="B27" s="1">
        <v>-0.3209999999999999</v>
      </c>
      <c r="C27" s="1">
        <v>0.3209999999999999</v>
      </c>
    </row>
    <row r="28" spans="1:3" x14ac:dyDescent="0.2">
      <c r="A28" t="s">
        <v>67</v>
      </c>
      <c r="B28" s="1">
        <v>-0.24100000000000002</v>
      </c>
      <c r="C28" s="1">
        <v>0.24100000000000002</v>
      </c>
    </row>
    <row r="29" spans="1:3" x14ac:dyDescent="0.2">
      <c r="A29" t="s">
        <v>12</v>
      </c>
      <c r="B29" s="1">
        <v>-0.3</v>
      </c>
      <c r="C29" s="1">
        <v>0.3</v>
      </c>
    </row>
    <row r="30" spans="1:3" x14ac:dyDescent="0.2">
      <c r="A30" t="s">
        <v>13</v>
      </c>
      <c r="B30" s="1">
        <v>-0.3</v>
      </c>
      <c r="C30" s="1">
        <v>0.3</v>
      </c>
    </row>
    <row r="31" spans="1:3" x14ac:dyDescent="0.2">
      <c r="A31" t="s">
        <v>69</v>
      </c>
      <c r="B31" s="1">
        <v>-0.3</v>
      </c>
      <c r="C31" s="1">
        <v>0.3</v>
      </c>
    </row>
    <row r="32" spans="1:3" x14ac:dyDescent="0.2">
      <c r="A32" t="s">
        <v>6</v>
      </c>
      <c r="B32" s="1">
        <v>-0.1</v>
      </c>
      <c r="C32" s="1">
        <v>0.1</v>
      </c>
    </row>
    <row r="33" spans="1:7" x14ac:dyDescent="0.2">
      <c r="A33" t="s">
        <v>83</v>
      </c>
      <c r="B33" s="5">
        <v>0</v>
      </c>
      <c r="C33" s="5">
        <v>1</v>
      </c>
    </row>
    <row r="34" spans="1:7" x14ac:dyDescent="0.2">
      <c r="A34" s="6" t="s">
        <v>88</v>
      </c>
      <c r="B34" s="1">
        <f>((READ_ME!$A$9-1)/5*5+1)*YEAR_2025!B34</f>
        <v>-0.30812122983820867</v>
      </c>
      <c r="C34" s="1">
        <f>((READ_ME!$A$9-1)/5*5+1)*YEAR_2025!C34</f>
        <v>0.23941538406557764</v>
      </c>
    </row>
    <row r="35" spans="1:7" x14ac:dyDescent="0.2">
      <c r="F35" s="1"/>
      <c r="G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READ_ME</vt:lpstr>
      <vt:lpstr>Parameters</vt:lpstr>
      <vt:lpstr>YEAR_2025</vt:lpstr>
      <vt:lpstr>YEAR_2030</vt:lpstr>
      <vt:lpstr>YEAR_2035</vt:lpstr>
      <vt:lpstr>YEAR_2040</vt:lpstr>
      <vt:lpstr>YEAR_2045</vt:lpstr>
      <vt:lpstr>YEAR_2050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2023-04-27T12:55:15Z</dcterms:created>
  <dcterms:modified xsi:type="dcterms:W3CDTF">2023-07-04T08:54:21Z</dcterms:modified>
</cp:coreProperties>
</file>