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chej\Documents\2023\CUENCAS\"/>
    </mc:Choice>
  </mc:AlternateContent>
  <xr:revisionPtr revIDLastSave="0" documentId="13_ncr:1_{72DCE3BD-8B1B-4E59-80DB-E176DFEF175F}" xr6:coauthVersionLast="47" xr6:coauthVersionMax="47" xr10:uidLastSave="{00000000-0000-0000-0000-000000000000}"/>
  <bookViews>
    <workbookView xWindow="-108" yWindow="-108" windowWidth="23256" windowHeight="12576" tabRatio="786" firstSheet="1" activeTab="12" xr2:uid="{00000000-000D-0000-FFFF-FFFF00000000}"/>
  </bookViews>
  <sheets>
    <sheet name="enero23" sheetId="1" r:id="rId1"/>
    <sheet name="febrero23" sheetId="2" r:id="rId2"/>
    <sheet name="marzo23" sheetId="3" r:id="rId3"/>
    <sheet name="abril23" sheetId="4" r:id="rId4"/>
    <sheet name="mayo23" sheetId="5" r:id="rId5"/>
    <sheet name="junio23" sheetId="6" r:id="rId6"/>
    <sheet name="julio23" sheetId="7" r:id="rId7"/>
    <sheet name="setiembre23" sheetId="9" r:id="rId8"/>
    <sheet name="agosto23" sheetId="8" r:id="rId9"/>
    <sheet name="octubre23" sheetId="11" r:id="rId10"/>
    <sheet name="noviembre23" sheetId="12" r:id="rId11"/>
    <sheet name="diciembre23" sheetId="13" r:id="rId12"/>
    <sheet name="total23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0" l="1"/>
  <c r="I15" i="10"/>
  <c r="H15" i="10"/>
  <c r="G15" i="10"/>
  <c r="F15" i="10"/>
  <c r="E15" i="10"/>
  <c r="D15" i="10"/>
  <c r="C15" i="10"/>
  <c r="B15" i="10"/>
  <c r="F27" i="5"/>
  <c r="E27" i="5"/>
  <c r="D27" i="5"/>
  <c r="G2" i="6"/>
  <c r="G17" i="6" s="1"/>
  <c r="D2" i="6"/>
  <c r="D17" i="6" s="1"/>
  <c r="B2" i="6"/>
  <c r="J27" i="5"/>
  <c r="I27" i="5"/>
  <c r="H27" i="5"/>
  <c r="G27" i="5"/>
  <c r="C27" i="5"/>
  <c r="B27" i="5"/>
  <c r="J5" i="4"/>
  <c r="I5" i="4"/>
  <c r="I21" i="4" s="1"/>
  <c r="H5" i="4"/>
  <c r="H21" i="4" s="1"/>
  <c r="G5" i="4"/>
  <c r="G21" i="4" s="1"/>
  <c r="F5" i="4"/>
  <c r="F21" i="4" s="1"/>
  <c r="D5" i="4"/>
  <c r="D21" i="4" s="1"/>
  <c r="C5" i="4"/>
  <c r="C21" i="4" s="1"/>
  <c r="B5" i="4"/>
  <c r="J11" i="3"/>
  <c r="G11" i="3"/>
  <c r="F11" i="3"/>
  <c r="C11" i="3"/>
  <c r="C23" i="3" s="1"/>
  <c r="B11" i="3"/>
  <c r="J7" i="2"/>
  <c r="J21" i="2" s="1"/>
  <c r="G7" i="2"/>
  <c r="G21" i="2" s="1"/>
  <c r="F7" i="2"/>
  <c r="D7" i="2"/>
  <c r="D21" i="2" s="1"/>
  <c r="C7" i="2"/>
  <c r="C21" i="2" s="1"/>
  <c r="B7" i="2"/>
  <c r="E10" i="1"/>
  <c r="E22" i="1" s="1"/>
  <c r="G8" i="1"/>
  <c r="G22" i="1" s="1"/>
  <c r="H8" i="1"/>
  <c r="H22" i="1" s="1"/>
  <c r="D8" i="1"/>
  <c r="D22" i="1" s="1"/>
  <c r="I8" i="1"/>
  <c r="I22" i="1" s="1"/>
  <c r="E21" i="12"/>
  <c r="J21" i="12"/>
  <c r="I21" i="12"/>
  <c r="H21" i="12"/>
  <c r="F21" i="12"/>
  <c r="D21" i="12"/>
  <c r="C21" i="12"/>
  <c r="B21" i="12"/>
  <c r="D23" i="11"/>
  <c r="J30" i="9"/>
  <c r="I30" i="9"/>
  <c r="H30" i="9"/>
  <c r="G30" i="9"/>
  <c r="F30" i="9"/>
  <c r="E30" i="9"/>
  <c r="D30" i="9"/>
  <c r="C30" i="9"/>
  <c r="B30" i="9"/>
  <c r="H23" i="8"/>
  <c r="G23" i="8"/>
  <c r="E23" i="8"/>
  <c r="D23" i="8"/>
  <c r="C23" i="8"/>
  <c r="J23" i="8"/>
  <c r="I23" i="8"/>
  <c r="F23" i="8"/>
  <c r="B23" i="8"/>
  <c r="B17" i="6"/>
  <c r="C17" i="6"/>
  <c r="J21" i="4"/>
  <c r="E21" i="4"/>
  <c r="B21" i="4"/>
  <c r="I21" i="2"/>
  <c r="B21" i="2"/>
  <c r="J22" i="1"/>
  <c r="F22" i="1"/>
  <c r="C22" i="1"/>
  <c r="B22" i="1"/>
  <c r="H21" i="2"/>
  <c r="F21" i="2"/>
  <c r="E21" i="2"/>
  <c r="E23" i="3"/>
  <c r="D23" i="3"/>
  <c r="B23" i="3"/>
  <c r="J23" i="3"/>
  <c r="H23" i="3"/>
  <c r="F23" i="3"/>
  <c r="G21" i="12"/>
  <c r="J23" i="11"/>
  <c r="I23" i="11"/>
  <c r="H23" i="11"/>
  <c r="G23" i="11"/>
  <c r="F23" i="11"/>
  <c r="E23" i="11"/>
  <c r="C23" i="11"/>
  <c r="B23" i="11"/>
  <c r="B15" i="7"/>
  <c r="J17" i="6"/>
  <c r="I17" i="6"/>
  <c r="H17" i="6"/>
  <c r="F17" i="6"/>
  <c r="E17" i="6"/>
  <c r="I23" i="3" l="1"/>
  <c r="G23" i="3"/>
  <c r="J15" i="7" l="1"/>
  <c r="I15" i="7"/>
  <c r="H15" i="7"/>
  <c r="G15" i="7"/>
  <c r="F15" i="7"/>
  <c r="E15" i="7"/>
  <c r="D15" i="7"/>
  <c r="C15" i="7"/>
  <c r="J21" i="13" l="1"/>
  <c r="I21" i="13"/>
  <c r="H21" i="13"/>
  <c r="G21" i="13"/>
  <c r="F21" i="13"/>
  <c r="D21" i="13"/>
  <c r="C21" i="13"/>
  <c r="B21" i="13"/>
  <c r="E2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Ivanchenko, Juliana</author>
  </authors>
  <commentList>
    <comment ref="J9" authorId="0" shapeId="0" xr:uid="{D7C1BAAD-BADB-4675-BCDB-B807A52C2C11}">
      <text>
        <r>
          <rPr>
            <b/>
            <sz val="9"/>
            <color indexed="81"/>
            <rFont val="Tahoma"/>
            <family val="2"/>
          </rPr>
          <t>Ivanchenko, Juliana:</t>
        </r>
        <r>
          <rPr>
            <sz val="9"/>
            <color indexed="81"/>
            <rFont val="Tahoma"/>
            <family val="2"/>
          </rPr>
          <t xml:space="preserve">
sombrero de pluviometro caido</t>
        </r>
      </text>
    </comment>
  </commentList>
</comments>
</file>

<file path=xl/sharedStrings.xml><?xml version="1.0" encoding="utf-8"?>
<sst xmlns="http://schemas.openxmlformats.org/spreadsheetml/2006/main" count="190" uniqueCount="31">
  <si>
    <t>Fecha</t>
  </si>
  <si>
    <t>R1 (cuenca forestada)</t>
  </si>
  <si>
    <t>R2</t>
  </si>
  <si>
    <t>R3</t>
  </si>
  <si>
    <t>R4 (casco)</t>
  </si>
  <si>
    <t>RV1 (cuenca ganadera)</t>
  </si>
  <si>
    <t>R5 (corrales)</t>
  </si>
  <si>
    <t>R6</t>
  </si>
  <si>
    <t>Vertedero Nuevo R7</t>
  </si>
  <si>
    <t>EM (estación meteorologica)</t>
  </si>
  <si>
    <t>Observaciones</t>
  </si>
  <si>
    <t>Total</t>
  </si>
  <si>
    <t xml:space="preserve">Mes/Año: </t>
  </si>
  <si>
    <t>Responsable: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</si>
  <si>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</si>
  <si>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</si>
  <si>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</si>
  <si>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</si>
  <si>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</si>
  <si>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</si>
  <si>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</si>
  <si>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</si>
  <si>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</si>
  <si>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</si>
  <si>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</si>
  <si>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</si>
  <si>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</si>
  <si>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J.Ivanchenko</t>
  </si>
  <si>
    <t>G.Osorio</t>
  </si>
  <si>
    <t>G.O/J.I</t>
  </si>
  <si>
    <t>R1:sombrero inclinado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</si>
</sst>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4" fontId="2" fillId="0" borderId="1" xfId="0" applyNumberFormat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7" fontId="0" fillId="0" borderId="3" xfId="0" applyNumberFormat="1" applyBorder="1"/>
    <xf numFmtId="17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/>
    <xf numFmtId="15" fontId="7" fillId="0" borderId="1" xfId="0" applyNumberFormat="1" applyFont="1" applyBorder="1"/>
    <xf numFmtId="1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/>
    <xf numFmtId="0" fontId="9" fillId="0" borderId="0" xfId="0" applyFont="1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center" vertical="center" wrapText="1"/>
    </xf>
    <xf numFmtId="17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C18" sqref="C18"/>
    </sheetView>
  </sheetViews>
  <sheetFormatPr baseColWidth="10" defaultRowHeight="14.4" x14ac:dyDescent="0.3"/>
  <cols>
    <col min="10" max="10" width="16" customWidth="1"/>
  </cols>
  <sheetData>
    <row r="1" spans="1:15" ht="15.6" x14ac:dyDescent="0.3">
      <c r="A1" s="14" t="s">
        <v>12</v>
      </c>
      <c r="B1" s="20">
        <v>44927</v>
      </c>
      <c r="C1" s="15"/>
      <c r="D1" s="15"/>
      <c r="E1" s="15"/>
      <c r="F1" s="16"/>
      <c r="N1" s="53"/>
      <c r="O1" s="53"/>
    </row>
    <row r="2" spans="1:15" x14ac:dyDescent="0.3">
      <c r="N2" s="8"/>
      <c r="O2" s="54"/>
    </row>
    <row r="3" spans="1:15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55"/>
      <c r="O3" s="54"/>
    </row>
    <row r="4" spans="1:15" ht="15.6" x14ac:dyDescent="0.3">
      <c r="A4" s="48">
        <v>44929</v>
      </c>
      <c r="B4" s="1"/>
      <c r="C4" s="1"/>
      <c r="D4" s="1"/>
      <c r="E4" s="1">
        <v>7</v>
      </c>
      <c r="F4" s="1"/>
      <c r="G4" s="1"/>
      <c r="H4" s="1"/>
      <c r="I4" s="1"/>
      <c r="J4" s="1"/>
      <c r="K4" s="1"/>
      <c r="N4" s="55"/>
      <c r="O4" s="54"/>
    </row>
    <row r="5" spans="1:15" ht="15.6" x14ac:dyDescent="0.3">
      <c r="A5" s="48">
        <v>44932</v>
      </c>
      <c r="B5" s="1">
        <v>25.4</v>
      </c>
      <c r="C5" s="1">
        <v>26.6</v>
      </c>
      <c r="D5" s="1">
        <v>28.8</v>
      </c>
      <c r="E5" s="1"/>
      <c r="F5" s="1">
        <v>33.200000000000003</v>
      </c>
      <c r="G5" s="1">
        <v>33.200000000000003</v>
      </c>
      <c r="H5" s="1">
        <v>32.6</v>
      </c>
      <c r="I5" s="1">
        <v>34.200000000000003</v>
      </c>
      <c r="J5" s="1">
        <v>28</v>
      </c>
      <c r="K5" s="1"/>
      <c r="N5" s="55"/>
      <c r="O5" s="54"/>
    </row>
    <row r="6" spans="1:15" ht="15.6" x14ac:dyDescent="0.3">
      <c r="A6" s="2">
        <v>44938</v>
      </c>
      <c r="B6" s="3"/>
      <c r="C6" s="3"/>
      <c r="D6" s="3"/>
      <c r="E6" s="3">
        <v>31</v>
      </c>
      <c r="F6" s="3"/>
      <c r="G6" s="3"/>
      <c r="H6" s="3"/>
      <c r="I6" s="3"/>
      <c r="J6" s="3"/>
      <c r="K6" s="3"/>
      <c r="N6" s="55"/>
      <c r="O6" s="54"/>
    </row>
    <row r="7" spans="1:15" ht="15.6" x14ac:dyDescent="0.3">
      <c r="A7" s="2">
        <v>44939</v>
      </c>
      <c r="B7" s="3"/>
      <c r="C7" s="3"/>
      <c r="D7" s="3"/>
      <c r="E7" s="3">
        <v>7</v>
      </c>
      <c r="F7" s="3"/>
      <c r="G7" s="3"/>
      <c r="H7" s="3"/>
      <c r="I7" s="3"/>
      <c r="J7" s="3"/>
      <c r="K7" s="3"/>
      <c r="N7" s="55"/>
      <c r="O7" s="54"/>
    </row>
    <row r="8" spans="1:15" ht="15.6" x14ac:dyDescent="0.3">
      <c r="A8" s="2">
        <v>44945</v>
      </c>
      <c r="B8" s="3">
        <v>28</v>
      </c>
      <c r="C8" s="3">
        <v>23.2</v>
      </c>
      <c r="D8" s="3">
        <f>24.4+2</f>
        <v>26.4</v>
      </c>
      <c r="E8" s="3"/>
      <c r="F8" s="3">
        <v>26.4</v>
      </c>
      <c r="G8" s="3">
        <f>23.6+4.2</f>
        <v>27.8</v>
      </c>
      <c r="H8" s="3">
        <f>22.4+12.2</f>
        <v>34.599999999999994</v>
      </c>
      <c r="I8" s="3">
        <f>23.6+6.4</f>
        <v>30</v>
      </c>
      <c r="J8" s="3">
        <v>23.8</v>
      </c>
      <c r="K8" s="3"/>
      <c r="N8" s="55"/>
      <c r="O8" s="54"/>
    </row>
    <row r="9" spans="1:15" ht="15.6" x14ac:dyDescent="0.3">
      <c r="A9" s="2">
        <v>44947</v>
      </c>
      <c r="B9" s="3"/>
      <c r="C9" s="3"/>
      <c r="D9" s="3"/>
      <c r="E9" s="3">
        <v>28</v>
      </c>
      <c r="F9" s="3"/>
      <c r="G9" s="3"/>
      <c r="H9" s="3"/>
      <c r="I9" s="3"/>
      <c r="J9" s="3"/>
      <c r="K9" s="3"/>
      <c r="N9" s="55"/>
      <c r="O9" s="54"/>
    </row>
    <row r="10" spans="1:15" ht="15.6" x14ac:dyDescent="0.3">
      <c r="A10" s="2">
        <v>44952</v>
      </c>
      <c r="B10" s="3"/>
      <c r="C10" s="3"/>
      <c r="D10" s="3"/>
      <c r="E10" s="3">
        <f>22+18</f>
        <v>40</v>
      </c>
      <c r="F10" s="3"/>
      <c r="G10" s="8"/>
      <c r="H10" s="3"/>
      <c r="I10" s="3"/>
      <c r="J10" s="3"/>
      <c r="K10" s="3"/>
      <c r="N10" s="55"/>
      <c r="O10" s="54"/>
    </row>
    <row r="11" spans="1:15" ht="15.6" x14ac:dyDescent="0.3">
      <c r="A11" s="2"/>
      <c r="B11" s="3"/>
      <c r="C11" s="3"/>
      <c r="D11" s="3"/>
      <c r="E11" s="3"/>
      <c r="F11" s="3"/>
      <c r="G11" s="8"/>
      <c r="H11" s="3"/>
      <c r="I11" s="3"/>
      <c r="J11" s="3"/>
      <c r="K11" s="3"/>
      <c r="N11" s="55"/>
      <c r="O11" s="54"/>
    </row>
    <row r="12" spans="1:15" ht="15.6" x14ac:dyDescent="0.3">
      <c r="A12" s="2"/>
      <c r="B12" s="3"/>
      <c r="C12" s="3"/>
      <c r="D12" s="3"/>
      <c r="E12" s="3"/>
      <c r="F12" s="3"/>
      <c r="G12" s="8"/>
      <c r="H12" s="3"/>
      <c r="I12" s="3"/>
      <c r="J12" s="3"/>
      <c r="K12" s="3"/>
      <c r="N12" s="55"/>
      <c r="O12" s="54"/>
    </row>
    <row r="13" spans="1:15" ht="15.6" x14ac:dyDescent="0.3">
      <c r="A13" s="2"/>
      <c r="B13" s="3"/>
      <c r="C13" s="3"/>
      <c r="D13" s="3"/>
      <c r="E13" s="3"/>
      <c r="F13" s="3"/>
      <c r="G13" s="8"/>
      <c r="H13" s="3"/>
      <c r="I13" s="3"/>
      <c r="J13" s="3"/>
      <c r="K13" s="3"/>
      <c r="N13" s="55"/>
      <c r="O13" s="54"/>
    </row>
    <row r="14" spans="1:15" ht="15.6" x14ac:dyDescent="0.3">
      <c r="A14" s="2"/>
      <c r="B14" s="3"/>
      <c r="C14" s="3"/>
      <c r="D14" s="3"/>
      <c r="E14" s="3"/>
      <c r="F14" s="3"/>
      <c r="G14" s="8"/>
      <c r="H14" s="3"/>
      <c r="I14" s="3"/>
      <c r="J14" s="3"/>
      <c r="K14" s="3"/>
      <c r="N14" s="55"/>
      <c r="O14" s="54"/>
    </row>
    <row r="15" spans="1:15" ht="15.6" x14ac:dyDescent="0.3">
      <c r="A15" s="2"/>
      <c r="B15" s="3"/>
      <c r="C15" s="3"/>
      <c r="D15" s="3"/>
      <c r="E15" s="3"/>
      <c r="F15" s="3"/>
      <c r="G15" s="8"/>
      <c r="H15" s="3"/>
      <c r="I15" s="3"/>
      <c r="J15" s="3"/>
      <c r="K15" s="3"/>
      <c r="N15" s="55"/>
      <c r="O15" s="54"/>
    </row>
    <row r="16" spans="1:15" ht="15.6" x14ac:dyDescent="0.3">
      <c r="A16" s="2"/>
      <c r="B16" s="3"/>
      <c r="C16" s="3"/>
      <c r="D16" s="3"/>
      <c r="E16" s="3"/>
      <c r="F16" s="3"/>
      <c r="G16" s="8"/>
      <c r="H16" s="3"/>
      <c r="I16" s="3"/>
      <c r="J16" s="3"/>
      <c r="K16" s="3"/>
      <c r="N16" s="55"/>
      <c r="O16" s="54"/>
    </row>
    <row r="17" spans="1:15" ht="15.6" x14ac:dyDescent="0.3">
      <c r="A17" s="2"/>
      <c r="B17" s="8"/>
      <c r="C17" s="8"/>
      <c r="D17" s="8"/>
      <c r="E17" s="9"/>
      <c r="F17" s="8"/>
      <c r="G17" s="8"/>
      <c r="H17" s="8"/>
      <c r="I17" s="8"/>
      <c r="J17" s="8"/>
      <c r="K17" s="8"/>
      <c r="N17" s="55"/>
      <c r="O17" s="54"/>
    </row>
    <row r="18" spans="1:15" ht="15.6" x14ac:dyDescent="0.3">
      <c r="A18" s="2"/>
      <c r="B18" s="7"/>
      <c r="C18" s="7"/>
      <c r="D18" s="7"/>
      <c r="E18" s="5"/>
      <c r="F18" s="8"/>
      <c r="G18" s="7"/>
      <c r="H18" s="7"/>
      <c r="I18" s="7"/>
      <c r="J18" s="5"/>
      <c r="K18" s="7"/>
      <c r="N18" s="55"/>
      <c r="O18" s="54"/>
    </row>
    <row r="19" spans="1:15" ht="15.6" x14ac:dyDescent="0.3">
      <c r="A19" s="2"/>
      <c r="B19" s="5"/>
      <c r="C19" s="5"/>
      <c r="D19" s="5"/>
      <c r="E19" s="9"/>
      <c r="F19" s="5"/>
      <c r="G19" s="5"/>
      <c r="H19" s="5"/>
      <c r="I19" s="5"/>
      <c r="J19" s="5"/>
      <c r="K19" s="3"/>
      <c r="N19" s="55"/>
      <c r="O19" s="54"/>
    </row>
    <row r="20" spans="1:15" ht="15.6" x14ac:dyDescent="0.3">
      <c r="A20" s="4"/>
      <c r="B20" s="5"/>
      <c r="C20" s="5"/>
      <c r="D20" s="5"/>
      <c r="E20" s="6"/>
      <c r="F20" s="5"/>
      <c r="G20" s="5"/>
      <c r="H20" s="5"/>
      <c r="I20" s="5"/>
      <c r="J20" s="5"/>
      <c r="K20" s="7"/>
      <c r="N20" s="55"/>
      <c r="O20" s="54"/>
    </row>
    <row r="21" spans="1:15" ht="15.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8"/>
      <c r="N21" s="55"/>
      <c r="O21" s="54"/>
    </row>
    <row r="22" spans="1:15" ht="15.6" x14ac:dyDescent="0.3">
      <c r="A22" s="11" t="s">
        <v>11</v>
      </c>
      <c r="B22" s="11">
        <f t="shared" ref="B22:D22" si="0">SUM(B4:B21)</f>
        <v>53.4</v>
      </c>
      <c r="C22" s="11">
        <f t="shared" si="0"/>
        <v>49.8</v>
      </c>
      <c r="D22" s="11">
        <f t="shared" si="0"/>
        <v>55.2</v>
      </c>
      <c r="E22" s="11">
        <f>SUM(E4:E21)</f>
        <v>113</v>
      </c>
      <c r="F22" s="11">
        <f t="shared" ref="F22:J22" si="1">SUM(F4:F21)</f>
        <v>59.6</v>
      </c>
      <c r="G22" s="11">
        <f t="shared" si="1"/>
        <v>61</v>
      </c>
      <c r="H22" s="11">
        <f t="shared" si="1"/>
        <v>67.199999999999989</v>
      </c>
      <c r="I22" s="11">
        <f t="shared" si="1"/>
        <v>64.2</v>
      </c>
      <c r="J22" s="11">
        <f t="shared" si="1"/>
        <v>51.8</v>
      </c>
      <c r="K22" s="8"/>
      <c r="N22" s="55"/>
      <c r="O22" s="54"/>
    </row>
    <row r="23" spans="1:15" ht="15.6" x14ac:dyDescent="0.3">
      <c r="N23" s="55"/>
      <c r="O23" s="54"/>
    </row>
    <row r="24" spans="1:15" ht="15.6" x14ac:dyDescent="0.3">
      <c r="N24" s="55"/>
      <c r="O24" s="54"/>
    </row>
    <row r="25" spans="1:15" ht="15.6" x14ac:dyDescent="0.3">
      <c r="N25" s="55"/>
      <c r="O25" s="54"/>
    </row>
    <row r="26" spans="1:15" ht="15.6" x14ac:dyDescent="0.3">
      <c r="N26" s="55"/>
      <c r="O26" s="54"/>
    </row>
    <row r="27" spans="1:15" ht="15.6" x14ac:dyDescent="0.3">
      <c r="N27" s="55"/>
      <c r="O27" s="54"/>
    </row>
    <row r="28" spans="1:15" ht="15.6" x14ac:dyDescent="0.3">
      <c r="N28" s="55"/>
      <c r="O28" s="54"/>
    </row>
    <row r="29" spans="1:15" ht="15.6" x14ac:dyDescent="0.3">
      <c r="N29" s="55"/>
      <c r="O29" s="54"/>
    </row>
    <row r="30" spans="1:15" ht="15.6" x14ac:dyDescent="0.3">
      <c r="N30" s="55"/>
      <c r="O30" s="54"/>
    </row>
    <row r="31" spans="1:15" ht="15.6" x14ac:dyDescent="0.3">
      <c r="N31" s="55"/>
      <c r="O31" s="54"/>
    </row>
    <row r="32" spans="1:15" ht="15.6" x14ac:dyDescent="0.3">
      <c r="N32" s="55"/>
      <c r="O32" s="54"/>
    </row>
    <row r="33" spans="14:15" ht="15.6" x14ac:dyDescent="0.3">
      <c r="N33" s="55"/>
      <c r="O33" s="54"/>
    </row>
    <row r="34" spans="14:15" ht="15.6" x14ac:dyDescent="0.3">
      <c r="N34" s="55"/>
      <c r="O34" s="54"/>
    </row>
    <row r="35" spans="14:15" ht="15.6" x14ac:dyDescent="0.3">
      <c r="N35" s="55"/>
      <c r="O35" s="54"/>
    </row>
    <row r="36" spans="14:15" ht="15.6" x14ac:dyDescent="0.3">
      <c r="N36" s="55"/>
      <c r="O36" s="54"/>
    </row>
    <row r="37" spans="14:15" ht="15.6" x14ac:dyDescent="0.3">
      <c r="N37" s="55"/>
      <c r="O37" s="54"/>
    </row>
    <row r="38" spans="14:15" ht="15.6" x14ac:dyDescent="0.3">
      <c r="N38" s="55"/>
      <c r="O38" s="54"/>
    </row>
    <row r="39" spans="14:15" ht="15.6" x14ac:dyDescent="0.3">
      <c r="N39" s="53"/>
      <c r="O39" s="54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workbookViewId="0">
      <selection activeCell="K18" sqref="K18"/>
    </sheetView>
  </sheetViews>
  <sheetFormatPr baseColWidth="10" defaultColWidth="11.5546875" defaultRowHeight="14.4" x14ac:dyDescent="0.3"/>
  <cols>
    <col min="1" max="1" width="13" style="71" customWidth="1"/>
    <col min="2" max="2" width="11.5546875" style="71"/>
    <col min="3" max="3" width="7.6640625" style="71" customWidth="1"/>
    <col min="4" max="4" width="7.5546875" style="71" customWidth="1"/>
    <col min="5" max="5" width="11.5546875" style="71"/>
    <col min="6" max="6" width="11.88671875" style="71" customWidth="1"/>
    <col min="7" max="7" width="9.5546875" style="71" customWidth="1"/>
    <col min="8" max="8" width="7.33203125" style="71" customWidth="1"/>
    <col min="9" max="9" width="11.44140625" style="71"/>
    <col min="10" max="10" width="14.6640625" style="71" customWidth="1"/>
    <col min="11" max="11" width="20.6640625" style="71" customWidth="1"/>
    <col min="12" max="16384" width="11.5546875" style="71"/>
  </cols>
  <sheetData>
    <row r="1" spans="1:11" x14ac:dyDescent="0.3">
      <c r="A1" s="51" t="s">
        <v>12</v>
      </c>
      <c r="B1" s="68">
        <v>45200</v>
      </c>
      <c r="C1" s="69"/>
      <c r="D1" s="69"/>
      <c r="E1" s="69"/>
      <c r="F1" s="70"/>
    </row>
    <row r="3" spans="1:11" ht="40.200000000000003" x14ac:dyDescent="0.3">
      <c r="A3" s="52" t="s">
        <v>0</v>
      </c>
      <c r="B3" s="52" t="s">
        <v>1</v>
      </c>
      <c r="C3" s="52" t="s">
        <v>2</v>
      </c>
      <c r="D3" s="52" t="s">
        <v>3</v>
      </c>
      <c r="E3" s="52" t="s">
        <v>4</v>
      </c>
      <c r="F3" s="52" t="s">
        <v>5</v>
      </c>
      <c r="G3" s="52" t="s">
        <v>6</v>
      </c>
      <c r="H3" s="52" t="s">
        <v>7</v>
      </c>
      <c r="I3" s="52" t="s">
        <v>8</v>
      </c>
      <c r="J3" s="52" t="s">
        <v>9</v>
      </c>
      <c r="K3" s="52" t="s">
        <v>10</v>
      </c>
    </row>
    <row r="4" spans="1:11" x14ac:dyDescent="0.3">
      <c r="A4" s="56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x14ac:dyDescent="0.3">
      <c r="A5" s="56"/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1:11" x14ac:dyDescent="0.3">
      <c r="A6" s="56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x14ac:dyDescent="0.3">
      <c r="A7" s="56"/>
      <c r="B7" s="52"/>
      <c r="C7" s="52"/>
      <c r="D7" s="52"/>
      <c r="E7" s="52"/>
      <c r="F7" s="52"/>
      <c r="G7" s="52"/>
      <c r="H7" s="52"/>
      <c r="I7" s="52"/>
      <c r="J7" s="52"/>
      <c r="K7" s="52"/>
    </row>
    <row r="8" spans="1:11" x14ac:dyDescent="0.3">
      <c r="A8" s="56"/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 x14ac:dyDescent="0.3">
      <c r="A9" s="72"/>
      <c r="B9" s="52"/>
      <c r="C9" s="52"/>
      <c r="D9" s="52"/>
      <c r="E9" s="44"/>
      <c r="F9" s="52"/>
      <c r="G9" s="52"/>
      <c r="H9" s="52"/>
      <c r="I9" s="44"/>
      <c r="J9" s="52"/>
      <c r="K9" s="44"/>
    </row>
    <row r="10" spans="1:11" x14ac:dyDescent="0.3">
      <c r="A10" s="72"/>
      <c r="B10" s="52"/>
      <c r="C10" s="52"/>
      <c r="D10" s="52"/>
      <c r="E10" s="44"/>
      <c r="F10" s="52"/>
      <c r="G10" s="52"/>
      <c r="H10" s="52"/>
      <c r="I10" s="44"/>
      <c r="J10" s="52"/>
      <c r="K10" s="44"/>
    </row>
    <row r="11" spans="1:11" x14ac:dyDescent="0.3">
      <c r="A11" s="56"/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1" x14ac:dyDescent="0.3">
      <c r="A12" s="45"/>
      <c r="B12" s="13"/>
      <c r="C12" s="13"/>
      <c r="D12" s="13"/>
      <c r="E12" s="13"/>
      <c r="F12" s="13"/>
      <c r="G12" s="13"/>
      <c r="H12" s="13"/>
      <c r="I12" s="13"/>
      <c r="J12" s="13"/>
      <c r="K12" s="52"/>
    </row>
    <row r="13" spans="1:11" x14ac:dyDescent="0.3">
      <c r="A13" s="45"/>
      <c r="B13" s="13"/>
      <c r="C13" s="13"/>
      <c r="D13" s="13"/>
      <c r="E13" s="13"/>
      <c r="F13" s="13"/>
      <c r="G13" s="13"/>
      <c r="H13" s="13"/>
      <c r="I13" s="13"/>
      <c r="J13" s="13"/>
      <c r="K13" s="52"/>
    </row>
    <row r="14" spans="1:11" x14ac:dyDescent="0.3">
      <c r="A14" s="45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45"/>
      <c r="B15" s="13"/>
      <c r="C15" s="13"/>
      <c r="D15" s="13"/>
      <c r="E15" s="13"/>
      <c r="F15" s="13"/>
      <c r="G15" s="13"/>
      <c r="H15" s="13"/>
      <c r="I15" s="13"/>
      <c r="J15" s="13"/>
      <c r="K15" s="52"/>
    </row>
    <row r="16" spans="1:11" x14ac:dyDescent="0.3">
      <c r="A16" s="45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A17" s="45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">
      <c r="A18" s="72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x14ac:dyDescent="0.3">
      <c r="A19" s="72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x14ac:dyDescent="0.3">
      <c r="A20" s="72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x14ac:dyDescent="0.3">
      <c r="A21" s="72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3">
      <c r="A22" s="72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3">
      <c r="A23" s="13" t="s">
        <v>11</v>
      </c>
      <c r="B23" s="13">
        <f>SUM(B4:B22)</f>
        <v>0</v>
      </c>
      <c r="C23" s="13">
        <f t="shared" ref="C23:J23" si="0">SUM(C4:C22)</f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  <c r="H23" s="13">
        <f t="shared" si="0"/>
        <v>0</v>
      </c>
      <c r="I23" s="13">
        <f t="shared" si="0"/>
        <v>0</v>
      </c>
      <c r="J23" s="13">
        <f t="shared" si="0"/>
        <v>0</v>
      </c>
      <c r="K23" s="44"/>
    </row>
    <row r="25" spans="1:11" x14ac:dyDescent="0.3">
      <c r="A25" s="71" t="s">
        <v>13</v>
      </c>
      <c r="B25" s="71" t="s">
        <v>27</v>
      </c>
    </row>
    <row r="26" spans="1:11" x14ac:dyDescent="0.3">
      <c r="B26" s="71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zoomScale="81" zoomScaleNormal="81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45231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42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8"/>
      <c r="B8" s="3"/>
      <c r="C8" s="3"/>
      <c r="D8" s="3"/>
      <c r="E8" s="3"/>
      <c r="F8" s="3"/>
      <c r="G8" s="3"/>
      <c r="H8" s="3"/>
      <c r="I8" s="3"/>
      <c r="J8" s="3"/>
      <c r="K8" s="73"/>
    </row>
    <row r="9" spans="1:11" x14ac:dyDescent="0.3">
      <c r="A9" s="18"/>
      <c r="B9" s="3"/>
      <c r="C9" s="3"/>
      <c r="D9" s="3"/>
      <c r="E9" s="8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0</v>
      </c>
      <c r="C21" s="11">
        <f t="shared" ref="C21:J21" si="0">SUM(C4:C20)</f>
        <v>0</v>
      </c>
      <c r="D21" s="11">
        <f t="shared" si="0"/>
        <v>0</v>
      </c>
      <c r="E21" s="11">
        <f>SUM(E4:E20)</f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1">
        <f t="shared" si="0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"/>
  <sheetViews>
    <sheetView workbookViewId="0">
      <selection activeCell="M10" sqref="M10"/>
    </sheetView>
  </sheetViews>
  <sheetFormatPr baseColWidth="10" defaultRowHeight="14.4" x14ac:dyDescent="0.3"/>
  <cols>
    <col min="10" max="10" width="14.5546875" customWidth="1"/>
    <col min="11" max="11" width="17.44140625" customWidth="1"/>
  </cols>
  <sheetData>
    <row r="1" spans="1:11" x14ac:dyDescent="0.3">
      <c r="A1" s="14" t="s">
        <v>12</v>
      </c>
      <c r="B1" s="20">
        <v>45261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18"/>
      <c r="B4" s="1"/>
      <c r="C4" s="1"/>
      <c r="D4" s="1"/>
      <c r="E4" s="1"/>
      <c r="F4" s="1"/>
      <c r="G4" s="1"/>
      <c r="H4" s="1"/>
      <c r="I4" s="43"/>
      <c r="J4" s="43"/>
      <c r="K4" s="42"/>
    </row>
    <row r="5" spans="1:11" x14ac:dyDescent="0.3">
      <c r="A5" s="40"/>
      <c r="B5" s="1"/>
      <c r="C5" s="1"/>
      <c r="D5" s="1"/>
      <c r="E5" s="1"/>
      <c r="F5" s="1"/>
      <c r="G5" s="1"/>
      <c r="H5" s="1"/>
      <c r="I5" s="1"/>
      <c r="J5" s="1"/>
      <c r="K5" s="42"/>
    </row>
    <row r="6" spans="1:11" x14ac:dyDescent="0.3">
      <c r="A6" s="40"/>
      <c r="B6" s="1"/>
      <c r="C6" s="1"/>
      <c r="D6" s="1"/>
      <c r="E6" s="1"/>
      <c r="F6" s="1"/>
      <c r="G6" s="1"/>
      <c r="H6" s="1"/>
      <c r="I6" s="43"/>
      <c r="J6" s="43"/>
      <c r="K6" s="42"/>
    </row>
    <row r="7" spans="1:11" x14ac:dyDescent="0.3">
      <c r="A7" s="40"/>
      <c r="B7" s="1"/>
      <c r="C7" s="1"/>
      <c r="D7" s="1"/>
      <c r="E7" s="1"/>
      <c r="F7" s="1"/>
      <c r="G7" s="1"/>
      <c r="H7" s="1"/>
      <c r="I7" s="43"/>
      <c r="J7" s="43"/>
      <c r="K7" s="42"/>
    </row>
    <row r="8" spans="1:11" x14ac:dyDescent="0.3">
      <c r="A8" s="40"/>
      <c r="B8" s="3"/>
      <c r="C8" s="3"/>
      <c r="D8" s="3"/>
      <c r="E8" s="8"/>
      <c r="F8" s="3"/>
      <c r="G8" s="3"/>
      <c r="H8" s="3"/>
      <c r="I8" s="41"/>
      <c r="J8" s="41"/>
    </row>
    <row r="9" spans="1:11" x14ac:dyDescent="0.3">
      <c r="A9" s="40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 t="shared" ref="B21:D21" si="0">SUM(B4:B20)</f>
        <v>0</v>
      </c>
      <c r="C21" s="11">
        <f t="shared" si="0"/>
        <v>0</v>
      </c>
      <c r="D21" s="11">
        <f t="shared" si="0"/>
        <v>0</v>
      </c>
      <c r="E21" s="11">
        <f>SUM(E4:E20)</f>
        <v>0</v>
      </c>
      <c r="F21" s="11">
        <f t="shared" ref="F21:J21" si="1">SUM(F4:F20)</f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tabSelected="1" workbookViewId="0">
      <selection activeCell="O17" sqref="O17"/>
    </sheetView>
  </sheetViews>
  <sheetFormatPr baseColWidth="10" defaultColWidth="11.44140625" defaultRowHeight="14.4" x14ac:dyDescent="0.3"/>
  <cols>
    <col min="1" max="9" width="11.44140625" style="12"/>
    <col min="10" max="10" width="16" style="12" customWidth="1"/>
    <col min="11" max="11" width="16.109375" style="12" customWidth="1"/>
    <col min="12" max="16384" width="11.44140625" style="12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5" t="s">
        <v>14</v>
      </c>
      <c r="B2" s="13">
        <v>53.4</v>
      </c>
      <c r="C2" s="13">
        <v>49.8</v>
      </c>
      <c r="D2" s="13">
        <v>55.2</v>
      </c>
      <c r="E2" s="13">
        <v>113</v>
      </c>
      <c r="F2" s="13">
        <v>59.6</v>
      </c>
      <c r="G2" s="13">
        <v>61</v>
      </c>
      <c r="H2" s="13">
        <v>67.199999999999989</v>
      </c>
      <c r="I2" s="13">
        <v>64.2</v>
      </c>
      <c r="J2" s="13">
        <v>51.8</v>
      </c>
      <c r="K2" s="13"/>
    </row>
    <row r="3" spans="1:11" x14ac:dyDescent="0.3">
      <c r="A3" s="45" t="s">
        <v>15</v>
      </c>
      <c r="B3" s="13">
        <v>70.8</v>
      </c>
      <c r="C3" s="13">
        <v>14</v>
      </c>
      <c r="D3" s="13">
        <v>166.79999999999998</v>
      </c>
      <c r="E3" s="13">
        <v>89</v>
      </c>
      <c r="F3" s="13">
        <v>160.6</v>
      </c>
      <c r="G3" s="13">
        <v>148.30000000000001</v>
      </c>
      <c r="H3" s="13">
        <v>151</v>
      </c>
      <c r="I3" s="13">
        <v>155.4</v>
      </c>
      <c r="J3" s="13">
        <v>155.80000000000001</v>
      </c>
      <c r="K3" s="1"/>
    </row>
    <row r="4" spans="1:11" x14ac:dyDescent="0.3">
      <c r="A4" s="45" t="s">
        <v>16</v>
      </c>
      <c r="B4" s="44">
        <v>173.59999999999997</v>
      </c>
      <c r="C4" s="44">
        <v>153.4</v>
      </c>
      <c r="D4" s="44">
        <v>190.29999999999998</v>
      </c>
      <c r="E4" s="44">
        <v>158</v>
      </c>
      <c r="F4" s="44">
        <v>162.80000000000001</v>
      </c>
      <c r="G4" s="44">
        <v>164.6</v>
      </c>
      <c r="H4" s="44">
        <v>192.4</v>
      </c>
      <c r="I4" s="44">
        <v>189.2</v>
      </c>
      <c r="J4" s="44">
        <v>153.19999999999999</v>
      </c>
      <c r="K4" s="1"/>
    </row>
    <row r="5" spans="1:11" x14ac:dyDescent="0.3">
      <c r="A5" s="45" t="s">
        <v>17</v>
      </c>
      <c r="B5" s="13">
        <v>58.6</v>
      </c>
      <c r="C5" s="13">
        <v>54.2</v>
      </c>
      <c r="D5" s="13">
        <v>59.6</v>
      </c>
      <c r="E5" s="13">
        <v>52</v>
      </c>
      <c r="F5" s="13">
        <v>51.999999999999993</v>
      </c>
      <c r="G5" s="13">
        <v>54.79999999999999</v>
      </c>
      <c r="H5" s="13">
        <v>53.2</v>
      </c>
      <c r="I5" s="13">
        <v>51.800000000000004</v>
      </c>
      <c r="J5" s="13">
        <v>55.6</v>
      </c>
      <c r="K5" s="44"/>
    </row>
    <row r="6" spans="1:11" x14ac:dyDescent="0.3">
      <c r="A6" s="45" t="s">
        <v>18</v>
      </c>
      <c r="B6" s="9">
        <v>71</v>
      </c>
      <c r="C6" s="9">
        <v>75.8</v>
      </c>
      <c r="D6" s="9">
        <v>84.8</v>
      </c>
      <c r="E6" s="9">
        <v>47</v>
      </c>
      <c r="F6" s="9">
        <v>78.2</v>
      </c>
      <c r="G6" s="9">
        <v>73.8</v>
      </c>
      <c r="H6" s="9">
        <v>76.2</v>
      </c>
      <c r="I6" s="9">
        <v>74.599999999999994</v>
      </c>
      <c r="J6" s="9">
        <v>60.599999999999994</v>
      </c>
      <c r="K6" s="9"/>
    </row>
    <row r="7" spans="1:11" x14ac:dyDescent="0.3">
      <c r="A7" s="46" t="s">
        <v>19</v>
      </c>
      <c r="B7" s="47">
        <v>38.700000000000003</v>
      </c>
      <c r="C7" s="47">
        <v>35.4</v>
      </c>
      <c r="D7" s="47">
        <v>43.4</v>
      </c>
      <c r="E7" s="47">
        <v>0</v>
      </c>
      <c r="F7" s="47">
        <v>39.5</v>
      </c>
      <c r="G7" s="47">
        <v>39.4</v>
      </c>
      <c r="H7" s="47">
        <v>39.4</v>
      </c>
      <c r="I7" s="47">
        <v>38.6</v>
      </c>
      <c r="J7" s="47">
        <v>39.799999999999997</v>
      </c>
      <c r="K7" s="9"/>
    </row>
    <row r="8" spans="1:11" x14ac:dyDescent="0.3">
      <c r="A8" s="46" t="s">
        <v>20</v>
      </c>
      <c r="B8" s="47"/>
      <c r="C8" s="47"/>
      <c r="D8" s="47"/>
      <c r="E8" s="47"/>
      <c r="F8" s="47"/>
      <c r="G8" s="47"/>
      <c r="H8" s="47"/>
      <c r="I8" s="47"/>
      <c r="J8" s="47"/>
      <c r="K8" s="9"/>
    </row>
    <row r="9" spans="1:11" x14ac:dyDescent="0.3">
      <c r="A9" s="46" t="s">
        <v>21</v>
      </c>
      <c r="B9" s="47"/>
      <c r="C9" s="47"/>
      <c r="D9" s="47"/>
      <c r="E9" s="47"/>
      <c r="F9" s="47"/>
      <c r="G9" s="47"/>
      <c r="H9" s="47"/>
      <c r="I9" s="47"/>
      <c r="J9" s="47"/>
      <c r="K9" s="9"/>
    </row>
    <row r="10" spans="1:11" x14ac:dyDescent="0.3">
      <c r="A10" s="4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9"/>
    </row>
    <row r="11" spans="1:11" x14ac:dyDescent="0.3">
      <c r="A11" s="46" t="s">
        <v>23</v>
      </c>
      <c r="B11" s="47"/>
      <c r="C11" s="47"/>
      <c r="D11" s="47"/>
      <c r="E11" s="47"/>
      <c r="F11" s="47"/>
      <c r="G11" s="47"/>
      <c r="H11" s="47"/>
      <c r="I11" s="47"/>
      <c r="J11" s="5"/>
      <c r="K11" s="9"/>
    </row>
    <row r="12" spans="1:11" x14ac:dyDescent="0.3">
      <c r="A12" s="46" t="s">
        <v>24</v>
      </c>
      <c r="B12" s="47"/>
      <c r="C12" s="47"/>
      <c r="D12" s="47"/>
      <c r="E12" s="47"/>
      <c r="F12" s="47"/>
      <c r="G12" s="47"/>
      <c r="H12" s="47"/>
      <c r="I12" s="47"/>
      <c r="J12" s="47"/>
      <c r="K12" s="57"/>
    </row>
    <row r="13" spans="1:11" x14ac:dyDescent="0.3">
      <c r="A13" s="46" t="s">
        <v>25</v>
      </c>
      <c r="B13" s="47"/>
      <c r="C13" s="47"/>
      <c r="D13" s="47"/>
      <c r="E13" s="47"/>
      <c r="F13" s="47"/>
      <c r="G13" s="47"/>
      <c r="H13" s="47"/>
      <c r="I13" s="47"/>
      <c r="J13" s="47"/>
      <c r="K13" s="9"/>
    </row>
    <row r="14" spans="1:1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9"/>
    </row>
    <row r="15" spans="1:11" x14ac:dyDescent="0.3">
      <c r="A15" s="45" t="s">
        <v>26</v>
      </c>
      <c r="B15" s="13">
        <f>enero23!B22+B3+B4+B5+B6+B7</f>
        <v>466.09999999999997</v>
      </c>
      <c r="C15" s="13">
        <f>enero23!C22+C3+C4+C5+C6+C7</f>
        <v>382.59999999999997</v>
      </c>
      <c r="D15" s="13">
        <f>enero23!D22+D3+D4+D5+D6+D7</f>
        <v>600.09999999999991</v>
      </c>
      <c r="E15" s="13">
        <f>enero23!E22+E3+E4+E5+E6+E7</f>
        <v>459</v>
      </c>
      <c r="F15" s="13">
        <f>enero23!F22+F3+F4+F5+F6+F7</f>
        <v>552.70000000000005</v>
      </c>
      <c r="G15" s="13">
        <f>enero23!G22+G3+G4+G5+G6+G7</f>
        <v>541.9</v>
      </c>
      <c r="H15" s="13">
        <f>enero23!H22+H3+H4+H5+H6+H7</f>
        <v>579.4</v>
      </c>
      <c r="I15" s="13">
        <f>enero23!I22+I3+I4+I5+I6+I7</f>
        <v>573.80000000000007</v>
      </c>
      <c r="J15" s="13">
        <f>enero23!J22+J3+J4+J5+J6+J7</f>
        <v>516.79999999999995</v>
      </c>
      <c r="K15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B10" sqref="B10"/>
    </sheetView>
  </sheetViews>
  <sheetFormatPr baseColWidth="10" defaultRowHeight="14.4" x14ac:dyDescent="0.3"/>
  <cols>
    <col min="10" max="10" width="16.33203125" customWidth="1"/>
    <col min="11" max="11" width="16.44140625" customWidth="1"/>
  </cols>
  <sheetData>
    <row r="1" spans="1:11" x14ac:dyDescent="0.3">
      <c r="A1" s="14" t="s">
        <v>12</v>
      </c>
      <c r="B1" s="20">
        <v>44958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44960</v>
      </c>
      <c r="B4" s="1"/>
      <c r="C4" s="1"/>
      <c r="D4" s="1"/>
      <c r="E4" s="1">
        <v>17</v>
      </c>
      <c r="F4" s="1"/>
      <c r="G4" s="1"/>
      <c r="H4" s="1"/>
      <c r="I4" s="1"/>
      <c r="J4" s="1"/>
      <c r="K4" s="1"/>
    </row>
    <row r="5" spans="1:11" x14ac:dyDescent="0.3">
      <c r="A5" s="48">
        <v>44966</v>
      </c>
      <c r="B5" s="1"/>
      <c r="C5" s="1"/>
      <c r="D5" s="1"/>
      <c r="E5" s="1">
        <v>16</v>
      </c>
      <c r="F5" s="1"/>
      <c r="G5" s="1"/>
      <c r="H5" s="1"/>
      <c r="I5" s="1"/>
      <c r="J5" s="1"/>
      <c r="K5" s="1"/>
    </row>
    <row r="6" spans="1:11" x14ac:dyDescent="0.3">
      <c r="A6" s="48">
        <v>44969</v>
      </c>
      <c r="C6" s="1"/>
      <c r="D6" s="1"/>
      <c r="E6" s="1">
        <v>56</v>
      </c>
      <c r="F6" s="1"/>
      <c r="G6" s="1"/>
      <c r="H6" s="1"/>
      <c r="I6" s="1"/>
      <c r="J6" s="1"/>
      <c r="K6" s="1"/>
    </row>
    <row r="7" spans="1:11" x14ac:dyDescent="0.3">
      <c r="A7" s="48">
        <v>44974</v>
      </c>
      <c r="B7" s="1">
        <f>23.2+23.4+24.2</f>
        <v>70.8</v>
      </c>
      <c r="C7" s="1">
        <f>14</f>
        <v>14</v>
      </c>
      <c r="D7" s="1">
        <f>24.2+22.8+24.4+23.8+23+24.4+24.2</f>
        <v>166.79999999999998</v>
      </c>
      <c r="E7" s="1"/>
      <c r="F7" s="1">
        <f>160.6</f>
        <v>160.6</v>
      </c>
      <c r="G7" s="1">
        <f>148.3</f>
        <v>148.30000000000001</v>
      </c>
      <c r="H7" s="1">
        <v>151</v>
      </c>
      <c r="I7" s="1">
        <v>155.4</v>
      </c>
      <c r="J7" s="1">
        <f>25.4+25.4+24+22.6+25.4+23+10</f>
        <v>155.80000000000001</v>
      </c>
      <c r="K7" s="1"/>
    </row>
    <row r="8" spans="1:11" x14ac:dyDescent="0.3">
      <c r="A8" s="48">
        <v>44981</v>
      </c>
      <c r="B8" s="1"/>
      <c r="C8" s="1"/>
      <c r="D8" s="1"/>
      <c r="E8" s="1">
        <v>2</v>
      </c>
      <c r="F8" s="1"/>
      <c r="G8" s="1"/>
      <c r="H8" s="1"/>
      <c r="I8" s="1"/>
      <c r="J8" s="1"/>
      <c r="K8" s="1"/>
    </row>
    <row r="9" spans="1:11" x14ac:dyDescent="0.3">
      <c r="A9" s="2">
        <v>44982</v>
      </c>
      <c r="B9" s="9"/>
      <c r="C9" s="9"/>
      <c r="D9" s="9"/>
      <c r="E9" s="3">
        <v>6</v>
      </c>
      <c r="F9" s="9"/>
      <c r="G9" s="9"/>
      <c r="H9" s="9"/>
      <c r="I9" s="9"/>
      <c r="J9" s="9"/>
      <c r="K9" s="3"/>
    </row>
    <row r="10" spans="1:11" x14ac:dyDescent="0.3">
      <c r="A10" s="2"/>
      <c r="B10" s="9"/>
      <c r="C10" s="9"/>
      <c r="D10" s="9"/>
      <c r="E10" s="3"/>
      <c r="F10" s="9"/>
      <c r="G10" s="9"/>
      <c r="H10" s="9"/>
      <c r="I10" s="9"/>
      <c r="J10" s="9"/>
      <c r="K10" s="3"/>
    </row>
    <row r="11" spans="1:11" x14ac:dyDescent="0.3">
      <c r="A11" s="2"/>
      <c r="B11" s="9"/>
      <c r="C11" s="9"/>
      <c r="D11" s="9"/>
      <c r="E11" s="3"/>
      <c r="F11" s="9"/>
      <c r="G11" s="9"/>
      <c r="H11" s="9"/>
      <c r="I11" s="9"/>
      <c r="J11" s="9"/>
      <c r="K11" s="3"/>
    </row>
    <row r="12" spans="1:11" x14ac:dyDescent="0.3">
      <c r="A12" s="2"/>
      <c r="B12" s="9"/>
      <c r="C12" s="9"/>
      <c r="D12" s="9"/>
      <c r="E12" s="3"/>
      <c r="F12" s="9"/>
      <c r="G12" s="9"/>
      <c r="H12" s="9"/>
      <c r="I12" s="9"/>
      <c r="J12" s="9"/>
      <c r="K12" s="3"/>
    </row>
    <row r="13" spans="1:11" x14ac:dyDescent="0.3">
      <c r="A13" s="2"/>
      <c r="B13" s="9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2"/>
      <c r="B14" s="9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70.8</v>
      </c>
      <c r="C21" s="11">
        <f>SUM(C4:C20)</f>
        <v>14</v>
      </c>
      <c r="D21" s="11">
        <f>SUM(D4:D20)</f>
        <v>166.79999999999998</v>
      </c>
      <c r="E21" s="11">
        <f>SUM(E4:E20)</f>
        <v>97</v>
      </c>
      <c r="F21" s="11">
        <f t="shared" ref="F21:J21" si="0">SUM(F4:F20)</f>
        <v>160.6</v>
      </c>
      <c r="G21" s="11">
        <f t="shared" si="0"/>
        <v>148.30000000000001</v>
      </c>
      <c r="H21" s="11">
        <f t="shared" si="0"/>
        <v>151</v>
      </c>
      <c r="I21" s="11">
        <f t="shared" si="0"/>
        <v>155.4</v>
      </c>
      <c r="J21" s="11">
        <f t="shared" si="0"/>
        <v>155.80000000000001</v>
      </c>
      <c r="K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O12" sqref="O12"/>
    </sheetView>
  </sheetViews>
  <sheetFormatPr baseColWidth="10" defaultRowHeight="14.4" x14ac:dyDescent="0.3"/>
  <cols>
    <col min="1" max="9" width="11.44140625" style="12"/>
    <col min="10" max="10" width="14.5546875" style="12" customWidth="1"/>
    <col min="11" max="11" width="15" style="12" customWidth="1"/>
    <col min="12" max="13" width="11.44140625" style="12"/>
  </cols>
  <sheetData>
    <row r="1" spans="1:13" x14ac:dyDescent="0.3">
      <c r="A1" s="14" t="s">
        <v>12</v>
      </c>
      <c r="B1" s="20">
        <v>44986</v>
      </c>
      <c r="C1" s="15"/>
      <c r="D1" s="15"/>
      <c r="E1" s="15"/>
      <c r="F1" s="16"/>
      <c r="G1"/>
      <c r="H1"/>
      <c r="I1"/>
      <c r="J1"/>
      <c r="K1"/>
      <c r="L1"/>
      <c r="M1"/>
    </row>
    <row r="3" spans="1:13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3" x14ac:dyDescent="0.3">
      <c r="A4" s="48">
        <v>44988</v>
      </c>
      <c r="B4" s="1">
        <v>7.6</v>
      </c>
      <c r="C4" s="1">
        <v>6</v>
      </c>
      <c r="D4" s="1">
        <v>8.1999999999999993</v>
      </c>
      <c r="E4" s="1"/>
      <c r="F4" s="1">
        <v>7.2</v>
      </c>
      <c r="G4" s="1">
        <v>8</v>
      </c>
      <c r="H4" s="1">
        <v>8.1999999999999993</v>
      </c>
      <c r="I4" s="1">
        <v>7.2</v>
      </c>
      <c r="J4" s="1">
        <v>8</v>
      </c>
      <c r="K4" s="1"/>
    </row>
    <row r="5" spans="1:13" x14ac:dyDescent="0.3">
      <c r="A5" s="48">
        <v>45001</v>
      </c>
      <c r="B5" s="1">
        <v>7.6</v>
      </c>
      <c r="C5" s="1">
        <v>10</v>
      </c>
      <c r="D5" s="1">
        <v>8.4</v>
      </c>
      <c r="E5" s="1">
        <v>8</v>
      </c>
      <c r="F5" s="1">
        <v>6</v>
      </c>
      <c r="G5" s="1">
        <v>6.4</v>
      </c>
      <c r="H5" s="1">
        <v>6.2</v>
      </c>
      <c r="I5" s="1">
        <v>6.8</v>
      </c>
      <c r="J5" s="1">
        <v>7.6</v>
      </c>
      <c r="K5" s="1"/>
    </row>
    <row r="6" spans="1:13" x14ac:dyDescent="0.3">
      <c r="A6" s="48">
        <v>45003</v>
      </c>
      <c r="B6" s="1"/>
      <c r="C6" s="1"/>
      <c r="D6" s="1"/>
      <c r="E6" s="42">
        <v>60</v>
      </c>
      <c r="F6" s="1"/>
      <c r="G6" s="1"/>
      <c r="H6" s="1"/>
      <c r="I6" s="1"/>
      <c r="J6" s="1"/>
      <c r="K6" s="1"/>
    </row>
    <row r="7" spans="1:13" x14ac:dyDescent="0.3">
      <c r="A7" s="48">
        <v>45006</v>
      </c>
      <c r="B7" s="1"/>
      <c r="C7" s="1"/>
      <c r="D7" s="1"/>
      <c r="E7" s="42">
        <v>33</v>
      </c>
      <c r="F7" s="1"/>
      <c r="G7" s="1"/>
      <c r="H7" s="1"/>
      <c r="I7" s="1"/>
      <c r="J7" s="1"/>
      <c r="K7" s="1"/>
    </row>
    <row r="8" spans="1:13" x14ac:dyDescent="0.3">
      <c r="A8" s="48">
        <v>45007</v>
      </c>
      <c r="B8" s="1"/>
      <c r="C8" s="1"/>
      <c r="D8" s="1"/>
      <c r="E8" s="12">
        <v>36</v>
      </c>
      <c r="F8" s="1"/>
      <c r="G8" s="1"/>
      <c r="H8" s="1"/>
      <c r="I8" s="1"/>
      <c r="J8" s="1"/>
      <c r="K8" s="1"/>
    </row>
    <row r="9" spans="1:13" x14ac:dyDescent="0.3">
      <c r="A9" s="48">
        <v>45008</v>
      </c>
      <c r="B9" s="1"/>
      <c r="C9" s="1"/>
      <c r="D9" s="1"/>
      <c r="E9" s="12">
        <v>7</v>
      </c>
      <c r="F9" s="1"/>
      <c r="G9" s="1"/>
      <c r="H9" s="1"/>
      <c r="I9" s="1"/>
      <c r="J9" s="1"/>
      <c r="K9" s="1"/>
    </row>
    <row r="10" spans="1:13" x14ac:dyDescent="0.3">
      <c r="A10" s="2">
        <v>45010</v>
      </c>
      <c r="B10" s="3"/>
      <c r="C10" s="3"/>
      <c r="D10" s="3"/>
      <c r="E10" s="3">
        <v>14</v>
      </c>
      <c r="F10" s="3"/>
      <c r="G10" s="3"/>
      <c r="H10" s="3"/>
      <c r="I10" s="3"/>
      <c r="J10" s="3"/>
      <c r="K10" s="1"/>
    </row>
    <row r="11" spans="1:13" x14ac:dyDescent="0.3">
      <c r="A11" s="2">
        <v>45013</v>
      </c>
      <c r="B11" s="3">
        <f>25+23.6+25.2+24+23.8+25.6+11.2</f>
        <v>158.39999999999998</v>
      </c>
      <c r="C11" s="3">
        <f>25+23+23.4+24.2+25.4+16.4</f>
        <v>137.4</v>
      </c>
      <c r="D11" s="3">
        <v>173.7</v>
      </c>
      <c r="E11" s="3"/>
      <c r="F11" s="3">
        <f>24.8+23.8+25+25.4+24.4+24.8+1.4</f>
        <v>149.60000000000002</v>
      </c>
      <c r="G11" s="3">
        <f>25.4+23.8+22+23.6+7.6+23.6+24.2</f>
        <v>150.19999999999999</v>
      </c>
      <c r="H11" s="3">
        <v>178</v>
      </c>
      <c r="I11" s="3">
        <v>175.2</v>
      </c>
      <c r="J11" s="3">
        <f>25.2+23.4+25.6+25.4+25.6+12.4</f>
        <v>137.6</v>
      </c>
      <c r="K11" s="1"/>
    </row>
    <row r="12" spans="1:13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3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3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3" x14ac:dyDescent="0.3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2"/>
      <c r="B18" s="5"/>
      <c r="C18" s="5"/>
      <c r="D18" s="5"/>
      <c r="E18" s="5"/>
      <c r="F18" s="9"/>
      <c r="G18" s="5"/>
      <c r="H18" s="5"/>
      <c r="I18" s="5"/>
      <c r="J18" s="5"/>
      <c r="K18" s="3"/>
    </row>
    <row r="19" spans="1:11" x14ac:dyDescent="0.3">
      <c r="A19" s="2"/>
      <c r="B19" s="5"/>
      <c r="C19" s="5"/>
      <c r="D19" s="5"/>
      <c r="E19" s="5"/>
      <c r="F19" s="9"/>
      <c r="G19" s="5"/>
      <c r="H19" s="5"/>
      <c r="I19" s="5"/>
      <c r="J19" s="5"/>
      <c r="K19" s="5"/>
    </row>
    <row r="20" spans="1:11" x14ac:dyDescent="0.3">
      <c r="A20" s="2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4"/>
      <c r="B21" s="5"/>
      <c r="C21" s="5"/>
      <c r="D21" s="5"/>
      <c r="E21" s="6"/>
      <c r="F21" s="5"/>
      <c r="G21" s="5"/>
      <c r="H21" s="5"/>
      <c r="I21" s="5"/>
      <c r="J21" s="5"/>
      <c r="K21" s="5"/>
    </row>
    <row r="22" spans="1:11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">
      <c r="A23" s="13" t="s">
        <v>11</v>
      </c>
      <c r="B23" s="13">
        <f>SUM(B4:B22)</f>
        <v>173.59999999999997</v>
      </c>
      <c r="C23" s="13">
        <f t="shared" ref="C23:J23" si="0">SUM(C4:C22)</f>
        <v>153.4</v>
      </c>
      <c r="D23" s="13">
        <f t="shared" si="0"/>
        <v>190.29999999999998</v>
      </c>
      <c r="E23" s="13">
        <f t="shared" si="0"/>
        <v>158</v>
      </c>
      <c r="F23" s="13">
        <f t="shared" si="0"/>
        <v>162.80000000000001</v>
      </c>
      <c r="G23" s="13">
        <f t="shared" si="0"/>
        <v>164.6</v>
      </c>
      <c r="H23" s="13">
        <f t="shared" si="0"/>
        <v>192.4</v>
      </c>
      <c r="I23" s="13">
        <f t="shared" si="0"/>
        <v>189.2</v>
      </c>
      <c r="J23" s="13">
        <f t="shared" si="0"/>
        <v>153.19999999999999</v>
      </c>
      <c r="K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A3" workbookViewId="0">
      <selection activeCell="E25" sqref="E25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45017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45029</v>
      </c>
      <c r="B4" s="1"/>
      <c r="C4" s="1"/>
      <c r="D4" s="1"/>
      <c r="E4" s="1">
        <v>48</v>
      </c>
      <c r="F4" s="1"/>
      <c r="G4" s="1"/>
      <c r="H4" s="1"/>
      <c r="I4" s="1"/>
      <c r="J4" s="1"/>
      <c r="K4" s="1"/>
    </row>
    <row r="5" spans="1:11" x14ac:dyDescent="0.3">
      <c r="A5" s="48">
        <v>45038</v>
      </c>
      <c r="B5" s="1">
        <f>25.2+25.2+5.2</f>
        <v>55.6</v>
      </c>
      <c r="C5" s="1">
        <f>24.8+25.4+0.8</f>
        <v>51</v>
      </c>
      <c r="D5" s="1">
        <f>21.6+23.6+11</f>
        <v>56.2</v>
      </c>
      <c r="E5" s="1"/>
      <c r="F5" s="1">
        <f>24.4+23.2</f>
        <v>47.599999999999994</v>
      </c>
      <c r="G5" s="1">
        <f>25.2+25.4+0.8</f>
        <v>51.399999999999991</v>
      </c>
      <c r="H5" s="1">
        <f>23.6+22+4</f>
        <v>49.6</v>
      </c>
      <c r="I5" s="1">
        <f>25.4+22.8</f>
        <v>48.2</v>
      </c>
      <c r="J5" s="1">
        <f>25.2+25+1.6</f>
        <v>51.800000000000004</v>
      </c>
      <c r="K5" s="1"/>
    </row>
    <row r="6" spans="1:11" x14ac:dyDescent="0.3">
      <c r="A6" s="48">
        <v>45042</v>
      </c>
      <c r="B6" s="1">
        <v>3</v>
      </c>
      <c r="C6" s="1">
        <v>3.2</v>
      </c>
      <c r="D6" s="1">
        <v>3.4</v>
      </c>
      <c r="E6" s="1">
        <v>4</v>
      </c>
      <c r="F6" s="1">
        <v>4.4000000000000004</v>
      </c>
      <c r="G6" s="1">
        <v>3.4</v>
      </c>
      <c r="H6" s="1">
        <v>3.6</v>
      </c>
      <c r="I6" s="1">
        <v>3.6</v>
      </c>
      <c r="J6" s="1">
        <v>3.8</v>
      </c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G12" s="3"/>
      <c r="H12" s="3"/>
      <c r="I12" s="3"/>
      <c r="J12" s="3"/>
      <c r="K12" s="3"/>
    </row>
    <row r="13" spans="1:11" x14ac:dyDescent="0.3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13" t="s">
        <v>11</v>
      </c>
      <c r="B21" s="13">
        <f>B4+B5+B6+B7+B8+B9</f>
        <v>58.6</v>
      </c>
      <c r="C21" s="13">
        <f t="shared" ref="C21:J21" si="0">C4+C5+C6+C7+C8+C9</f>
        <v>54.2</v>
      </c>
      <c r="D21" s="13">
        <f t="shared" si="0"/>
        <v>59.6</v>
      </c>
      <c r="E21" s="13">
        <f t="shared" si="0"/>
        <v>52</v>
      </c>
      <c r="F21" s="13">
        <f t="shared" si="0"/>
        <v>51.999999999999993</v>
      </c>
      <c r="G21" s="13">
        <f t="shared" si="0"/>
        <v>54.79999999999999</v>
      </c>
      <c r="H21" s="13">
        <f t="shared" si="0"/>
        <v>53.2</v>
      </c>
      <c r="I21" s="13">
        <f t="shared" si="0"/>
        <v>51.800000000000004</v>
      </c>
      <c r="J21" s="13">
        <f t="shared" si="0"/>
        <v>55.6</v>
      </c>
      <c r="K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topLeftCell="A8" workbookViewId="0">
      <selection activeCell="B27" sqref="B27:J27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45047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45048</v>
      </c>
      <c r="B4" s="1"/>
      <c r="C4" s="1"/>
      <c r="D4" s="1"/>
      <c r="E4" s="1">
        <v>6</v>
      </c>
      <c r="F4" s="1"/>
      <c r="G4" s="1"/>
      <c r="H4" s="1"/>
      <c r="I4" s="1"/>
      <c r="J4" s="1"/>
      <c r="K4" s="1"/>
    </row>
    <row r="5" spans="1:11" x14ac:dyDescent="0.3">
      <c r="A5" s="48">
        <v>45064</v>
      </c>
      <c r="B5" s="1">
        <v>58</v>
      </c>
      <c r="C5" s="1">
        <v>62.2</v>
      </c>
      <c r="D5" s="1">
        <v>70.599999999999994</v>
      </c>
      <c r="E5" s="1"/>
      <c r="F5" s="1">
        <v>65</v>
      </c>
      <c r="G5" s="1">
        <v>60.6</v>
      </c>
      <c r="H5" s="1">
        <v>61.6</v>
      </c>
      <c r="I5" s="1">
        <v>61</v>
      </c>
      <c r="J5" s="1">
        <v>45.8</v>
      </c>
      <c r="K5" s="1"/>
    </row>
    <row r="6" spans="1:11" x14ac:dyDescent="0.3">
      <c r="A6" s="48">
        <v>45068</v>
      </c>
      <c r="B6" s="1"/>
      <c r="C6" s="1"/>
      <c r="D6" s="1"/>
      <c r="E6" s="1">
        <v>15</v>
      </c>
      <c r="F6" s="1"/>
      <c r="G6" s="1"/>
      <c r="H6" s="1"/>
      <c r="I6" s="1"/>
      <c r="J6" s="1"/>
      <c r="K6" s="1"/>
    </row>
    <row r="7" spans="1:11" x14ac:dyDescent="0.3">
      <c r="A7" s="48">
        <v>45069</v>
      </c>
      <c r="B7" s="1">
        <v>13</v>
      </c>
      <c r="C7" s="1">
        <v>13.6</v>
      </c>
      <c r="D7" s="1">
        <v>14.2</v>
      </c>
      <c r="E7" s="1"/>
      <c r="F7" s="1">
        <v>13.2</v>
      </c>
      <c r="G7" s="1">
        <v>13.2</v>
      </c>
      <c r="H7" s="1">
        <v>14.6</v>
      </c>
      <c r="I7" s="1">
        <v>13.6</v>
      </c>
      <c r="J7" s="1">
        <v>14.8</v>
      </c>
      <c r="K7" s="1"/>
    </row>
    <row r="8" spans="1:11" x14ac:dyDescent="0.3">
      <c r="A8" s="2">
        <v>45073</v>
      </c>
      <c r="B8" s="3"/>
      <c r="C8" s="3"/>
      <c r="D8" s="3"/>
      <c r="E8" s="3">
        <v>26</v>
      </c>
      <c r="F8" s="3"/>
      <c r="G8" s="3"/>
      <c r="H8" s="3"/>
      <c r="I8" s="3"/>
      <c r="J8" s="3"/>
      <c r="K8" s="3"/>
    </row>
    <row r="9" spans="1:1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2"/>
      <c r="B13" s="3"/>
      <c r="C13" s="3"/>
      <c r="D13" s="3"/>
      <c r="E13" s="3"/>
      <c r="F13" s="3"/>
      <c r="G13" s="3"/>
      <c r="H13" s="3"/>
      <c r="I13" s="3"/>
      <c r="J13" s="50"/>
      <c r="K13" s="3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K15" s="9"/>
    </row>
    <row r="16" spans="1:11" x14ac:dyDescent="0.3">
      <c r="A16" s="2"/>
      <c r="B16" s="9"/>
      <c r="C16" s="9"/>
      <c r="D16" s="9"/>
      <c r="E16" s="9"/>
      <c r="F16" s="9"/>
      <c r="G16" s="9"/>
      <c r="H16" s="9"/>
      <c r="I16" s="9"/>
      <c r="J16" s="49"/>
      <c r="K16" s="9"/>
    </row>
    <row r="17" spans="1:12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2" x14ac:dyDescent="0.3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2" x14ac:dyDescent="0.3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2" x14ac:dyDescent="0.3">
      <c r="A20" s="18"/>
      <c r="B20" s="8"/>
      <c r="C20" s="8"/>
      <c r="D20" s="8"/>
      <c r="E20" s="9"/>
      <c r="F20" s="8"/>
      <c r="G20" s="8"/>
      <c r="H20" s="8"/>
      <c r="I20" s="8"/>
      <c r="J20" s="8"/>
      <c r="K20" s="8"/>
    </row>
    <row r="21" spans="1:12" x14ac:dyDescent="0.3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2" x14ac:dyDescent="0.3">
      <c r="A22" s="2"/>
      <c r="B22" s="5"/>
      <c r="C22" s="5"/>
      <c r="D22" s="5"/>
      <c r="E22" s="5"/>
      <c r="F22" s="9"/>
      <c r="G22" s="5"/>
      <c r="H22" s="5"/>
      <c r="I22" s="5"/>
      <c r="J22" s="5"/>
      <c r="K22" s="3"/>
    </row>
    <row r="23" spans="1:12" x14ac:dyDescent="0.3">
      <c r="A23" s="2"/>
      <c r="B23" s="5"/>
      <c r="C23" s="5"/>
      <c r="D23" s="5"/>
      <c r="E23" s="5"/>
      <c r="F23" s="9"/>
      <c r="G23" s="5"/>
      <c r="H23" s="5"/>
      <c r="I23" s="5"/>
      <c r="J23" s="5"/>
      <c r="K23" s="5"/>
    </row>
    <row r="24" spans="1:12" x14ac:dyDescent="0.3">
      <c r="A24" s="2"/>
      <c r="B24" s="5"/>
      <c r="C24" s="5"/>
      <c r="D24" s="5"/>
      <c r="E24" s="6"/>
      <c r="F24" s="5"/>
      <c r="G24" s="5"/>
      <c r="H24" s="5"/>
      <c r="I24" s="5"/>
      <c r="J24" s="5"/>
      <c r="K24" s="3"/>
    </row>
    <row r="25" spans="1:12" x14ac:dyDescent="0.3">
      <c r="A25" s="4"/>
      <c r="B25" s="5"/>
      <c r="C25" s="5"/>
      <c r="D25" s="5"/>
      <c r="E25" s="6"/>
      <c r="F25" s="5"/>
      <c r="G25" s="5"/>
      <c r="H25" s="5"/>
      <c r="I25" s="5"/>
      <c r="J25" s="5"/>
      <c r="K25" s="5"/>
    </row>
    <row r="26" spans="1:12" x14ac:dyDescent="0.3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2" x14ac:dyDescent="0.3">
      <c r="A27" s="13" t="s">
        <v>11</v>
      </c>
      <c r="B27" s="13">
        <f>B4+B5+B6+B7</f>
        <v>71</v>
      </c>
      <c r="C27" s="13">
        <f t="shared" ref="C27:J27" si="0">C4+C5+C6+C7</f>
        <v>75.8</v>
      </c>
      <c r="D27" s="13">
        <f>D4+D5+D6+D7</f>
        <v>84.8</v>
      </c>
      <c r="E27" s="13">
        <f>E4+E5+E6+E7+E8</f>
        <v>47</v>
      </c>
      <c r="F27" s="13">
        <f>F4+F5+F6+F7</f>
        <v>78.2</v>
      </c>
      <c r="G27" s="13">
        <f t="shared" si="0"/>
        <v>73.8</v>
      </c>
      <c r="H27" s="13">
        <f t="shared" si="0"/>
        <v>76.2</v>
      </c>
      <c r="I27" s="13">
        <f t="shared" si="0"/>
        <v>74.599999999999994</v>
      </c>
      <c r="J27" s="13">
        <f t="shared" si="0"/>
        <v>60.599999999999994</v>
      </c>
      <c r="K27" s="9"/>
    </row>
    <row r="29" spans="1:12" x14ac:dyDescent="0.3">
      <c r="L29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workbookViewId="0">
      <selection activeCell="B17" sqref="B17:J17"/>
    </sheetView>
  </sheetViews>
  <sheetFormatPr baseColWidth="10" defaultColWidth="11.44140625" defaultRowHeight="14.4" x14ac:dyDescent="0.3"/>
  <cols>
    <col min="10" max="10" width="16.33203125" customWidth="1"/>
    <col min="11" max="11" width="14.6640625" customWidth="1"/>
  </cols>
  <sheetData>
    <row r="1" spans="1:11" ht="40.200000000000003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</row>
    <row r="2" spans="1:11" ht="27" x14ac:dyDescent="0.3">
      <c r="A2" s="66">
        <v>45092</v>
      </c>
      <c r="B2" s="60">
        <f>24.6+14.1</f>
        <v>38.700000000000003</v>
      </c>
      <c r="C2" s="65">
        <v>35.4</v>
      </c>
      <c r="D2" s="60">
        <f>22.4+21</f>
        <v>43.4</v>
      </c>
      <c r="E2" s="60"/>
      <c r="F2" s="65">
        <v>39.5</v>
      </c>
      <c r="G2" s="60">
        <f>25.4+14</f>
        <v>39.4</v>
      </c>
      <c r="H2" s="65">
        <v>39.4</v>
      </c>
      <c r="I2" s="65">
        <v>38.6</v>
      </c>
      <c r="J2" s="60">
        <v>39.799999999999997</v>
      </c>
      <c r="K2" s="60" t="s">
        <v>30</v>
      </c>
    </row>
    <row r="3" spans="1:11" x14ac:dyDescent="0.3">
      <c r="A3" s="61"/>
      <c r="B3" s="62"/>
      <c r="D3" s="62"/>
      <c r="E3" s="62"/>
      <c r="F3" s="64"/>
      <c r="G3" s="64"/>
      <c r="H3" s="64"/>
      <c r="I3" s="64"/>
      <c r="J3" s="60"/>
      <c r="K3" s="60"/>
    </row>
    <row r="4" spans="1:11" x14ac:dyDescent="0.3">
      <c r="A4" s="61"/>
      <c r="B4" s="62"/>
      <c r="D4" s="62"/>
      <c r="E4" s="62"/>
      <c r="G4" s="64"/>
      <c r="J4" s="60"/>
      <c r="K4" s="60"/>
    </row>
    <row r="5" spans="1:11" x14ac:dyDescent="0.3">
      <c r="A5" s="61"/>
      <c r="B5" s="62"/>
      <c r="D5" s="62"/>
      <c r="E5" s="62"/>
      <c r="F5" s="62"/>
      <c r="G5" s="64"/>
      <c r="H5" s="64"/>
      <c r="I5" s="64"/>
      <c r="K5" s="60"/>
    </row>
    <row r="6" spans="1:11" x14ac:dyDescent="0.3">
      <c r="A6" s="61"/>
      <c r="B6" s="8"/>
      <c r="C6" s="62"/>
      <c r="D6" s="8"/>
      <c r="E6" s="8"/>
      <c r="F6" s="8"/>
      <c r="G6" s="62"/>
      <c r="H6" s="60"/>
      <c r="I6" s="60"/>
      <c r="J6" s="60"/>
      <c r="K6" s="8"/>
    </row>
    <row r="7" spans="1:11" s="59" customFormat="1" x14ac:dyDescent="0.3">
      <c r="A7" s="63"/>
      <c r="B7" s="58"/>
      <c r="D7" s="58"/>
      <c r="E7" s="58"/>
      <c r="F7" s="58"/>
      <c r="G7" s="58"/>
      <c r="H7" s="58"/>
      <c r="I7" s="58"/>
      <c r="J7" s="58"/>
      <c r="K7" s="58"/>
    </row>
    <row r="8" spans="1:11" x14ac:dyDescent="0.3">
      <c r="A8" s="61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3">
      <c r="A9" s="61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1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1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1"/>
      <c r="B12" s="7"/>
      <c r="C12" s="7"/>
      <c r="D12" s="7"/>
      <c r="E12" s="7"/>
      <c r="F12" s="8"/>
      <c r="G12" s="7"/>
      <c r="H12" s="7"/>
      <c r="I12" s="7"/>
      <c r="J12" s="7"/>
      <c r="K12" s="62"/>
    </row>
    <row r="13" spans="1:11" x14ac:dyDescent="0.3">
      <c r="A13" s="61"/>
      <c r="B13" s="7"/>
      <c r="C13" s="7"/>
      <c r="D13" s="7"/>
      <c r="E13" s="7"/>
      <c r="F13" s="8"/>
      <c r="G13" s="7"/>
      <c r="H13" s="7"/>
      <c r="I13" s="7"/>
      <c r="J13" s="7"/>
      <c r="K13" s="7"/>
    </row>
    <row r="14" spans="1:11" x14ac:dyDescent="0.3">
      <c r="A14" s="61"/>
      <c r="B14" s="7"/>
      <c r="C14" s="7"/>
      <c r="D14" s="7"/>
      <c r="E14" s="7"/>
      <c r="F14" s="7"/>
      <c r="G14" s="7"/>
      <c r="H14" s="7"/>
      <c r="I14" s="7"/>
      <c r="J14" s="7"/>
      <c r="K14" s="62"/>
    </row>
    <row r="15" spans="1:11" x14ac:dyDescent="0.3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">
      <c r="A16" s="1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11" t="s">
        <v>11</v>
      </c>
      <c r="B17" s="11">
        <f>SUM(B2:B16)</f>
        <v>38.700000000000003</v>
      </c>
      <c r="C17" s="11">
        <f>SUM(C2:C16)</f>
        <v>35.4</v>
      </c>
      <c r="D17" s="11">
        <f>SUM(D2:D16)</f>
        <v>43.4</v>
      </c>
      <c r="E17" s="11">
        <f>SUM(E2:E16)</f>
        <v>0</v>
      </c>
      <c r="F17" s="11">
        <f t="shared" ref="F17:J17" si="0">SUM(F2:F16)</f>
        <v>39.5</v>
      </c>
      <c r="G17" s="11">
        <f t="shared" si="0"/>
        <v>39.4</v>
      </c>
      <c r="H17" s="11">
        <f t="shared" si="0"/>
        <v>39.4</v>
      </c>
      <c r="I17" s="11">
        <f t="shared" si="0"/>
        <v>38.6</v>
      </c>
      <c r="J17" s="11">
        <f t="shared" si="0"/>
        <v>39.799999999999997</v>
      </c>
      <c r="K17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D6" sqref="D6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8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2"/>
      <c r="B6" s="3"/>
      <c r="C6" s="3"/>
      <c r="D6" s="3"/>
      <c r="E6" s="9"/>
      <c r="F6" s="3"/>
      <c r="G6" s="3"/>
      <c r="H6" s="3"/>
      <c r="I6" s="3"/>
      <c r="J6" s="3"/>
      <c r="K6" s="9"/>
    </row>
    <row r="7" spans="1:11" x14ac:dyDescent="0.3">
      <c r="A7" s="2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3">
      <c r="A8" s="2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2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">
      <c r="A10" s="2"/>
      <c r="B10" s="5"/>
      <c r="C10" s="5"/>
      <c r="D10" s="5"/>
      <c r="E10" s="5"/>
      <c r="F10" s="9"/>
      <c r="G10" s="5"/>
      <c r="H10" s="5"/>
      <c r="I10" s="5"/>
      <c r="J10" s="5"/>
      <c r="K10" s="3"/>
    </row>
    <row r="11" spans="1:11" x14ac:dyDescent="0.3">
      <c r="A11" s="2"/>
      <c r="B11" s="5"/>
      <c r="C11" s="5"/>
      <c r="D11" s="5"/>
      <c r="E11" s="5"/>
      <c r="F11" s="9"/>
      <c r="G11" s="5"/>
      <c r="H11" s="5"/>
      <c r="I11" s="5"/>
      <c r="J11" s="5"/>
      <c r="K11" s="5"/>
    </row>
    <row r="12" spans="1:11" x14ac:dyDescent="0.3">
      <c r="A12" s="2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4"/>
      <c r="B13" s="5"/>
      <c r="C13" s="5"/>
      <c r="D13" s="5"/>
      <c r="E13" s="6"/>
      <c r="F13" s="5"/>
      <c r="G13" s="5"/>
      <c r="H13" s="5"/>
      <c r="I13" s="5"/>
      <c r="J13" s="5"/>
      <c r="K13" s="5"/>
    </row>
    <row r="14" spans="1:11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13" t="s">
        <v>11</v>
      </c>
      <c r="B15" s="13">
        <f>SUM(B2:B14)</f>
        <v>0</v>
      </c>
      <c r="C15" s="13">
        <f t="shared" ref="C15:J15" si="0">SUM(C2:C14)</f>
        <v>0</v>
      </c>
      <c r="D15" s="13">
        <f t="shared" si="0"/>
        <v>0</v>
      </c>
      <c r="E15" s="13">
        <f t="shared" si="0"/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zoomScale="130" zoomScaleNormal="130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45170</v>
      </c>
      <c r="C1" s="15"/>
      <c r="D1" s="15"/>
      <c r="E1" s="15"/>
      <c r="F1" s="16"/>
    </row>
    <row r="3" spans="1:11" ht="43.2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33"/>
      <c r="B10" s="32"/>
      <c r="C10" s="32"/>
      <c r="D10" s="32"/>
      <c r="E10" s="32"/>
      <c r="F10" s="1"/>
      <c r="G10" s="1"/>
      <c r="H10" s="1"/>
      <c r="I10" s="1"/>
      <c r="J10" s="1"/>
      <c r="K10" s="1"/>
    </row>
    <row r="11" spans="1:11" x14ac:dyDescent="0.3">
      <c r="A11" s="40"/>
      <c r="E11" s="42"/>
      <c r="K11" s="1"/>
    </row>
    <row r="12" spans="1:11" x14ac:dyDescent="0.3">
      <c r="A12" s="40"/>
      <c r="E12" s="42"/>
      <c r="K12" s="1"/>
    </row>
    <row r="13" spans="1:11" x14ac:dyDescent="0.3">
      <c r="A13" s="18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 x14ac:dyDescent="0.3">
      <c r="A14" s="18"/>
      <c r="B14" s="3"/>
      <c r="C14" s="3"/>
      <c r="D14" s="3"/>
      <c r="E14" s="9"/>
      <c r="F14" s="3"/>
      <c r="G14" s="3"/>
      <c r="H14" s="3"/>
      <c r="I14" s="9"/>
      <c r="J14" s="9"/>
      <c r="K14" s="8"/>
    </row>
    <row r="15" spans="1:11" x14ac:dyDescent="0.3">
      <c r="A15" s="18"/>
      <c r="B15" s="3"/>
      <c r="C15" s="3"/>
      <c r="D15" s="3"/>
      <c r="E15" s="9"/>
      <c r="F15" s="3"/>
      <c r="G15" s="3"/>
      <c r="H15" s="3"/>
      <c r="I15" s="9"/>
      <c r="J15" s="9"/>
      <c r="K15" s="8"/>
    </row>
    <row r="16" spans="1:11" x14ac:dyDescent="0.3">
      <c r="A16" s="18"/>
      <c r="B16" s="3"/>
      <c r="C16" s="3"/>
      <c r="D16" s="3"/>
      <c r="E16" s="9"/>
      <c r="F16" s="3"/>
      <c r="G16" s="3"/>
      <c r="H16" s="3"/>
      <c r="I16" s="9"/>
      <c r="J16" s="9"/>
      <c r="K16" s="8"/>
    </row>
    <row r="17" spans="1:11" x14ac:dyDescent="0.3">
      <c r="A17" s="18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18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18"/>
      <c r="B19" s="5"/>
      <c r="C19" s="5"/>
      <c r="D19" s="5"/>
      <c r="E19" s="6"/>
      <c r="F19" s="5"/>
      <c r="G19" s="5"/>
      <c r="H19" s="5"/>
      <c r="I19" s="5"/>
      <c r="J19" s="5"/>
      <c r="K19" s="3"/>
    </row>
    <row r="20" spans="1:11" x14ac:dyDescent="0.3">
      <c r="A20" s="18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17"/>
      <c r="B21" s="5"/>
      <c r="C21" s="5"/>
      <c r="D21" s="5"/>
      <c r="E21" s="6"/>
      <c r="F21" s="5"/>
      <c r="G21" s="5"/>
      <c r="H21" s="5"/>
      <c r="I21" s="5"/>
      <c r="J21" s="5"/>
      <c r="K21" s="7"/>
    </row>
    <row r="22" spans="1:11" x14ac:dyDescent="0.3">
      <c r="A22" s="4"/>
      <c r="B22" s="5"/>
      <c r="C22" s="5"/>
      <c r="D22" s="5"/>
      <c r="E22" s="6"/>
      <c r="F22" s="5"/>
      <c r="G22" s="5"/>
      <c r="H22" s="5"/>
      <c r="I22" s="5"/>
      <c r="J22" s="5"/>
      <c r="K22" s="3"/>
    </row>
    <row r="23" spans="1:11" x14ac:dyDescent="0.3">
      <c r="A23" s="4"/>
      <c r="B23" s="5"/>
      <c r="C23" s="5"/>
      <c r="D23" s="5"/>
      <c r="E23" s="6"/>
      <c r="F23" s="5"/>
      <c r="G23" s="5"/>
      <c r="H23" s="5"/>
      <c r="I23" s="5"/>
      <c r="J23" s="5"/>
      <c r="K23" s="7"/>
    </row>
    <row r="24" spans="1:11" x14ac:dyDescent="0.3">
      <c r="A24" s="17"/>
      <c r="B24" s="7"/>
      <c r="C24" s="7"/>
      <c r="D24" s="7"/>
      <c r="E24" s="6"/>
      <c r="F24" s="7"/>
      <c r="G24" s="7"/>
      <c r="H24" s="7"/>
      <c r="I24" s="7"/>
      <c r="J24" s="5"/>
      <c r="K24" s="7"/>
    </row>
    <row r="25" spans="1:11" x14ac:dyDescent="0.3">
      <c r="A25" s="18"/>
      <c r="B25" s="8"/>
      <c r="C25" s="8"/>
      <c r="D25" s="8"/>
      <c r="E25" s="19"/>
      <c r="F25" s="8"/>
      <c r="G25" s="8"/>
      <c r="H25" s="8"/>
      <c r="I25" s="8"/>
      <c r="J25" s="9"/>
      <c r="K25" s="8"/>
    </row>
    <row r="26" spans="1:11" x14ac:dyDescent="0.3">
      <c r="A26" s="10"/>
      <c r="B26" s="9"/>
      <c r="C26" s="9"/>
      <c r="D26" s="9"/>
      <c r="E26" s="19"/>
      <c r="F26" s="9"/>
      <c r="G26" s="9"/>
      <c r="H26" s="9"/>
      <c r="I26" s="9"/>
      <c r="J26" s="9"/>
      <c r="K26" s="8"/>
    </row>
    <row r="27" spans="1:11" x14ac:dyDescent="0.3">
      <c r="A27" s="10"/>
      <c r="B27" s="9"/>
      <c r="C27" s="9"/>
      <c r="D27" s="9"/>
      <c r="E27" s="19"/>
      <c r="F27" s="9"/>
      <c r="G27" s="9"/>
      <c r="H27" s="9"/>
      <c r="I27" s="9"/>
      <c r="J27" s="9"/>
      <c r="K27" s="8"/>
    </row>
    <row r="28" spans="1:11" x14ac:dyDescent="0.3">
      <c r="A28" s="10"/>
      <c r="B28" s="9"/>
      <c r="C28" s="9"/>
      <c r="D28" s="9"/>
      <c r="E28" s="19"/>
      <c r="F28" s="9"/>
      <c r="G28" s="9"/>
      <c r="H28" s="9"/>
      <c r="I28" s="9"/>
      <c r="J28" s="9"/>
      <c r="K28" s="8"/>
    </row>
    <row r="29" spans="1:11" x14ac:dyDescent="0.3">
      <c r="A29" s="10"/>
      <c r="B29" s="9"/>
      <c r="C29" s="9"/>
      <c r="D29" s="9"/>
      <c r="E29" s="9"/>
      <c r="F29" s="9"/>
      <c r="G29" s="9"/>
      <c r="H29" s="9"/>
      <c r="I29" s="9"/>
      <c r="J29" s="9"/>
      <c r="K29" s="8"/>
    </row>
    <row r="30" spans="1:11" x14ac:dyDescent="0.3">
      <c r="A30" s="11" t="s">
        <v>11</v>
      </c>
      <c r="B30" s="11">
        <f>SUM(B4:B29)</f>
        <v>0</v>
      </c>
      <c r="C30" s="11">
        <f t="shared" ref="C30:J30" si="0">SUM(C4:C29)</f>
        <v>0</v>
      </c>
      <c r="D30" s="11">
        <f t="shared" si="0"/>
        <v>0</v>
      </c>
      <c r="E30" s="11">
        <f t="shared" si="0"/>
        <v>0</v>
      </c>
      <c r="F30" s="11">
        <f t="shared" si="0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1">
        <f t="shared" si="0"/>
        <v>0</v>
      </c>
      <c r="K30" s="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>
      <selection activeCell="B1" sqref="B1"/>
    </sheetView>
  </sheetViews>
  <sheetFormatPr baseColWidth="10" defaultColWidth="11.44140625" defaultRowHeight="13.8" x14ac:dyDescent="0.25"/>
  <cols>
    <col min="1" max="1" width="13" style="24" customWidth="1"/>
    <col min="2" max="2" width="11.44140625" style="24"/>
    <col min="3" max="3" width="7.6640625" style="24" customWidth="1"/>
    <col min="4" max="4" width="7.5546875" style="24" customWidth="1"/>
    <col min="5" max="5" width="11.44140625" style="24"/>
    <col min="6" max="6" width="11.88671875" style="24" customWidth="1"/>
    <col min="7" max="7" width="10.5546875" style="24" customWidth="1"/>
    <col min="8" max="8" width="7.33203125" style="24" customWidth="1"/>
    <col min="9" max="9" width="11.44140625" style="24"/>
    <col min="10" max="10" width="16.88671875" style="24" customWidth="1"/>
    <col min="11" max="11" width="28.6640625" style="24" bestFit="1" customWidth="1"/>
    <col min="12" max="16384" width="11.44140625" style="24"/>
  </cols>
  <sheetData>
    <row r="1" spans="1:11" x14ac:dyDescent="0.25">
      <c r="A1" s="30" t="s">
        <v>12</v>
      </c>
      <c r="B1" s="21">
        <v>45139</v>
      </c>
      <c r="C1" s="22"/>
      <c r="D1" s="22"/>
      <c r="E1" s="22"/>
      <c r="F1" s="23"/>
    </row>
    <row r="3" spans="1:11" ht="41.4" x14ac:dyDescent="0.25">
      <c r="A3" s="3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</row>
    <row r="4" spans="1:11" x14ac:dyDescent="0.25">
      <c r="A4" s="67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A5" s="25"/>
      <c r="B5" s="32"/>
      <c r="C5" s="32"/>
      <c r="D5" s="32"/>
      <c r="E5" s="26"/>
      <c r="F5" s="32"/>
      <c r="G5" s="32"/>
      <c r="H5" s="32"/>
      <c r="I5" s="26"/>
      <c r="J5" s="26"/>
      <c r="K5" s="26"/>
    </row>
    <row r="6" spans="1:11" x14ac:dyDescent="0.25">
      <c r="A6" s="25"/>
      <c r="B6" s="32"/>
      <c r="C6" s="32"/>
      <c r="D6" s="32"/>
      <c r="E6" s="26"/>
      <c r="F6" s="32"/>
      <c r="G6" s="32"/>
      <c r="H6" s="32"/>
      <c r="I6" s="26"/>
      <c r="J6" s="26"/>
      <c r="K6" s="26"/>
    </row>
    <row r="7" spans="1:11" x14ac:dyDescent="0.25">
      <c r="A7" s="25"/>
      <c r="B7" s="32"/>
      <c r="C7" s="32"/>
      <c r="D7" s="32"/>
      <c r="E7" s="26"/>
      <c r="F7" s="32"/>
      <c r="G7" s="32"/>
      <c r="H7" s="32"/>
      <c r="I7" s="26"/>
      <c r="J7" s="26"/>
      <c r="K7" s="26"/>
    </row>
    <row r="8" spans="1:11" x14ac:dyDescent="0.25">
      <c r="A8" s="25"/>
      <c r="B8" s="32"/>
      <c r="C8" s="32"/>
      <c r="D8" s="32"/>
      <c r="E8" s="26"/>
      <c r="F8" s="32"/>
      <c r="G8" s="32"/>
      <c r="H8" s="32"/>
      <c r="I8" s="26"/>
      <c r="J8" s="26"/>
      <c r="K8" s="26"/>
    </row>
    <row r="9" spans="1:11" x14ac:dyDescent="0.25">
      <c r="A9" s="25"/>
      <c r="B9" s="32"/>
      <c r="C9" s="32"/>
      <c r="D9" s="32"/>
      <c r="E9" s="26"/>
      <c r="F9" s="32"/>
      <c r="H9" s="32"/>
      <c r="I9" s="26"/>
      <c r="J9" s="26"/>
      <c r="K9" s="26"/>
    </row>
    <row r="10" spans="1:11" x14ac:dyDescent="0.25">
      <c r="A10" s="25"/>
      <c r="B10" s="26"/>
      <c r="C10" s="26"/>
      <c r="D10" s="26"/>
      <c r="E10" s="26"/>
      <c r="F10" s="32"/>
      <c r="G10" s="32"/>
      <c r="H10" s="32"/>
      <c r="I10" s="32"/>
      <c r="J10" s="32"/>
      <c r="K10" s="32"/>
    </row>
    <row r="11" spans="1:11" x14ac:dyDescent="0.25">
      <c r="A11" s="26"/>
      <c r="B11" s="26"/>
      <c r="C11" s="26"/>
      <c r="D11" s="26"/>
      <c r="E11" s="26"/>
      <c r="F11" s="32"/>
      <c r="G11" s="32"/>
      <c r="H11" s="32"/>
      <c r="I11" s="32"/>
      <c r="J11" s="32"/>
      <c r="K11" s="32"/>
    </row>
    <row r="12" spans="1:11" x14ac:dyDescent="0.25">
      <c r="A12" s="33"/>
      <c r="B12" s="34"/>
      <c r="C12" s="34"/>
      <c r="D12" s="34"/>
      <c r="E12" s="35"/>
      <c r="F12" s="34"/>
      <c r="G12" s="34"/>
      <c r="H12" s="34"/>
      <c r="I12" s="34"/>
      <c r="J12" s="34"/>
      <c r="K12" s="32"/>
    </row>
    <row r="13" spans="1:11" x14ac:dyDescent="0.25">
      <c r="A13" s="33"/>
      <c r="B13" s="34"/>
      <c r="C13" s="34"/>
      <c r="D13" s="34"/>
      <c r="E13" s="35"/>
      <c r="F13" s="34"/>
      <c r="G13" s="34"/>
      <c r="H13" s="34"/>
      <c r="I13" s="34"/>
      <c r="J13" s="34"/>
      <c r="K13" s="32"/>
    </row>
    <row r="14" spans="1:11" x14ac:dyDescent="0.25">
      <c r="A14" s="36"/>
      <c r="B14" s="37"/>
      <c r="C14" s="37"/>
      <c r="D14" s="37"/>
      <c r="E14" s="35"/>
      <c r="F14" s="37"/>
      <c r="G14" s="37"/>
      <c r="H14" s="37"/>
      <c r="I14" s="37"/>
      <c r="J14" s="34"/>
      <c r="K14" s="37"/>
    </row>
    <row r="15" spans="1:11" x14ac:dyDescent="0.25">
      <c r="A15" s="38"/>
      <c r="B15" s="34"/>
      <c r="C15" s="34"/>
      <c r="D15" s="34"/>
      <c r="E15" s="35"/>
      <c r="F15" s="34"/>
      <c r="G15" s="34"/>
      <c r="H15" s="34"/>
      <c r="I15" s="34"/>
      <c r="J15" s="34"/>
      <c r="K15" s="32"/>
    </row>
    <row r="16" spans="1:11" x14ac:dyDescent="0.25">
      <c r="A16" s="38"/>
      <c r="B16" s="34"/>
      <c r="C16" s="34"/>
      <c r="D16" s="34"/>
      <c r="E16" s="35"/>
      <c r="F16" s="34"/>
      <c r="G16" s="34"/>
      <c r="H16" s="34"/>
      <c r="I16" s="34"/>
      <c r="J16" s="34"/>
      <c r="K16" s="37"/>
    </row>
    <row r="17" spans="1:11" x14ac:dyDescent="0.25">
      <c r="A17" s="36"/>
      <c r="B17" s="37"/>
      <c r="C17" s="37"/>
      <c r="D17" s="37"/>
      <c r="E17" s="35"/>
      <c r="F17" s="37"/>
      <c r="G17" s="37"/>
      <c r="H17" s="37"/>
      <c r="I17" s="37"/>
      <c r="J17" s="34"/>
      <c r="K17" s="37"/>
    </row>
    <row r="18" spans="1:11" x14ac:dyDescent="0.25">
      <c r="A18" s="25"/>
      <c r="B18" s="26"/>
      <c r="C18" s="26"/>
      <c r="D18" s="26"/>
      <c r="E18" s="27"/>
      <c r="F18" s="26"/>
      <c r="G18" s="26"/>
      <c r="H18" s="26"/>
      <c r="I18" s="26"/>
      <c r="J18" s="28"/>
      <c r="K18" s="26"/>
    </row>
    <row r="19" spans="1:11" x14ac:dyDescent="0.25">
      <c r="A19" s="29"/>
      <c r="B19" s="28"/>
      <c r="C19" s="28"/>
      <c r="D19" s="28"/>
      <c r="E19" s="27"/>
      <c r="F19" s="28"/>
      <c r="G19" s="28"/>
      <c r="H19" s="28"/>
      <c r="I19" s="28"/>
      <c r="J19" s="28"/>
      <c r="K19" s="26"/>
    </row>
    <row r="20" spans="1:11" x14ac:dyDescent="0.25">
      <c r="A20" s="29"/>
      <c r="B20" s="28"/>
      <c r="C20" s="28"/>
      <c r="D20" s="28"/>
      <c r="E20" s="27"/>
      <c r="F20" s="28"/>
      <c r="G20" s="28"/>
      <c r="H20" s="28"/>
      <c r="I20" s="28"/>
      <c r="J20" s="28"/>
      <c r="K20" s="26"/>
    </row>
    <row r="21" spans="1:11" x14ac:dyDescent="0.25">
      <c r="A21" s="29"/>
      <c r="B21" s="28"/>
      <c r="C21" s="28"/>
      <c r="D21" s="28"/>
      <c r="E21" s="27"/>
      <c r="F21" s="28"/>
      <c r="G21" s="28"/>
      <c r="H21" s="28"/>
      <c r="I21" s="28"/>
      <c r="J21" s="28"/>
      <c r="K21" s="26"/>
    </row>
    <row r="22" spans="1:11" x14ac:dyDescent="0.25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26"/>
    </row>
    <row r="23" spans="1:11" x14ac:dyDescent="0.25">
      <c r="A23" s="39" t="s">
        <v>11</v>
      </c>
      <c r="B23" s="39">
        <f t="shared" ref="B23:I23" si="0">SUM(B4:B22)</f>
        <v>0</v>
      </c>
      <c r="C23" s="39">
        <f t="shared" si="0"/>
        <v>0</v>
      </c>
      <c r="D23" s="39">
        <f t="shared" si="0"/>
        <v>0</v>
      </c>
      <c r="E23" s="39">
        <f t="shared" si="0"/>
        <v>0</v>
      </c>
      <c r="F23" s="39">
        <f t="shared" si="0"/>
        <v>0</v>
      </c>
      <c r="G23" s="39">
        <f t="shared" si="0"/>
        <v>0</v>
      </c>
      <c r="H23" s="39">
        <f t="shared" si="0"/>
        <v>0</v>
      </c>
      <c r="I23" s="39">
        <f t="shared" si="0"/>
        <v>0</v>
      </c>
      <c r="J23" s="39">
        <f>SUM(J4:J22)</f>
        <v>0</v>
      </c>
      <c r="K23" s="26"/>
    </row>
    <row r="25" spans="1:11" x14ac:dyDescent="0.25">
      <c r="A25" s="24" t="s">
        <v>13</v>
      </c>
      <c r="B25" s="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enero23</vt:lpstr>
      <vt:lpstr>febrero23</vt:lpstr>
      <vt:lpstr>marzo23</vt:lpstr>
      <vt:lpstr>abril23</vt:lpstr>
      <vt:lpstr>mayo23</vt:lpstr>
      <vt:lpstr>junio23</vt:lpstr>
      <vt:lpstr>julio23</vt:lpstr>
      <vt:lpstr>setiembre23</vt:lpstr>
      <vt:lpstr>agosto23</vt:lpstr>
      <vt:lpstr>octubre23</vt:lpstr>
      <vt:lpstr>noviembre23</vt:lpstr>
      <vt:lpstr>diciembre23</vt:lpstr>
      <vt:lpstr>total23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Ivanchenko, Juliana</cp:lastModifiedBy>
  <dcterms:created xsi:type="dcterms:W3CDTF">2018-01-13T20:50:08Z</dcterms:created>
  <dcterms:modified xsi:type="dcterms:W3CDTF">2023-06-16T14:27:35Z</dcterms:modified>
</cp:coreProperties>
</file>