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Birol\Desktop\"/>
    </mc:Choice>
  </mc:AlternateContent>
  <xr:revisionPtr revIDLastSave="0" documentId="13_ncr:1_{C1229E2B-34F3-4318-B985-740A62D9C15F}" xr6:coauthVersionLast="47" xr6:coauthVersionMax="47" xr10:uidLastSave="{00000000-0000-0000-0000-000000000000}"/>
  <bookViews>
    <workbookView xWindow="-120" yWindow="-120" windowWidth="20730" windowHeight="11160" xr2:uid="{2CE658BE-3B60-483F-A446-63BD679BD788}"/>
  </bookViews>
  <sheets>
    <sheet name="Dashboard" sheetId="6" r:id="rId1"/>
    <sheet name="DATA" sheetId="2" state="hidden" r:id="rId2"/>
    <sheet name="Parametreler" sheetId="5" state="hidden" r:id="rId3"/>
    <sheet name="Sellers" sheetId="3" state="hidden" r:id="rId4"/>
    <sheet name="images" sheetId="4" state="hidden" r:id="rId5"/>
  </sheets>
  <externalReferences>
    <externalReference r:id="rId6"/>
  </externalReferences>
  <definedNames>
    <definedName name="_xlnm._FilterDatabase" localSheetId="1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Parametreler!$B$1:$B$50</definedName>
    <definedName name="bolgeler">Parametreler!$A$1:$A$50</definedName>
    <definedName name="dinamik_satici">OFFSET(Parametreler!$R$3,0,0,COUNTIF(Parametreler!$R:$R,"&lt;&gt;")-1,1)</definedName>
    <definedName name="donemler">Parametreler!$D$1:$D$3</definedName>
    <definedName name="photo">INDEX(#REF!,MATCH([1]Sheet1!$A$1,#REF!,0),0)</definedName>
    <definedName name="resim">_xlfn.XLOOKUP(Dashboard!$AH$2,Sellers!$C:$C,Sellers!$D:$D)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8" i="5" l="1"/>
  <c r="L32" i="5" s="1"/>
  <c r="K32" i="5" a="1"/>
  <c r="K32" i="5" s="1"/>
  <c r="L17" i="5"/>
  <c r="L18" i="5"/>
  <c r="K20" i="5" a="1"/>
  <c r="R1" i="5"/>
  <c r="R3" i="5" s="1" a="1"/>
  <c r="R3" i="5" s="1"/>
  <c r="S3" i="5" s="1" a="1"/>
  <c r="S3" i="5" s="1"/>
  <c r="K11" i="5" a="1"/>
  <c r="K11" i="5" s="1"/>
  <c r="L9" i="5"/>
  <c r="L8" i="5"/>
  <c r="O3" i="5"/>
  <c r="O4" i="5"/>
  <c r="O5" i="5"/>
  <c r="O6" i="5"/>
  <c r="O2" i="5"/>
  <c r="L1" i="5" a="1"/>
  <c r="L1" i="5" s="1"/>
  <c r="K2" i="5" a="1"/>
  <c r="K2" i="5" s="1"/>
  <c r="M2" i="5" s="1"/>
  <c r="G1" i="5" a="1"/>
  <c r="G1" i="5" s="1"/>
  <c r="C1" i="5"/>
  <c r="D1" i="5" a="1"/>
  <c r="D1" i="5" s="1"/>
  <c r="A1" i="5" a="1"/>
  <c r="A1" i="5" s="1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Q36" i="5" l="1"/>
  <c r="P36" i="5"/>
  <c r="L36" i="5"/>
  <c r="O35" i="5"/>
  <c r="N35" i="5"/>
  <c r="P34" i="5"/>
  <c r="L34" i="5"/>
  <c r="N33" i="5"/>
  <c r="M34" i="5"/>
  <c r="O36" i="5"/>
  <c r="M35" i="5"/>
  <c r="Q33" i="5"/>
  <c r="N36" i="5"/>
  <c r="L35" i="5"/>
  <c r="P33" i="5"/>
  <c r="M36" i="5"/>
  <c r="Q34" i="5"/>
  <c r="O33" i="5"/>
  <c r="Q35" i="5"/>
  <c r="O34" i="5"/>
  <c r="M33" i="5"/>
  <c r="P35" i="5"/>
  <c r="N34" i="5"/>
  <c r="L33" i="5"/>
  <c r="Q32" i="5"/>
  <c r="P32" i="5"/>
  <c r="O32" i="5"/>
  <c r="N32" i="5"/>
  <c r="M32" i="5"/>
  <c r="L20" i="5"/>
  <c r="M24" i="5"/>
  <c r="M23" i="5"/>
  <c r="M22" i="5"/>
  <c r="M21" i="5"/>
  <c r="M20" i="5"/>
  <c r="L24" i="5"/>
  <c r="L23" i="5"/>
  <c r="L22" i="5"/>
  <c r="L21" i="5"/>
  <c r="K20" i="5"/>
  <c r="M12" i="5"/>
  <c r="L15" i="5"/>
  <c r="L12" i="5"/>
  <c r="L14" i="5"/>
  <c r="L13" i="5"/>
  <c r="M15" i="5"/>
  <c r="M14" i="5"/>
  <c r="M13" i="5"/>
  <c r="M11" i="5"/>
  <c r="L11" i="5"/>
  <c r="N5" i="5"/>
  <c r="M6" i="5"/>
  <c r="B2" i="5"/>
  <c r="M5" i="5"/>
  <c r="N4" i="5"/>
  <c r="M4" i="5"/>
  <c r="N6" i="5"/>
  <c r="N2" i="5"/>
  <c r="N3" i="5"/>
  <c r="M3" i="5"/>
  <c r="H11" i="5"/>
  <c r="H12" i="5"/>
  <c r="L2" i="5"/>
  <c r="L3" i="5"/>
  <c r="L6" i="5"/>
  <c r="L5" i="5"/>
  <c r="L4" i="5"/>
  <c r="B32" i="5"/>
  <c r="H1" i="5"/>
  <c r="H5" i="5"/>
  <c r="B49" i="5"/>
  <c r="H4" i="5"/>
  <c r="B48" i="5"/>
  <c r="H3" i="5"/>
  <c r="B33" i="5"/>
  <c r="H2" i="5"/>
  <c r="B43" i="5"/>
  <c r="B27" i="5"/>
  <c r="B42" i="5"/>
  <c r="B26" i="5"/>
  <c r="B41" i="5"/>
  <c r="B19" i="5"/>
  <c r="B40" i="5"/>
  <c r="B18" i="5"/>
  <c r="B1" i="5"/>
  <c r="B35" i="5"/>
  <c r="B11" i="5"/>
  <c r="B50" i="5"/>
  <c r="B34" i="5"/>
  <c r="B10" i="5"/>
  <c r="B25" i="5"/>
  <c r="B17" i="5"/>
  <c r="B9" i="5"/>
  <c r="B24" i="5"/>
  <c r="B16" i="5"/>
  <c r="B8" i="5"/>
  <c r="B47" i="5"/>
  <c r="B39" i="5"/>
  <c r="B31" i="5"/>
  <c r="B23" i="5"/>
  <c r="B15" i="5"/>
  <c r="B7" i="5"/>
  <c r="B46" i="5"/>
  <c r="B38" i="5"/>
  <c r="B30" i="5"/>
  <c r="B22" i="5"/>
  <c r="B14" i="5"/>
  <c r="B6" i="5"/>
  <c r="B45" i="5"/>
  <c r="B37" i="5"/>
  <c r="B29" i="5"/>
  <c r="B21" i="5"/>
  <c r="B13" i="5"/>
  <c r="B5" i="5"/>
  <c r="B44" i="5"/>
  <c r="B36" i="5"/>
  <c r="B28" i="5"/>
  <c r="B20" i="5"/>
  <c r="B12" i="5"/>
  <c r="B4" i="5"/>
  <c r="B3" i="5"/>
  <c r="N13" i="5" l="1"/>
  <c r="N12" i="5"/>
  <c r="N11" i="5"/>
  <c r="N15" i="5"/>
  <c r="N14" i="5"/>
  <c r="N21" i="5"/>
  <c r="O21" i="5" s="1"/>
  <c r="N20" i="5"/>
  <c r="O20" i="5" s="1"/>
  <c r="N23" i="5"/>
  <c r="O23" i="5" s="1"/>
  <c r="N24" i="5"/>
  <c r="O24" i="5" s="1"/>
  <c r="N22" i="5"/>
  <c r="O22" i="5" s="1"/>
  <c r="H13" i="5"/>
  <c r="H16" i="5" l="1"/>
  <c r="R22" i="6" s="1"/>
  <c r="A50" i="6"/>
  <c r="R2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<sst xmlns="http://schemas.openxmlformats.org/spreadsheetml/2006/main" count="3746" uniqueCount="181">
  <si>
    <t>CODE</t>
  </si>
  <si>
    <t>STATE</t>
  </si>
  <si>
    <t>SALERS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</si>
  <si>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</si>
  <si>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</si>
  <si>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</si>
  <si>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</si>
  <si>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</si>
  <si>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</si>
  <si>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</si>
  <si>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</si>
  <si>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</si>
  <si>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</si>
  <si>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</si>
  <si>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</si>
  <si>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</si>
  <si>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</si>
  <si>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</si>
  <si>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</si>
  <si>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</si>
  <si>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</si>
  <si>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</si>
  <si>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</si>
  <si>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</si>
  <si>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</si>
  <si>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</si>
  <si>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</si>
  <si>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</si>
  <si>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</si>
  <si>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</si>
  <si>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</si>
  <si>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</si>
  <si>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</si>
  <si>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</si>
  <si>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</si>
  <si>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</si>
  <si>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</si>
  <si>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</si>
  <si>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</si>
  <si>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</si>
  <si>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</si>
  <si>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</si>
  <si>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</si>
  <si>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</si>
  <si>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</si>
  <si>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</si>
  <si>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</si>
  <si>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</si>
  <si>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</si>
  <si>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</si>
  <si>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</si>
  <si>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</si>
  <si>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</si>
  <si>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</si>
  <si>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</si>
  <si>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</si>
  <si>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</si>
  <si>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</si>
  <si>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</si>
  <si>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</si>
  <si>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</si>
  <si>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</si>
  <si>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</si>
  <si>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</si>
  <si>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</si>
  <si>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</si>
  <si>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</si>
  <si>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</si>
  <si>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</si>
  <si>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</si>
  <si>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</si>
  <si>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</si>
  <si>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</si>
  <si>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</si>
  <si>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</si>
  <si>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</si>
  <si>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</si>
  <si>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</si>
  <si>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</si>
  <si>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</si>
  <si>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</si>
  <si>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</si>
  <si>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</si>
  <si>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</si>
  <si>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</si>
  <si>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</si>
  <si>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</si>
  <si>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</si>
  <si>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</si>
  <si>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</si>
  <si>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</si>
  <si>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</si>
  <si>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</si>
  <si>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</si>
  <si>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</si>
  <si>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</si>
  <si>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</si>
  <si>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</si>
  <si>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</si>
  <si>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</si>
  <si>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</si>
  <si>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</si>
  <si>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</si>
  <si>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</si>
  <si>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</si>
  <si>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</si>
  <si>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</si>
  <si>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</si>
  <si>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</si>
  <si>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</si>
  <si>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</si>
  <si>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</si>
  <si>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</si>
  <si>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</si>
  <si>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</si>
  <si>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</si>
  <si>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</si>
  <si>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</si>
  <si>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</si>
  <si>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</si>
  <si>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</si>
  <si>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</si>
  <si>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</si>
  <si>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</si>
  <si>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</si>
  <si>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</si>
  <si>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</si>
  <si>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</si>
  <si>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</si>
  <si>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</si>
  <si>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</si>
  <si>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</si>
  <si>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</si>
  <si>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</si>
  <si>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</si>
  <si>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</si>
  <si>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</si>
  <si>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</si>
  <si>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</si>
  <si>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</si>
  <si>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</si>
  <si>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</si>
  <si>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</si>
  <si>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</si>
  <si>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</si>
  <si>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</si>
  <si>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</si>
  <si>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</si>
  <si>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</si>
  <si>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</si>
  <si>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</si>
  <si>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</si>
  <si>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</si>
  <si>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</si>
  <si>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</si>
  <si>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</si>
  <si>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</si>
  <si>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</si>
  <si>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</si>
  <si>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</si>
  <si>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</si>
  <si>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</si>
  <si>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</si>
  <si>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</si>
  <si>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</si>
  <si>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</si>
  <si>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</si>
  <si>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</si>
  <si>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</si>
  <si>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</si>
  <si>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</si>
  <si>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</si>
  <si>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Toplam Satış</t>
  </si>
  <si>
    <t>ToplamHedef</t>
  </si>
  <si>
    <t>H/G Oranı</t>
  </si>
  <si>
    <t>Toplam</t>
  </si>
  <si>
    <t>Gerçek</t>
  </si>
  <si>
    <t>Hedef</t>
  </si>
  <si>
    <t>2020</t>
  </si>
  <si>
    <t>Gerçekleşme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</si>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</sst>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1" applyNumberFormat="1" applyFont="1"/>
    <xf numFmtId="0" fontId="2" fillId="0" borderId="0" xfId="3"/>
    <xf numFmtId="0" fontId="2" fillId="0" borderId="0" xfId="3" applyAlignment="1">
      <alignment horizontal="center" vertical="center"/>
    </xf>
    <xf numFmtId="0" fontId="2" fillId="0" borderId="0" xfId="3" applyAlignment="1">
      <alignment horizontal="left" vertical="center"/>
    </xf>
    <xf numFmtId="166" fontId="0" fillId="0" borderId="0" xfId="4" applyNumberFormat="1" applyFont="1"/>
    <xf numFmtId="165" fontId="0" fillId="0" borderId="0" xfId="4" applyFont="1"/>
    <xf numFmtId="9" fontId="0" fillId="0" borderId="0" xfId="5" applyFont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9" fontId="0" fillId="0" borderId="0" xfId="2" applyFont="1"/>
    <xf numFmtId="10" fontId="0" fillId="0" borderId="0" xfId="2" applyNumberFormat="1" applyFont="1"/>
    <xf numFmtId="10" fontId="0" fillId="2" borderId="0" xfId="0" applyNumberFormat="1" applyFill="1" applyBorder="1"/>
    <xf numFmtId="9" fontId="0" fillId="2" borderId="0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64" fontId="0" fillId="0" borderId="9" xfId="1" applyNumberFormat="1" applyFont="1" applyBorder="1"/>
    <xf numFmtId="9" fontId="0" fillId="0" borderId="9" xfId="2" applyFont="1" applyBorder="1"/>
    <xf numFmtId="0" fontId="0" fillId="0" borderId="0" xfId="0" applyBorder="1"/>
    <xf numFmtId="0" fontId="4" fillId="3" borderId="9" xfId="0" applyFont="1" applyFill="1" applyBorder="1"/>
    <xf numFmtId="0" fontId="3" fillId="0" borderId="9" xfId="0" applyFont="1" applyBorder="1"/>
    <xf numFmtId="0" fontId="3" fillId="4" borderId="9" xfId="0" applyFont="1" applyFill="1" applyBorder="1"/>
    <xf numFmtId="164" fontId="0" fillId="4" borderId="9" xfId="1" applyNumberFormat="1" applyFont="1" applyFill="1" applyBorder="1"/>
    <xf numFmtId="9" fontId="0" fillId="4" borderId="9" xfId="2" applyFont="1" applyFill="1" applyBorder="1"/>
    <xf numFmtId="0" fontId="0" fillId="2" borderId="0" xfId="0" applyFill="1"/>
    <xf numFmtId="10" fontId="0" fillId="2" borderId="0" xfId="0" applyNumberFormat="1" applyFill="1"/>
    <xf numFmtId="0" fontId="5" fillId="2" borderId="0" xfId="0" applyFont="1" applyFill="1"/>
    <xf numFmtId="43" fontId="0" fillId="0" borderId="9" xfId="1" applyNumberFormat="1" applyFont="1" applyBorder="1"/>
    <xf numFmtId="0" fontId="3" fillId="5" borderId="9" xfId="0" applyFont="1" applyFill="1" applyBorder="1"/>
    <xf numFmtId="43" fontId="0" fillId="5" borderId="9" xfId="1" applyNumberFormat="1" applyFont="1" applyFill="1" applyBorder="1"/>
    <xf numFmtId="0" fontId="4" fillId="3" borderId="9" xfId="0" applyFont="1" applyFill="1" applyBorder="1" applyAlignment="1">
      <alignment horizontal="center"/>
    </xf>
  </cellXfs>
  <cellStyles count="6">
    <cellStyle name="Normal" xfId="0" builtinId="0"/>
    <cellStyle name="Normal 2" xfId="3" xr:uid="{C31C327E-6199-42E6-B1FF-38F19FF146BA}"/>
    <cellStyle name="ParaBirimi 2" xfId="4" xr:uid="{7CB613CB-34DB-4DE1-AC54-D21636204621}"/>
    <cellStyle name="Virgül" xfId="1" builtinId="3"/>
    <cellStyle name="Yüzde" xfId="2" builtinId="5"/>
    <cellStyle name="Yüzde 2" xfId="5" xr:uid="{4B767106-A8B0-4FB2-9503-1105509219C5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6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9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75-4057-97B8-C50A94EA9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45391"/>
        <c:axId val="64552047"/>
      </c:barChart>
      <c:catAx>
        <c:axId val="64545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4552047"/>
        <c:crosses val="autoZero"/>
        <c:auto val="1"/>
        <c:lblAlgn val="ctr"/>
        <c:lblOffset val="100"/>
        <c:noMultiLvlLbl val="0"/>
      </c:catAx>
      <c:valAx>
        <c:axId val="64552047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64545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681890657721563E-3"/>
          <c:y val="6.7146313403038616E-2"/>
          <c:w val="0.98086362186845566"/>
          <c:h val="0.623487886170608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Parametreler!$L$1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B4-4416-8685-08844508A437}"/>
            </c:ext>
          </c:extLst>
        </c:ser>
        <c:ser>
          <c:idx val="1"/>
          <c:order val="1"/>
          <c:tx>
            <c:strRef>
              <c:f>Parametreler!$M$1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B4-4416-8685-08844508A437}"/>
            </c:ext>
          </c:extLst>
        </c:ser>
        <c:ser>
          <c:idx val="2"/>
          <c:order val="2"/>
          <c:tx>
            <c:strRef>
              <c:f>Parametreler!$N$1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B4-4416-8685-08844508A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069359"/>
        <c:axId val="60070191"/>
      </c:barChart>
      <c:lineChart>
        <c:grouping val="standard"/>
        <c:varyColors val="0"/>
        <c:ser>
          <c:idx val="3"/>
          <c:order val="3"/>
          <c:tx>
            <c:strRef>
              <c:f>Parametreler!$O$1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Parametreler!$O$2:$O$6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4-4416-8685-08844508A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69359"/>
        <c:axId val="60070191"/>
      </c:lineChart>
      <c:catAx>
        <c:axId val="60069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0070191"/>
        <c:crosses val="autoZero"/>
        <c:auto val="1"/>
        <c:lblAlgn val="ctr"/>
        <c:lblOffset val="100"/>
        <c:noMultiLvlLbl val="0"/>
      </c:catAx>
      <c:valAx>
        <c:axId val="60070191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6006935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DF-4D9E-A6A2-E86EA0AE5A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DF-4D9E-A6A2-E86EA0AE5A6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DF-4D9E-A6A2-E86EA0AE5A6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DF-4D9E-A6A2-E86EA0AE5A6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DF-4D9E-A6A2-E86EA0AE5A6F}"/>
              </c:ext>
            </c:extLst>
          </c:dPt>
          <c:cat>
            <c:strRef>
              <c:f>Parametreler!$K$11:$K$15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Parametreler!$L$11:$L$15</c:f>
              <c:numCache>
                <c:formatCode>_-* #,##0_-;\-* #,##0_-;_-* "-"??_-;_-@_-</c:formatCode>
                <c:ptCount val="5"/>
                <c:pt idx="0">
                  <c:v>59832.73575</c:v>
                </c:pt>
                <c:pt idx="1">
                  <c:v>274381.43174999999</c:v>
                </c:pt>
                <c:pt idx="2">
                  <c:v>389497.41000000003</c:v>
                </c:pt>
                <c:pt idx="3">
                  <c:v>373035.11174999998</c:v>
                </c:pt>
                <c:pt idx="4">
                  <c:v>80930.178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1DF-4D9E-A6A2-E86EA0AE5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Parametreler!$K$11:$K$15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Parametreler!$L$11:$L$15</c:f>
              <c:numCache>
                <c:formatCode>_-* #,##0_-;\-* #,##0_-;_-* "-"??_-;_-@_-</c:formatCode>
                <c:ptCount val="5"/>
                <c:pt idx="0">
                  <c:v>59832.73575</c:v>
                </c:pt>
                <c:pt idx="1">
                  <c:v>274381.43174999999</c:v>
                </c:pt>
                <c:pt idx="2">
                  <c:v>389497.41000000003</c:v>
                </c:pt>
                <c:pt idx="3">
                  <c:v>373035.11174999998</c:v>
                </c:pt>
                <c:pt idx="4">
                  <c:v>80930.178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9-4C7A-AC3A-CD1C8B8B906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Parametreler!$K$11:$K$15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Parametreler!$M$11:$M$15</c:f>
              <c:numCache>
                <c:formatCode>_-* #,##0_-;\-* #,##0_-;_-* "-"??_-;_-@_-</c:formatCode>
                <c:ptCount val="5"/>
                <c:pt idx="0">
                  <c:v>65623.000500000009</c:v>
                </c:pt>
                <c:pt idx="1">
                  <c:v>206725.73625000002</c:v>
                </c:pt>
                <c:pt idx="2">
                  <c:v>490478.22000000003</c:v>
                </c:pt>
                <c:pt idx="3">
                  <c:v>473628.84974999988</c:v>
                </c:pt>
                <c:pt idx="4">
                  <c:v>234119.44349999999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9-4C7A-AC3A-CD1C8B8B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2430271"/>
        <c:axId val="1742431935"/>
      </c:barChart>
      <c:catAx>
        <c:axId val="1742430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42431935"/>
        <c:crosses val="autoZero"/>
        <c:auto val="1"/>
        <c:lblAlgn val="ctr"/>
        <c:lblOffset val="100"/>
        <c:noMultiLvlLbl val="0"/>
      </c:catAx>
      <c:valAx>
        <c:axId val="174243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4243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tr-TR" sz="1400" b="0" i="0" u="none" strike="noStrike" baseline="0">
              <a:solidFill>
                <a:schemeClr val="bg1"/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series layoutId="regionMap" uniqueId="{B2E1297F-E86B-4B80-899F-E36AEA001BE8}"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1H3ZduM4kOWv5MnnoQsgQCx9uvqcIrVZkuU101n5wqOynSS479vPzDfM+7zNzH9NkPIiM5Vld5d7
pnXSxSIIQgJ5gUDEjQjoX++af7kLHrbZpyYMovxf7prfP7tFkfzLb7/ld+5DuM1PQnWXxXn8ozi5
i8Pf4h8/1N3Db/fZtlaR85uOMP3tzt1mxUPz+d/+FT7NeYjX8d22UHF0WT5k7dVDXgZF/jd1B6s+
be9DFU1UXmTqrsC/f54Fcabut58/PUSFKtqbNnn4/fOrmz5/+m38UT997acAelaU99AWixPCiAF/
hBuSM4N9/hTEkfNYrTF2YjAdU4koFwaG86fv3mxDaP+ODg3d2d7fZw95Dg80/H+v4ave712/i8uo
6N+cAy/x988XcVbEn66UH3/+pPLY2tVacf8QF1fDU//2+sWPX8PeU+vixJCGgXUiESaMY/n6qYV+
QgUnVBeEUq4Pb2X3xv+znnr9+dPogU2VBQ//578r/9PkoQoeiuAh+/nJv1wffvLRq4ARMLqyNyrH
7+mtqp8G5eQh2Nbb7OFpZPzzUUnkCUKCM50YkmGJKX6NDzdOKBOMEiwE7QftaFS+p0eHh+VLy9G4
nEyPGKHNQ/1psQ2T3FUfCRMlJ0wYABAxqE4FiIgRTPjE4ICiRAJuMSiDabY/jd7drcNYjZqPANss
jhkwkHbuJ2ubxYGKPlDcE+PEIBJEPUEG5gYX44klT7B4BJMJbrzGa1V2D+2n1Tt6dRiwcfsxYtYR
I/ZHsM39D0SK0RNMKay4UmIdI0nE67mFDf1E51IQqNIZHpaw/bn1dn8OY/TUboTNH6sjxsaKo+jh
rlB3ZfE0oP/5GkV74Qb4EGIgQAHxEUBcP+FE6ALro1n0zt4chudV4xFG1s0RYwTj7q9t+IETiMD7
Z4zqDIGioP8s6gQ7ERQRoiPyE0Tv6MxheJ4bjqD545j1uz8yfxvl2/zj5g6hJ0JKAW+eYbAukKSv
hZsE/ZtIbBgAG8MEJtHTd+/07/f06BcAPT/LGCGwIY5WA7e2gfoRZ5H6yPnDT3RQ2ZjEQlJjN0f2
LUOM5QmsO7AGIUMHW6lfoPYXoNVTn9q/7dRhmF41HiFl/XHESP2RqS7+UI2OnuigAcAUoZJiinpT
6DVM+ATEINhRMJkO6Qlvd+gwRM9PMoLnj+9HDM/XhyyMo4/UEugJ4oYO/4guDSHFSNKBlsCYziQT
RBAuJAL+ZX8WvaNDh+F5bjiC5+sxKwlWDPzX9h4ooN07+udaHBEnsBAZBqLYQMAG/TR9EFhMQH0B
SYYI361U+/i8p0eHAXppOULIOj/iCbT6aE1BABMHFBxQk0xQgyPyWrxJ4C8FwqBKGEKIHZO3j8/b
/TmMzlO7ETYr4NuOVkuYP8SZ86EqAggvCiaOAIpUIFhlQE3bX3sEOaGUEk6ROEijvqNDh9F5bjiC
Z37MqsFXBeh8tAoHHPcz+zbwOfv4cHHCYGLpVEcMSB855ufe06PDAL20HCH09ZgRWgDNrdTHLT6D
Bt3z3EAg9LNEHwk3MIBOQLemkkF1rxuMaO63+3MYnad2I2wWp0cs3E7jevtxyFAd1DbKDE4pLC5A
XY+YbUlODIQQw7Du9E6xEcXzVmcOw7JrNQLl9JgnzOn91v1AZY1SWOwl4jrFQse6kPj1eoMxPWEG
0NuI6jpobPrIJH2zO7/AZfcUY2AmxzxbAvArxOoDKR2KTjDgQkGVBq9CPyH2VxoBfgUqwMv8xMWN
JNnpO/rzC3CeW47xOWbKbR2XKlfbDyUK0IkUGNyqBiz0YM2IkadfYuDkYF69MAlP4nTHub2rS4cx
2ms6Aml91NItuv9giOSJxFICoyYNeoAsAMoa0AFNGwg50XscQP7tGzunb3foMEDPDUfwnG6OWMad
u+oj1x50AhSBQajkpHfMkdHaAyEjHFxxBixM4BLqnQqvsXmrN4eB2bUaoXK+OGJUVjBgyzu/fXo7
H0Dh8F5JhsWeHvaUCgNmDQedgDLODxHV7+jRYXRenmWE0OrPI0boS7F1PxAdeUJ0sF4QMmD56SfO
a80AY+CnOSw7fZTVWI9+qyuHYdm1GkHy5Zh5z7Ntnm/v3DJ/KIqP1Nn0E3DgQGQOMwYjp7f/97U2
DtAgsHPAxc0kHHo33f568+5uHcZp1HwE2NkxqwZn26wNttH90/v6ACkHRHUv5gzZR8btHAWvsGKw
/gDZQ56dda+Rers/vwLpqeUYn2O2fzYPf2UfG6/Th4PoHBPOIZh2iEl8PZekPAHtG4hscHtD7OI4
tOo9HToM0EvLEUCb6REvQmdbFT183OyhxgkBXzasPoah65ShkaRj8kSHWAQKpA9H4GTAI/v0ze4c
xuax2QiYs6MGRuV5XGbq47ABFxyEYINBQzEB6wYk3GjmQDAI6G175MHTd+8M07N39OgX8Dy3HCN0
zC64M3XnKmcbPb2lf772AO8mYGJIUNMwqNFSH8UYgIbNIQ6RQ6iipIf0hHf06FcIPT3LGKHTYxZu
CuIR87jYfiBEDAQcBMoTULKfVLV99UBCOGkfLAqRIocU7bP39OhXED0/zBijY2YPeqnS/yXJR4o6
IAn0Xn1jCHQBqv+UdwIhVWAFPdPXPy1D7+vUr4Dae6IxVNdHNJ3e44DfKb870ffq/n9nfhRkokBc
iMEYp4+ybbQ4QaYKrFlIl5j3GRBjF+rBLJ5fd+4wcgc/5NVT/f754D3jRKn/EulCZxBg9aHMNuUn
vYmKJXjrIGvrpzQUiNqBOAXwhINirvcM0NiMfbtDh3F5fpLxbLr52Nn0Oq9tL48NEnDAPJc6AR/k
Ltj81ejUyYkOtAvDOjiRMZNyrNV++IM/feB4cJaBs80gjbHXSsaD0pz/F8hh2wwJN5Ot/7GrMocA
mN7XgkGrBfdX75DcX5XBHQOJbH34Jsj8R8J/32zfJcy83avDw/N169EY3Ryz+X7lQt7np9P8YykW
MOGZLh7DNCFH6jVWQIYBSwbOF4hCA1kzOAD2sXpvnw5j9br1CKurY1Z2+yy95UOWP7QfqO2CsxmC
NQEExIiEGDSQ6PvzikMcAKQr6wj+scf83n2s3tenw0jttx3htFl+rNwf5ez+52bx9s919tCouw90
mkGeByi5EDcL8ecSSJefktgQO8EQ/AQhaiAj0RBmM8bp7T79GqentmOczo4ap2r7kTsAgIYL+i1Y
9RjoSwmRnKO4AIwZGCWQNfoS2fEaore68yt4du3G0Hw9amjqT3/Gmf+Bgk4/AUYf9DsIsTUMMXhg
Xgk6A5YshCjIOl0CMdMblK/RebtHv8LnqeUYoT+PGKFzP4CItA9NM4QQzX6XCGbAUnMoUhC804/5
oT+lGb6nN4fReWk5Quf8mPN0z7MHJ/5I3pLA7BGwUQREBEJ0wE+sP9bRCcwqjIG8fPJN78+et/vz
C3Qen2OMzdURz5yLhyjK26DafmiEOkQNCohG66njZ7fYK/nGTyAxSkgI33iOK9xHCHqVq75T/5Ek
w1eNR1hdHLP3+Tou/3N2j4D5BElSoNKBttYnDIyiokWPJiR7QEyHwQee+fVqNP9f/zP6RxtI/PQB
I9SurSOeYTvU3jb2/30bPIHvhhLwbEImtb7zbb42lXoKQgfOTGL27H3bn2GPr/ztbh0WhaPmY7yO
mYS4AYkIW1o9fKCbGrZnETCtJAQIwKHP5n0NFgSAQqI1pGX/YkOdd3XpMFB7TUcg3RyzG+fmofnQ
jQsw8HVEUBBxkBgCzMLIEwpRHgSiP2G92qnjYpSBcPPgv7GRwq/Q2bUbQ/PtiOXd7UNefHpJFNsJ
nX/urIZwgsf9Pn5KQkCwYQHhT3u+/RSDY26L//0/3tWjwyCN24/Auj1m0/Z2C3uHRU7xoeo5sOOg
e0M8NcyowTHzWtrt1PN+WdKfjd/9pel9fTqM1X7bMU4frPr90nvT556DswoixnaW40/hl+DXgu1R
IL3WgPDmnbf4/8HzT45ZibpV+V0MNsFHWpFAJhMJXPNuJ5qfpIqE4BdwGkDe2bAP11jkv6tHvxik
Lw8zHqPH7BG4bWPY1dR5sg3+uciHbE0J/DK8fnB2Mj7kMe9bkRBrAXZ+H3wOSTP9TBr5Qd/RoV8A
9PQkY3j+v3JkI7fB3n6ezzvBTrbFdjpsIfvu2uENwL62o6af/mbd3lWd3v/+mcNOdXuRF/1nPDbc
xfC92tZs3Oxhmxe/f9bAAdfHPWNQuobczj44pgYdoq8iEFcDm0PAFh2C4t0AiHqP7u+f+0xewJ7w
Ped/3tvHUNVnxMG+OBByaPBdOunTQ17EQQtU1PP7eix/isrwIlZRkf/+eVAfkt19/SMafewBcLUI
dsKErRUR+J4+f0rutlcw1OF2/N8MvYV9XmJVLbIALdzCdqzSSddUcWW5XSQtoyi+FdoPPyNXAlWe
mcRdMY3KRlq+x3IzEgE1lZYLqxLRbRLTc1SIG1EJf+lEib2q0h9NGawrQXOTa2yj4qA2kToNkBaZ
3Kuk1Za0MaUjoVjZjRnEdB61QlkRszMz6r4oWXpmi7sNdrXLRGrKSgjf5o3/hUv9MgCazEROfUa1
LDT5BZoadl1M9MQxccob08HQySwM13U9swneejhKrDb2J6j5YovOs3RFL2V7VQXyJquNidZFN1nn
/nAztmGG91dZy/OcuWd1Zq+bIlr6KNv4uKuspAg7sywZspIq+9a5yY1rx1eVnf6ZB9m8Rc00R0U5
CW3+lRL3ouT+jyqDzjMj+RbEsDGWUxCzieE1w14HlywxVpmB13oE78l3oM8Oz77ReJood0ZCfW7b
+dSro00hsyls7DyH/TA3lfS+BZU9d3CtW36Xo4kT3ZPUm2aZOFUIXpudx55JoIlnG4lZSXvqFCEx
eeBPCWvPdF9rTMYAVeovYDcM03fD1EIp9CGoEmIiL1ggGk0cvTYbl4lpgsQpbdh3mxd3dgbtVNUl
ZuBpVlyHKxWFhuXaem6yYaRoeWqy7jtm3cSjWTLz3QCZfuOcspQpq/LpZceDDuDUF/0He9QW5oC2
nWv3NLl1WngPSUCKadqIW6/UWzP3GjFx4uAyd9KlkTaVFXqWYnVn+klknBp1OqmrxsxpHpoqrzdl
JFOTdNG0TLN8QhIGwHfOFz+XjWnzUkxkHP3ISSengRctYuVsFIehA//NC5EbZslzbBUxv80KUa1k
4NzZgYbNIpM3Hs9gE2znzCGxmQeNxd2yNnPkeZYbet2MFkKYmLcXWoXv9OwO+0q70nN7ggPpmk6Z
oAlxJ6lktmXYS9ohf5ZxrhayWdYiIybJoa+1wU8rm5+6VWQNk8WWsrGQW027FFOrQz8SXqEJbsll
WMGcyZC8SRvnVnXBxleAL4YXhIzLSmW6pWPnMi0iNfNbO5jQMDe9NILHTGaOR12rtZPmVA/umsq2
kiSqJizSr2RRZKZzheqysCCWdqPHYW2JNDDLQD7YxdRV4VWikymO2nlA0Q9ms8bs9H7ipf5p4DaO
GRrGpmn9H430iQmJvMLM9PjWqBduEJs29WEmoFvM4iWM0cassBZNaLamNQwRXsWJFYaAlRNlsdnV
zjcc52JSxKyCYZpLK8uzb7XHsKmdho6IzCqAKabBpLMEmqdJuLYJDAdFbrjMPLNK/IWDu2Xn/+Wn
zswXoaWn8K5L6AXCzg+a4UlZz2inblTXzLCPL4TrJpbgMGmyKmlMN8xMPw5PU9poULBXBeH+NHCh
ngnvL4J5boJsFGad2t+izG0XJUAIYco3ekY0S9ByCjWRmUglTZU2/iRgIE9JZCvLcevUNOpgKnn+
jfvwvYynxARZO3fzdi1AevqMe1adXEQJSKAwF3iWhnVmJn74lwaCzPKK9DRMQLBEPJRW7FqBnhvT
xEmRCcmfZoJcNssCfFUKEliek5aLMPcSS09qz6yztrKk3s/ZMknNVvFN44GwjLNsq8fyh94EvqXl
wSR302Zip60Z+4k9j6m2ErnWzAuHXPhut8xcok9JCg8k3a95DuLI57FutTVZq9qL4HnifJLmpWvK
gs4yT0WwGPhnBF6EaYTizLFXSBXKlIpca7SYNoVGLdFRk2I/niDP/0Hi0LZcLYpnlWtsag0QrKiR
W5HDSrOKIm66rfiCSmMRC+xa2DDTMxRmtRmXXmyisMwnkscg3sLaMLlTTh0XRfPaLqjV+NW0whGa
VL6IrZrKC9jocUbJuRYCFJodrfXEvvN1bjkY+xM38e7LKLgmNaDlG9/qog7NjvvdLE4yOU/b5K/E
R/DMuXFTweJrMeLC1AtEa2q6Y0FKTj7IEifXL9vM9yaOLK544F6jrLxvyuZLxgLdFEUBwoI5F9y/
H0Z5IxeF77qml1VmweY1rV0YDa0yEx6fK6JmIqxB3EY0O02JaMxhwTJcgKTToKOxlttWlaeRaUtS
WZ6h/iJVct60xZaX0Q+XhnOvK/+MUxgGGAf3SIO5GJJCWo4ezkPYt3SqKnpq56iyhNQMM0DuKvVk
umpye240xjwFad/a5anmqNa0dbbpan5W18iyPQQS2K50K3XtaamMKShHsE516AGx4qvoHGW6QXvZ
kbA1uyj9U5UdNxMHFiMN+yDKG4xMzmAud1WWweIUbLRcwnNFAvQLL9yi2r/NErTEXWSqBtZJHyYb
Qg8GdT1L2M33wtYd06eBYzFnCxtBVVaVrI36T7eIg0mWGblp47Qzs6ZAVs1A2EifncoSWvOiiGY4
jxZOqNAkq3NLCxwQUg4upmUCwqfm2k1edSAqhENMu9QvqzKz0rJpZl0vIFnDXLPKYSVGBAVWUK3S
xjZTx+tMu4KHqEsMMtmtnXlLuRngDeGAa4CKWcgDYg7LIUweYsagcQS99uWpxGw0PK8UCETN0W66
tvjW+J2/bOKSWlEGwtagl0jzJwojdyZLWCldcmYUca+/gdqgGcm1VsOzuPKM5NgG6RagiZuiaJ3j
qRNr7qZXXVSin/E810yu403boW/DyJEkjmEEZJbQ2qUbaWzKGy02S1jiZjRi/tTvaGZmWn5eV/at
8sJFQI3UdDaQru7DQKKRZTS8mDSufaF3tTspPA74I9v0cOJO46I1M8i4EjVOl8pgySxF9rYoDWNa
Ve7ULW3P5Gac8q9hDKqSr4GaxfyZIW2Tx4VnsqTyZgWmV/DKowXEkBSrQm8eD2kbF6usrnLTaLMI
VKYpayq5JDifiyLBC9DA/3RTBquEU0zyPByU43qZZRJP6zi4DVAzcbW8/7Qrw+VbhxveTCSJHpp2
1uGlk8NhV0Z5F0yiymOmnnT20o2Dc8+jzaQk6FqIMl8mLcmXOArzZcxnhXC8qSpxZdY0K5dGicpl
orxyORSHQ9lX2LPWycslo3/V2C+WXOP5kqVFbLG27qxS6e7KD8U5Za0x83NWLKXIpJl5mFkayVdS
z8RMK2ZM1Pqi42ra5HSDQxfPkWKG6fq2O6E09bDl+aWch3o0z2lBAjPq+xLBe1zC75J8MTIZzNKh
IvVhyBUq00DzdoplV2Bn2ZZTlVY9no4DM8nuTlUuTVFm/sqNNq1foGmkO7rJWuysOSvWSemWVhbY
KSjtubO2i2CtxTqaE5ewpQhKtoRknqnLaLNgWmFmUXRtGw+siezrvCOggMnqLo6zau1yVK27y8Bl
myQlvkkCYSzhW74w93siHLYktmEqpwpOg8ILpmkGA0bkqFkWla1hazj1uQ4qDgt+DCWVBD5o/Lwz
ceddeyGrlx7OmuVwFnDTiLiz4ownKy9W5azR+Z+R1pWTFAar1ZXsG0csn8UQerasXZ8sGXgtQ/Ol
rDeOPmWRex8Wrb5EquGhuTulPrVa7oPuaMP3aFmiL7Fms9AMXLkK61xNQM3xQd6Jbh6H+jqNK22V
eTRZOkZkDSW9VmBOSYdFViOqZFKJQFsNh7y/eVesk69E2faMxQWfgqGizDgs6lUhCzzV6yQwEWfV
KkQV2IYclAA/UvWa2S43e/eP2WbOJuyQsYLNeY1VGkZsd2bTjE9ooRFzuDbcUqb2Msq7JWYenQ5X
YBMlY8WiCCZvljRWmaMzCFA+s2uvekigs0mDsj/9zI4mwkBsU9t2CBZNWa3qtGZnraatvQ608I7W
16rItU0RGquo1hszJXWwSnmJb7Q8khM9Zs58KBqduyGhm0x5DbpZUiP9JlAeXudd45p1FcRWi8Nk
FkjhTApF6u9J58x5w/1L39B9K/ObP8OSh1+TUhrTIAIFwY8MUM+Za5ES3rbLGcTcP//yzQFzHffW
+Mha7105BAgjBO42AmzCvrUeSE3vaJyViyLMo7luT3tbVfmtmJBI3JQZaDUEgVlStbFJFaxe/5Hv
h42s+rAhYKXQiC2QLdVbWSTlIufNF6NLNxkHZRIMQaL8e1D29Tz3zJK5Sxt3uwj6HdF84NmBevn5
0WEzYNj5D0MUrRh9NSj/GlVdVC6CFuzE3mDMS3nTBC02HdpaHUUL5OYO8MTwxh/Zpsev3TEmd3HS
ZspxH3/x6Ln4bzdxCH9Dm5eL/Q8mvZQgfXH3S0t/exfsANkzR/n4pr43z5/1EjDbE07PXR0xWLvf
Znpifv49la+4r1cpD0/cZk8M6X2+yfPQ/In6Opi480KBDa0fGTD4MSYJyckQLdOH+g0E1I4Ag10c
TmD7ZyC+wJcgdxs5PvJfwJrBr7P06bOwdVDPXT+SX/DDTzDmIZD9Ke6TP/9y1SsogfE7MKJgC5xX
Ywoc1vDpCFJNiM4hoQE2BR1NJ+xlEa594yEl8ZkRIfKlSQN9kridnOOK6V9qmuqTsANdfqhFQsO7
Wj2LyK42CPzH2kNth48abj7UFsutcmJ34lRJuhoOIgjSxHwpy6ZNV7w/jK55Tpc83ajlaxYVzcKh
XbZ+OQSJ3C8qGmqr2F/IVJJbJwnCNWHSsbS+mLYRmta1y+c6S+mtzot7Pyrqc6eB1c4FVYxn3szv
6va7kaRWVGB5WzkNqFpeUdiwLHR0EtidvWrb1F4NZyyR9iqyHZaZL2XfhsWvAnHht8iZUm63YP4Q
z5mIusOrJsA8ncGWbHg1lF1WnmuxjcCGUt6i9WgEIt6N10F/cO2GWwFKYGV8XTEUhwNTWbz2E18D
Qqo/TRbSqf31UBc0jQZ2X+NNHaetZg3pxMbLs2rmJLbYuP1Z1zSNmUkjniR4Dmp3/lWiVLsogtif
g64Zm01SxZuqP9iaDwcONjFomrVZFDUQPCYNWThJUkfOSVFssFN0GyfR6DWGPe6memU7s6zJjGvX
SeozJ8m/pGFoT5CLjOrK97182bjADRr5VYmC4gqeo1pESvV8IVwbDv1cATvZc06HIut05+rvGg0f
FBjVgmRxfFo3JAbCQZXtqhb+/mG4lgCLs1cxXKto8uURc0E2rVctKK6D84wo99q2NQNURIatjDL3
uslBMFd13kw8vS7mqV+QFcY66LK8rhYCp2pjNB6bRqKLr/RGEMvQfPfWDzgYUo2sVkmUokkMrIPl
1bn3dTgLns/yWlO7ay9n4EXRFx5ofFMcZMrCPDLm0rVLoAD6ch1VxtwJpbOocFtOqs5NTS2v3Wve
+NGiy6p04TRIXCV5lZmVFnr3blNPi9QNwWhs8cSlmgLLSbfXDvHpxC5aewZWlmGGie1gWHeRAbyO
Hc+SQI83buvGG8SzeNP2h5QD19BIsIuHiky0LoZ5AzWaWximSJM7XjZnqR18170Q7PlEptqyL0ZR
rz/GvNOWpIy/w/SEB3ouZmDkX+bdKSZduOqMgqTA5VK88qLAB60FMsempO6y3cVdvZfjv1gSugse
GmoauxqzykrzxNzQ7rQibM58bpNNCAy/8ICf/VoFNWh+qer5NeEUgYmNpDUdw28vZGc0u0NEJ9BC
7V9xGgHGWdbNgeRrLxqgSBvQHuYBd9RlbMe6qbdZeKdqZ9F4ZXNr5NmGR+kcjAR7NRxA6tkro5cj
QzEchMlLGQA8t7tIgb6IvXVR4fDMzSifwHLTfXNstGa5zu5d1V3TzlC3oZD1FBm2t467LDxTsKXd
7tYq6tYeDePbvQXxwOoCQQGj1QW0FJ1KSFPog0VhoelXnz3XCsehKl3migefqeBUSd8LTF2qZKkl
QHcWvg7l4XRcHt+6V/7pdNw2bzug6YqGTinp0Jcyda5So23OQ6W8L3Ft2WEeWnbc2tOgh3k4AENP
QYaF/joKit31UI9dYg61om/RaJk9He57afbc4uW6oXdAfQwt3v6ONMrO0qiOrluR+WZexfWl0rNs
bTPXmxisSLaOXy2dhjhfQ/D7nFJhhzMnE8m2WhXK8bd5GOcz+DlLsWCBn3/VtPA09Hyz7orrxumi
C40VxlXolmdOy8tvrWG4iw72W5liXpTfoioF+yrL3fPQyJ1F5nBs4QyHpsxa93tl560VItSsq0i0
16GfXvD+ei4ad4rCzj5NlRHddiWyhuul9PisLTzw1IS++x0X53Xb8G92G2kLYIHodLjsAG1WeIn6
4kgBzAHt/IldO+o70b23NHXRmwIvpgIkaELScO83BmsBNBwYiq9HX+cRkTPE1L2HfeIrC5YuIN+6
7xR1zKpbHXSGxCZXZSdgKY/b7yiQwAw4Rb7u8pZcuY5228KEneE69iZtYPvrjCB/HSbZ49lwTRPh
hR91zmJ0fbi3KVmTm8N9L9UeSy8yksEbP/BxwzWUe/PELS+5AaxOU5b1GoExt/Yz4U3DuHO+Fcw7
5/3kNmzjImUU3Q636i59vLXq9L1bYx7w+1gjF14S4ltmt/EUJ9idZG7hUNfUqNYl0YUo61OYkrPa
ox4whHCGAuo74KpxH89e147v0xo1a/wYWry+LxY5XuoZcCMikmitAXu2d5AJPvUIy05H11/u9e0E
rYciM+J10YT2Agy+tjRfbnlpO1wz4uhcr4NmMTQdKofr42ahRFear9eTJvZndhe0N7B4ehYWOPvG
WqDgVSHqv5ykOOt8x3VMzy9MpbRSmSHwjoUhsyuswgw4xOgL9hrvXHeR/uW51EmHfFEq/aJXoXeO
+1JfN5R0WKle7nxXu67/hudPefk+B75hKD3XvXxfX/dSeu6ZEQX81E9UCbyUcs9E4gDzb+jxJOTU
ORuuDWcvB3+ocAJqMdw83nfoZrex7cXfryP9j9nuT2SwnWCTFPg1CR2SdWA3lD56c38ZSco25jB6
xb3mBNjQTAOn+nQwKWI8D0pdA98SGCO+v6iNRLtJFIuvVbutQr6yc885YywDfeK5mNgI9Amvtne1
UvHsUjrtBIGkAoteXxMgxxd5gvS10Z+R/tpwNlx7qY0TW5u/3Dec1aq+wlGn1jWXoL1SvZkV4Hk9
9zvn8TBUxKVswJx4ujbc0oF4toaKxAgaw8z6dri/OHzMcPdwo/Rbaf79O+aQAzB+xwS2epZ90Dns
BzR+x42rNN0FD9298tB10WXiUnDPO8t9G/wjvdQEteuujIjoCUV1lj5fF3A9f75edaq24lRvh/sb
ruTe/cN14vC7wN6qTIJvNehKEwQoXtvPkmF31l9DXZ5OPcWoKd0cwY294Biqh8Mwo4ez4UbQQKgJ
0STwicPF3YcLbAP/17loosVgeKSBn5hRJSNwPIDhEcYEzV1E1GQoIojluCywtyvF/R3EdhKgFcN4
pYzvXRGAB6U1VkFaAKMPhCCwvX54lwJEHvh9v4dgikxf7mDGvW0s80qwU4hB8c0CMxh4L+WEvKFx
sZ9RhO1MwD6EMGbY0hZs+tczxTEqpaHGJfdGVDhWrhRel88HlkNIhDmUi4KCdpg4U1KofPlyKY1g
egWqItNOQXyFpny68fPA9Iibn1EIVNno/WG4rjwKntoWvPCjiqG2kQFYtrqaFqXUitO4UzzYoPj/
UvZlzZHiTNe/iAgQiOWW2ne73HbbfUOMe3oQAiF2JH79d1D10+X2zDsT341CuUC7ugoplXlOMvBl
RsRrrTJnRyVtL63q24s7z2a9RLJ+e/PNuZdfvD4/DN5AnicUYB+ADkDBonKfXeT7HmZbbYcfbO0s
ed74RcpCrySx6l07VvxgZnzUP2fFr9ndep+lY8APOWmbzb8/YXjT56dHDEA34JbAZ0PWFv3uzTL3
MRoWVlkP5VB9qxIU3YRu/QMSyWWD1KGD8Tb3E0oPQ1DZC4Ic/4Ia083BmG5DQ6sNH7MiRvRWbwZR
Frf1EK8SrlG9YcXKZGsS6VcbFDuLlcnl+IP8aeWDkI9AUqzNAex+Uuvb/rkJ+mx319/PcuP/jMbf
HOrubpE9PvOpvUpSomyZZ885V6tgENMrcQqxA0zCWrppo1+jcQLaCT/Scx6NNzdrCoaTUBZZmCcX
R1x7nVAnu23wRmeG2y7/+3JxdzbryH2N+CTe74z3pWe3JeJ+U6KGY+fy8BKp7mwCK5GNj46Vj1+9
htYrjxfdMbLy6Gilmq0si4vX1m3O6Aav/+jNLxwo7PSauGMeO1VXXzwq1NNI7D2ZP7TbUrFtdYNt
axaNG0Eu5lg5QxnLRNd4LpV4GDiiSZ2X5UOqxTPwFvY+6mUQxq5fqS1gUHVsXMzQzc7Ml8/9KO39
XX/3NffMVIIbWFTe7selzhbtxJqFPxX5FY+Ss1QtjVZVRPnVDERk3ybh6YORktEJH5L81QjmGhYk
ZIdqOLBJ8zX/dB9V5jb6Kf7Kr/7DcRIvX/vbAwTELjrjIEsCfiiOlb+vbrnKW5EwWX3rGBH7XJfs
VHhRekKmRSzyKoqWtKVluzTKfzIbQ1fRt7b1qkOflMNTF116Px2uRsgbYKRIErKNES3VOyc7UVdJ
RQJ4Q27/qGWQHocmpFvt0GyRKEXHJY/6dOnWlVyOjfa3Ne+/AgmmVjJjyEBMU3Sh3ugEcT+5X8PS
43uj8x0ZXbi2sNEl9cZIk/b6OVmI5Mw4VO1VS9l6cZlE3mPIppX5owTpy7Wd+2w1cXt4SmTPHhGJ
L3yZjk/Go/EKxBFlIXdGrAM/3I81fjpGdFzgFes8GwFXmspjhTJs54b67Fdan6e6qwjynfa4Snur
W7CwL/2lMbWW/S2qQm+ro3RapGnKtlIDJJUq5VxZ0A7LyQawJs31sFTzjM86mYTkZNXK0Ycgd6I9
8TKcBQr2QBnBuj8P7RzmGD0CjgcjTZkNSBGPDqGfBw+TNbyZpaOV6bQeKktsnGZMD33H/R0rk8eu
UO3J5Nw6UuY7FjUJIoGePZkBYKjHPA/ak5HuHiZnZ676dQ/jkaVKxy6eeIBofstgEadlpy7585Pa
iMFA2Ckdbrb7kmnWR2NL+j/vi6WZ1d5paEOgLOfnuwp5fnQRMu4jKLc+p+PJdiRO+2GhHoeAZfhP
pfylZ96Ammgt/6hF9xAVXvKX370PpQawwnKqlUQK9M+2c76VflS+pbmfAkbK3H1FOF8Syw1OmvDg
xIMuOGW0lbvSyR8BEXGnJZt1xlCGTz4T2WWwLYDVfJXyRTmQdJNoggXHZuWDKou1jIYTfgWPYcq8
778mRcpvGv6/yWzqnOBisSE/+HYRnizW9lM8NoBi9NRq1kYZOUhBL+suqdblGGSPGad0X9kKcIi+
A1ik9Wi6tOw8WptUL1af5pHrS2GFmxpZuON9/Qvwv7HOJqwJt6VvaK8dC61V4CBPPGZ58QX+r07i
9e99hhry4KT5lXpRuw/sykUhvKy/BQAHGg/ZO9mya5r8JFD5PvuJh4WgDsjOCiU23blkW8113mYe
jHgfmtrejG7BdncV4BnjxkUVbnpxmrbf0ABVAM9mZ4Jw6kEhTHwILeAkHDUFmyHwrCSWIR/WAGLY
C2P2ZsdMMX607RSRWM03YVZEsTu40YYXDSrKoiyPRd456x7V+ccBGJ9FS5Pgax3Q72qi5Y8KQMQg
Qh4ynlK9tepGvecWDoOkBzxT2x4SWINsnoB9idFV1H8s2rB+krzPVnaf52tjdLMuuCRWtDZGo0qd
0gIcq6p2RrTsYjzQlOK0POZdtZjG4rngbnGa6qpcVhQFhXXd2mKVCaRuWVGLAzr1+RL4J0yN0gz5
bL7NbEJlXJXhT3ejNCKWW38TApO4B2yDBLHymmzPMv6qpIouSS2iyzDPapJZCzuv9MoYxlyqbdKk
QGyIKVjkSYZlJVT6lZB1HangazWQ5JCqCtg63aJ67/HpZSptGz9cwq9mSK3nPqkTwFyz/NrRUh0c
3Xy7293GC1djpcjS6Ijd/hFKxREoBMiQbQqg1vSYVn90VPhL0CUkUIJ2cHYcPS7wSxHf/8GjSm1n
PVbeq+tpeU0jQKTnzIOROE0/SLMNkQZi5tlTOtbqLs027fv5D4H97VAAHPjQI+l3e97qAvV1Bfz+
hxJM2Q6HxEPGManEWXeO9ULDdtE00/AlsdrhajuAMhbSevEAAzjWbuHE4+zFqzHY8BpAA2MtOGuX
rK1QHqlwkjVFGSKL4sHp+g/FnWEc5KZJ+M+/gKeuAMYy53Gbh+5RTeTai2Aq8M1kxWrwJ7VyxrC9
miEK27OqJF11SXuh5lTYANsSs6wjq2g+bN6UhaZyM5AaaciUYwvzrXyVkbx8qNyhRC7fGi+c7Yzm
rr67MoeKB2MohKNmVzuwog2g49TbZtImKxzG2hjp8eJHi+yYI5MfgQiz2PG77pkWEWqOTj8dVeU4
h8CKVb9AkGgtbyflIttH/jQ824DC74c0/KD3lMtPcpLvIhXuFZvPwi7c6Iuj6uiLDJNFlI3V1Ug8
CV6dIUlORiKOShdDX8u9EYe0i5aVNRUbI2au3214FpCluZuvG70PiAVkT5i068GRfIWGNnw5JQ09
2p6mlyZw/BjAUfaOZ+9xcPL02XOxgQEF5q7tTNYnnSAfLjuApwD+/xMwPuDS86J/SqbU2vRM6y2O
+MO1mMI+Ni48H5ZIstnfitHCNzIwZN+IGP7jOOb9QzCJnuEBuoDObd/xSvPfg0kXienUiariW5bl
sT/UPYCuVnvNO5LvqxZIS6QEuqvRVTMGPq+LfmNEY5jc4PNVwCFutYw664n6A4gbi1BFIo+9/j5B
Pxrx6NqAOQ2Dpas4cLv2YIZE0Hotqf3HZFntoUwDVcUkIO0Bzel/uhjRKztcZ6b3iz9cY+6jdAOq
078F3+BJfw6+55fqAb6AQs7c+/Dz/1fb2C0bhTu+kaEUa5E6gLzM8YQzD2ZWsQLbemZ31yYL+M7o
sjmoGGsKQ9hH7SawXHAmZmWfZ+FJ4B0kx3wAhjGRKQ6jvnP5NBtIQW469Wv2/+83kmbd0XTa2HOi
kKKiETPP5wdzLDZi6vH8YNKIRsw9xT+Ixnp3vl/bySEEmPY357uYtsCfssJKFrZygmMopbyEOt+K
WrEnM6SA5i0EWkNvaB2xp2KKygt6hi7w7s/6vcm1FaPI0j2i0AyKSI5DJAu9HOcC1425Gvw/8yRu
8W3/6ee9FYtC8X3lYEn2q7aKQ1WUr6nGkm8x5WyMWKrgiyWD8rEkU31F6uvsRq54zQrZbpnVo1Zq
RD5NsT8m+gTsmX5xyx9cTOXrWJTlAVnE+ZeNW6NUmi1laLcAAMKqPQuA97JBxttWOE7gLzA3s0WW
rs1fcBO9eYUaysc+KutrO9CzSBldUcqzXY/87rJRAT2IokoeMj4n+fM6e8fD8ZaF0n1ybe7u/Mxh
65by5lsYvFtdwN4/XZj0zn9k1gyuTBo22U+WGChsWCkQgCGPaFPvE1Bm1JPKmonmW500NrYk11ko
1F83AJznCKLD4DoivonNhj32+cNQeM3L3SOxvAmVHIDxxjSp9poQVBKUAsKOsem96GV61K5kT9QW
9X6crUY0Q9qN7xpR+JEhUHy6X1+ONJeL3HHe7RH9pf7tcSe/44Lw8fAhXXQvw9ubCajOn4/aIiFC
96mfbm/pO7dCwQxV+FVfONGJpGVsEtEmQ23y0kY/aAD9Teo69ye9T/tB76UddLGbEnejB6tnKzcF
aPWDfLe7SdFewuYGX/u/QXN/Kx6Apo1Ga3iFIfVRQfgMGOz8zObIqICzoMul4wSIL/sJ8eVkI6pE
xk6gHyvEmiZOTBs+LeWE4nRszJ8ceciCYHFzN05qvofxvLubWxrR3DKs6KUgrlhnvNPnzHNxvu6S
oj9XB6OZRlefc6MOKp6s0xFRSoHMN4nvdsDH+jgAaW0zOZk+38w/7+IAzhI3jaArma6qJuw7QDf6
5uhwWYulmZqhtYrkINKVEWygqI8fnO9uerYwNDI5WMUKbdZxO6O6TRNklNZd4CbrpC3kqS1LvUb4
gI0MIKCT0ZkBx5oM/LLZJxyDY2XrZuezjv3U3R1Z1P28g9FFFY3QrfPffspo7/Fp55p/yHiBJfDq
tumD9Ak3yQKWFFzbzZ95V06ttwqqaA1iknUqwvqhstSwM9JNFTgJuA9lr5cp8LiL4ibP3sbO80zv
x6DZ6TK0TsDO0mGjI/nhNsZgfDMAOcHUGrs4qRq+4HKy3igpr2DGOGkMYJrucAJrwBpSBEfOManS
RdGV9pPNEMuW0kpOdWXzHcnKehfiFH/KUaxEkMubJ1eUfKFbln6b78jywJ7v6CU4yYYuazaeBcJI
N9biu2eDB6ZG/ZoNIllNVjDuncJPHoxH0fjjueCcx50pE3QoCyivt4+BqRWM4O/E1E2Ldf/LcneU
pC+Q0wUzrxzd9jFSMi7mjc2bdzIy9mSZIQxfG90vj04h1nZUcq1n3A4AyOWaJEm2bGfR6LIiEDh8
oeYeGKRP+ksugZB5NI5GZ0XIaUwObx+N4X4vYQBDJfFip7W6vVezVd2F5blPFXBI8ywgQp4rWgKp
XaerT3rjYYzzlcb1fhGdr2zmK3/d1ngYvXEjmbrd1qg+Xf77bdtI/ketFK+O+Pxrx6um0Gxoht3g
B+p+Rgmn0cRpVHXWe97mqw6QIRCHmrBeOrJXS1OauZdwwiFS5/CbUWRlBVdTytHCrZf5NP30Nzpz
5QRS4Hn4jh/SfNe5OHS71+/3v/2jGQ/+CrDk5Uq0j2IehgABh1c/3Aquc9UVyJe7Jg1F/lDxo9eT
hcIq9Jh3BX2KrCFdth440WkS0adyQtTmz8lMY1WOok/zBV6Cn4FRAeiIC5BaKtoZID7He1aU90vs
EHJrxFTU/ZIUjtyaaJAl/7OaAO9uNSUUY0U682/XOqC1PYMMKnZTpf66p8ZMfsxCKnCqcmdnJGPs
w2LYcdL8JcCgeihsMi0VWojikwhZ9mvupkskEMR3PrT5QhOcrWpt94cA1J0VbZP0WxtYiyZh7us0
Jcs0reUmUT1bYm1hT0PtsicnV6so7ayLUalMSdQ2KwYOLccS1484+HbIHTMrGxZ0Tj7XXhRegnlW
0RR0cSTyd3eDyiPvVFvTwrjd9eYmfVcOHwyA6E2xa1uo8WWJNx2GpgaoKEcpnFfyAfS5750O1Kse
ZLkOHAomWFWhDNLLi9+H4xVUvv94DoLo02Mwd4fEgQXvD5jbfrufA5h+TMLGrif1jlMcMDVxqUC3
B2mGnnAif7wl9IPO+8sdwCAxmXSgJdttHoDea0QzDNUXv0SgbASS4XeDEDFZG5E5JT2lnD4ayeTW
hyz5Ky/q/kAGqzoD0ujd4GVaWys5jtbBQMduELEiRPaFDaCU3v1cAx6L+mRVR2DiF3tT+xQRYAZ5
BVaaKXfK38VIR2LZBdUaaHN6cgv5ZDC1ZgAt9iEdmupspARfwapwA3+VGhAub/y7v3S0uxhQF957
XLlLMxO+Cr/UujmOMzzK6D2de/uoS8IvoE1/1rujjd2QZ81idOw0+Y8Tu0PnGPseg3sBehrj7e5o
Hh6Fnuv9rf4T1qTtdOvL91aP4bJMkmbXif7MQa7WsSqZOqWyUSczk3nZ7vymPaPE39K9cZ5FMSZc
x5F7LewiOEUyE1sUjti+s0ZxCvgEBh9yiU+Io0AVyzLxRyDUIe+rFvtrEaJDQ07+DLTmcWnTMwEU
7wTsbAlgWahXHgoYy3qy56R5ocuHMsjjKJg2PcLpmA0kz36QMuuWpWYC2VAEWvfBZ1l7DOfhrhtK
ECWRsInRtsxZRdjdu6sc/F2ZNFtBlPvV5UwudeWB919Y7tfOD48JiaprX+jxyrvkgCUwf6mCSxBM
+RF/Sn40MzOEU4OUJh+6g2wLZ2t0DaoPSPGk9uaGpADe+0tRgdP673VVA8X45Xsvq/pWtUro0O3a
KtWH+zAh74cjntgK0ZGt6+IUHN+tNzlgwIn74MtRPnqXyR+XfSnqkztLRtVh1znYnToZCWvMT/0g
7WytuT0u7jrjglLxN6fX7WYEtLJ55+AJrcZO+Tu39IF6qHT6JtzSBX0p0wepRfnVAc3W6GWSyJ1m
nK8AiGNvrmyR1Pad6OIh7f/oeN2zP+spMDPrPFLJprSCEthtzaYxTkz5a1Cj/1S6Mnvu5NrgvbzW
MYKBbXksZLPFCMXslg4f3NJsDX4x+4+Sqmt/zoI589qIYx7aTKJXq+9/OtYqdyyrqJzcd8HwvASe
HR7NYKEzyLrWRRffdR7r9BCjgP3TpywK+4gnj/66yvh+Eo0/tXE0LAQ+UlB3T8zC6ZAPEfCI86Cp
vUCjc3W+q/ystWNdk3JbE+nd3MB/zFEqQqMVo0Ol3VkiaVKvQZVSi0q1YmeSmLVv2SvfrUCkmLOh
FRi427wLGaJOiFyXgOHLqkOJBWIPNADqXN4tOwr2vvyS0tuFxi78YZtwHjykUfad26I8CB9YT3Rs
SWKDPNdz/PlJZ886HIE/+t11FgVh5AZx/3RdjzrsgY4kjycrfetzkb+0yBOuHMKwpeg0OfmTPSwL
mttvaOKxs53e//N31zzA7uPNrhSsyyVSDOMmbFgAwPPAzuE81DZQlLbNFiwrGFq81MKOjdXIY6jO
iPW9ndUQNCsxumig7NxYebdwmS7R8uLXdbVFgk0Rgn5TM1Zc3Kn7NuE96S/cR5jmCeCljNhUo7dB
Q4dyZcSWFNnKDcdkc3MuErYgxdAcjJha9WtAWX/x08Z5YXm7QCegH33SA8OPF0U+aVpnp8p3Xs0u
ZlSAxB9wvMkugYyCY5p7VxQ7QC8w8TgqO3ZcOQDi3QP1e1RurAS1nvWncN1KbLlTThbuoynB6tP1
mu/rzNsxZYuYkxBMF90e3HlIRdUCp4/ZJHOJ1S5a3lVmZtyMhxHNYHdBe0gS8K1BdslinvYhCI2B
u5Iyy159KXWMKuZ0ypHyeYn0hQVD9monNDlMSVmCgAqRRMJbBr4NhM0sIs9+GEonufKGvyWt/0fu
6GCZ+onaR2iw/gxk0KEpBv3N6LNZTzz7H/UBCkr7zHKn2LAQlB+hMjKLhopgSAjGcGcr3HX91G2r
yd5Zre2eEpuhTwXJbXBNIN6H6JeY2FTEtPayjbGCdA9elJk2NeGnKdslyJOeeMTrVaq8cuVObnhS
OIXF6TjWbzg3TouM+ei2BFjnc9WDKKyy+s3LLW/DSdGt28mu3mrinTLs7E+hB7K/uRxZvb9dLnpr
afQIlbwVzfgxq0PrQ2HKlRWPuQjcvSlFIxJwLiC743sAL0mXQbegE6LEsE/zS9A/36rQBtXDgPFf
qsxqVqZcbXTUdwAcDp5vQJ+7W0lf8xEnn5hVVvTo6esETJ1cOFFpLXOCHhd0hjjYUZ3MxnqmHCWD
j1dk/lv2hPif8/74kD7B23HJ/F4WD8RbBGUfUGuTi2qRFfnixVcot76AGuutW8Z9vU6LZT/0ycHy
3eTAhvqRpam3MZLRIzYLmvgugwaFtRv4ve04emKnQXyOS+ZJsQhI78RBMrU7d6DqWtd+9SD9fpE2
hb4aVSnVsB6sslsa0Rg8Ej35TQ+87nxRAFbVsWXTs5HMoBKnAisPaLIBWO0VJyCcBVMbbGSfIBvL
gb9EcZ0tGhske4rj7FeV4VwbCv0MCGS6qzmazbBhoN2cT5kWxAvCpSle3EodpoSRdXLjec0h7W2C
9i0pWodEU3vxEDbdhir3SOwVtPhgYLOLuSKYrzDOZeW/O27ig/hUgdg4pD3CmyivD92vWWMsRsZR
IQwXaEL5XVURkPqzo6Xsc2f7D5/wT0a869CQZEIa7Gg0EmW40x0q1ZG0RpyWeDELS7YHdcd6SXny
zUPN62KkvrsUngyfBUnEox2wCwIX64X0TB3wwgs0YKK99QJ2Wbbx8bC2IyCvVzCnyitqVPyxxRfC
cps+WRxDzUYZRxWvD0YnqmgjO6E3Ca+Gg5VY/cGSem46RcIKrWf+J5vZ3SecvY0IuMuZYZkig6O2
N/AKA2hrz5Lq2RzEzdHbzDzW12g+FoEioCvE6ykWo7sflaDutRafUBZ1vIuTUbrwG1SO0X3Fu5jB
7lJ6Kb3qcYYJ73VDsyDuhjw5NWj28MmN1+jjcaM12lPiHfK2YRczlKrJz6F+MAJQkFi4sDa9yJ5M
u3IaBRqSzb5BNocvnoMHfxYj/JgOYcdPqLTwq2rRKkWOxYOR0OBLYAfM5ioMv5pBFAiSJhDjUFb9
n86rGDAMVbgQ+cBOZaP/bJMBEHq/Co2EfhvuM7emDxKitpvUCkIAtk8+2Aaw2ZbIl4hlWvnTnjJu
782sG9V0mxkdCLToOjQWYFb0Rb3H64WrvSudBAFb0Jcon5i544FgKniBhng4Ne3CWuudEmiiR8IE
REpLJ+d+FNPKQrB8laLKll7JuueS1kGcjNj51JD94MDRfKelg5+z6kDdyNDjbcgAtmibJg7yVKTg
5fRHUVvhu8/avxK/C1/LSEaxVzniWYLet0xCsMj+fUH9G+U6dJGTA2gGiyoWU5g/paNztIsox7oN
ntFrEF2p5gTVWPX1ohh5sTc5J2WBYoyePcXeZKSMVWTtT6vtFD+t92uNlVC164msHv/penM7cwEj
gIbTpiH6UNYKmZGOlfEnKoffA8cPENBA4ht4L+TRePRIhpY/WT8+V03SLNLIH589gJV6ZMsti1w8
L6u+TmE27VUg55geIhCS9grdgDQWSYh+GgCfX3f1Cd1R0ASNykWt62LT0y5Caz7mb0Haqjd0IP5z
P9GrqafpbmLoAZW1T3ykdNumdr1J0Snn2RrcawaO2zalzNu6qt7brSzfqAW8P/o7OifPLcmBRejX
FKFj2oto/ReD7v3liiYSP13Re9G5uYaR+irHylqC6hqcvBB8cvSsA+mNyx6tQBhq2b1OwxNBEH9y
uzF8J2K6+ngo3223/hEw5b+5lejjSCTTV9ANwWVFj8FnFYA9IyLSP6HVnl7WPcBZttUNq7Bm3qUs
rWGNygI7J01lb1TvdUd/9IItsVSE1jWB2LuWVLsAXaQOYV3LrfbB4owymW16VQXnilNr5Yd6eiCo
KyCIHPtrydHTiWdh96VtCDBMpBxfsHCh4ZtQzmsWWAXO3aP1LZimV3yS5jsCgFMw1cEPOoq110u2
TwFW39YjPs7glcVFS10/llX9rrjrvDmpZy/bFN2J8hYMVgetLY1eqC7YNMiOrlUa2G8spWh2F7Iv
Y39ReLh3U6T5tgLHHRS3Fr1U2iH/7tV9zNBC54euwxQtNPrqOUuKdE2o5R66ukxPYUrFqrDr9Gs+
+i9jNPU/rJyv+5566NjCyVYDy7GQbt5fhUzctdvbwyFA9Q8LYlqt+4ZVT63gWC6ZK95pPa2dqukO
ucyKRZBX4QFHx+A2GNFHPIcYhKJL4WxwAget5szUFhxT43SbRvPlbjeVhzz7cBvjHGbduAhsWeyI
FbVLNaKDZmJnZN+jweA6Rd77C1LmJTYcr/zhsrdxYtP3EhvzQjWl/Ujqqdxa3Au3npWSB4uhRprW
Qf3eps3CXFOG4V89seVzJbx83eOnd6AuKPWWUwYoeTIFGG5jY1vkYo/V8Ckz0cc8uHOUYvRNPz2h
dvBTddcjrn0y0pgQcJKKrL3d4//UmZuYf0ENxatwcdD0s5AuwfJKv/RD3aIvTfhALM6+GJVPu32L
48jFnlXopSXAfM3sjTFyGgokJAGCNmJENHCI/sYLbN4uWjWswIs8u8XUXfzO6p46lh3SIgd8zxmK
be1QdzXMaD5w3tH7kETtpXbd/on06Qe3XiNXL6Kvbh7obQV4oojQ7DEmddgcFVpj3QYjilzj+6O0
XAI25z4kjkwfeLYHpxo4TaOyRvoNry3qfuomHw86DpL1ylgRZVT/VaknnzLdIZg+IeoEoJTg4XQc
+1MKp3ZLMUlekmfwPgBCX2OtrfbjFG584A0f63kjn6JoA77tT2m23aXZZjy7eVtXv3n+/Trj2c73
/PUv/Louy61mMzbl3MwtQZk76UfAyqOj3Q7Iuoe+PhuNGTTSahuLowHmJ0PrFzgFGIBsGAp7GTXl
nuUUpdCZaoAHXJ5pk2yNZAavzegGC0WDNodszJHDDvvFEIV6w0pnMSHzBfJmH10CnSX7zOWPWcmj
i1GZmZUBpt6nk4Ud438GoPqadSlSfeZRu/LERB7SOWrVoq6Wfm7VSFyU9Ik53D4gfshjLch7A/zH
l8wJf0wdYc+NM4xrXSbO3klyevbQAhc1p7TdVXKMVkjqghLW0WtQieoJnVs3ufDlV78c+ZH2wEQa
USHjjVWLdutGldVXPRG09nT2vqz6s1WUYgksHgFeQfp4zEcqz2mzmhx0MStay9ohlOhWgwB7eaOn
6Q9K5BjrfOhWQOSGz31Fri5IJt/FAOi4kqgpI7nkbwsXDKJ/8ACqUy67xCEbMLCc9VR1AHMTIU7A
/lQrUdniBXvZn6g0Jz8Ieeu7vn0oQAn3tknQpDg6VRSotYI+jIV09hwIsRWqtvTVrqw1U1R8d6zi
pwf+ens/cz5X6CXWntrKQ3M+kSMEn4tGgBL3i6IBRohUSJOgapFZ4Xi4JVkT1qfHTKujstM6BTQq
izu0qEPQxylarozkr9TxzoDX5u9osZbHA4opX8OqLhcISvMvesicZYIP81BkUbcuUXw8USb0VnVI
huhsYIdEUYmumjI8AWZZrHmDXg74xtBNwwWRRqcCHc4Qg08nt9bAkhDp7lLb0q+5wh5QqQhY4aQ5
KeA1YqP3knZCH1wFt3nhUjU6eP1ys/Oaxt28glm6xN06+tMtz8HNz6O/sLXnXz38F6L7RfOWok/F
qvBDdux43ZwLJ08WKfix7w5axqS2/z2zbbmYujxCbi0i+7ZrMvyxpP6Kjq5n4ef+d1EUP0prbL4E
dV39V+hLP9WmsVRFAFERBzBCQKjAU/w9l9Cp3AmAddLPyPdE18Z7Cd0eCy/6nOzpEKHmXOT1m8h4
FaO1XX8Zxtp9VMRBTxTo0dRxNegRLUebcOFWKt+Zg4gRs5Z+FI0VPdwOdVY9RlNYHBMnG9esUdW1
aPLm/9F2XUuS4tr2i4gQVug1SW8qTfl+Ibq7ukF4J4T4+rtQ1lTWqTkzdyZu3IcmkCUrOwFp72WC
AdGOVzsfz1xndpi/qVxa/2696rutMv/ZAG80yKWZbwB6/911LdkZpAVoXVTqW0yLSwupp/tmqo+R
zp1Hjq2+9fs6CcujJIAc6x19mY5kKccygrYk3qw6LgBg/3DgVuVuvIw63cotoY5au3ayolmPlSUY
/+Bo+EXzDiKm0pwj39bvaVJEWCCRQe51OYxKuY8GVwCNPSRfG3QXr/IwRHeEavawyP3hsXO8k45F
6+g15Amy/VRlIO18jiuaQRvEl3Nwn8nBp129oGTaDBECmU3Gh7eOgw5rRe5v6teXJPSNFyhBuFDS
bMwTtKwpnv8mMIgfw3mIqKMejm/uOtxzI+d3w/vLaKvoKJxQrikfimOLxPSsjLzipWl4t/Spl6+M
pi1eoCL3KkJHnng98nsGLq6uVqzw11C9gDbTNKhQ2P05FlTKnZh0z7xcO3aYv7Cy8nZgxzSBLg6G
ugde6ZhMSk5FE97RxK0fItllO2na/VzXR0V0RFi2frA7NS/YaM5IVkHPusMSHCv5PdKPnw+3OmDd
5ALqdPZMd7k16CJyDXIBjBedF7JV88HKszOrC7bAcoPgRcn7FRRC630EZc5NimXhNkdWeWfjBl3b
iRAQd8nNJYl6HwmwMV+oPBkuWcagVu0X7WPaleFsME3xAhW4dJYnyv5uhRP3pSp/NVW7VGkYxrPR
hXQ6shmAKoYzkUY8mpES4PNJ0VxE/N7uxyKBUruD5erEGxha4KFDkZ7JVCp9vg3xfDvrNiDZr232
pGbw0aa5CH8ex9ImnveysK75Z+ZwD2kJFq91DB+kZntbVjHAbBPxuouosXRkViFZgl+kuGck2mAZ
H/0G1GkDpXn+iliIiQfFkN5lLLO3BJpEyzyx6L3fgL3DoanzK/EC3P30rTFrMhutwrj45liuOiwG
tkMEnauoxnqztjIFsd9ox1nWHVqS2iuKSN4Mgc/oN5IWeeHYv42qey1BqnmmIq3mtS/Go00rtR5t
q9rYoXCWqZFBcTTJ+DKLW3NnNyY/kK7OFiC7ps/QYHyCgIP4BXbfUqRO/F2lEFypPBWfkFrHk6Yu
4nXU9PaZxmmMbbHl/qDyG5bMSFhnhS0PXCe6vaGSu4mXIaeMt24AE/L9zDHVAGGKcpwR5XqnXnav
TcWGl95XakkLCBs7EwG1M505EQZ7UJms90DG8IB0Dn8RZQKaLn4ea11kY3MQbSQvTdh1Z1mm99bU
i5V2toYwJ9SEpiKCd4h8GvHPwpXiDjhqfBUV4Cw3cujIFQXDhgPD/EEyVaKfG9AKO+oqWkD5vcni
FTDS9i5LB6TsI8pWTtXiyUAyY96aQjykUBCekaaX37qoOif4dUSzylikaVrGsyKpdsruox/daEIt
IOLOIxnvrgsDI/2JB/UTFK7t56ozx7XIi3ihi4z1IjCgbL27tuLPkhDShr3a3wXSvT+9+zw4jEHE
AjlgqDf+iZpvyhHcdq82HiQrTHA6bTtQ9dgficzTbQt3hSXgpeVDWGJZ4lg5favAh4463MS3vgo4
0I1K77AsQHdeFQ9VHWdwpLC9W/ccvrbXqTMg5LbXvtPUkGeFyFDYWcGVYV+MAknZLNt1iPj+ajpz
O4gy/da1vRPwLilOTtpY6xL7jnVUmskpAso28Iwy+paDSh9hUa4H9RJ6oOUAfhq0tWfW9CSo3Jw/
0CiZ6Tx3DKWyh1SC9DI9QXTbR0mlkJr/KH2MA7uP/i96QKAK/yd8xAd0xLEhIUI8G/+Qw/zP1QfC
N6EDGjV9sEFpmadCpdVz5oYzUGvTFQiy7c4nElhWfdoI0DC66XBtKRwFsX1dzlqgIkflB1HugkHv
jQfN79M0QH32hQv4pSilqyBJ0XnOGnAbiDqJvscCvPfv4XaCRaffi51p1HTfpV6/aKHX8QiNmQiC
xPjC82oPLRT3TQ/KDY5BNBFLYmPPrwe1aYTbMvbtR5pVWOpnR8uq4jch5cK3WtwldTQJJIMECHzY
d9p54wszuzYAGsK9EJUCRpxy79AljrEGgo1sUpLGBxc0KbgCSANpROcJDheQexVms0eIju3Ai0+W
Rj7KhwI0abwrpfoFYeqkc/ADAQ8ZPLc+eZQpNGI5a94HIRDOr4Owba0/BinNkGqgsdZkFr8OSqYr
Tdum65VCy5APJPSQIvF5tuodli8gpBvzp7GLvgNVZO6lnSbbsUoYFruIMrYh1rLtMERrZ4pB1jYp
kW1U7BqDhC4YhHv5+Fhl7lwS8NYNw/Reqv53O2VKO9ENywbxlLXvJnSqru2kPEVO+pLTPISuHbDN
bWs9Q38yvNNV+qCLLM+WCLwn+y/1TmtZgYBzwaJQl1TYahdPypXIgAB8PZ3dDroujfpqnRZQg3b8
Hvs2cl+kk9BCFrp7c4ogQ5a4mFl+4e2t3rMedasSxN037D5qhnZj5an9nI5siSSdd08GGp+bWN5n
E4yodFq2NvPUg/kLrCwMASGnsmqKtUT8fa7vWtNXxZopX1yLujX3qk1oqpVbdb/daWs2INW7RBjH
QxWKRmIeavDeL2H5Zitq7Fum6EEvcGNzySmpD9c1r+V73YjovNXPEZzGciaFLJ8kCWTv2hiqEliq
YZcZzYF3jvdVEuf37ph8rh+x6xsKN7+f+rsiZ6+Otc8UcsR5B5RmCt6Boz8Rz6sNlv7+XNo9WXuj
i/+APB5nedf5BzgKlI9GFy30PlMVotrkiA8HMrXEvRrialX5drLUicIwheFFnjpsn+Irey6SU0VM
9QTW7cOV/AeOqz0fbYMssTam2zwUxsHvO2wvYVHx4nbpCf4g4lefVFsvL9xXmQ4JwNSMH2EcEW6Y
0bYrHjHnkhWTAQJA9m8dfBjS9neBbPlrUV4QDIa3zceJYXyt+dxUgLWVzD73KeqOvhLAw3TKAZy/
KUdEEW6dfk5Fi5SRxc1oqVt7AO3qUv3w6axQ2KuH+O8MkIzu7jJO071wSw7RvJa+irxZtFln/sxL
QWbMTKE/jkUSCNCev8y4ZI951z/oHk3OsWHl2WNXZfVK+AXfmJmoL2IKvukeFMj1yu3VocIzbd5N
QjHNdJAEcAwS5+Yc5hYK+3ovQSWcpIJM0OQxH/idbWX1Sb98SpQwoDrpn/HUdit1dvSp9DEuDPFD
/Pu3P4M09J/ePhPNEJkfE4m6Pwss2a7RGhEZ1MPIto1hSrHhObiYMJTt532ZeDstCKPPIhFiA+QA
JTNP2tCYSSiyL0UBLSHAG4DkRmxiB/8VH9lz8pDSlC08PKrgmdAlSy8sEBWuIamgxRWSSWKqKyF6
VAPyxKGUtPPwZH2iDnsq/NQ66hKJhpldJA8pR9TG9Ipwi+d2AzMl6r4Cs/tGQRCG8xQ0xdMRbjI5
MEp3ihk1YhDDOe76FvAx8eZCYvi1QWQNnK1ePSe24AFvslOqInlXJsAxc98v7xpGw3ViynbTYHea
Yw+5UKLu7weLjPuMi2/maPX3qi4suLn00dJjyCpUeNe9Ma+d2fju1qmZGOs67H6oBgJ+uZNX+D4i
ey5N1nw3cbcXVkWfHeWEKwBKi5VXV+Ice9UhAxT7Ncvtuc4rkQ6yYEqW8Ykm9VkacbIZBu7twgIa
PPqA1yeY2WUNnbwJaTIhc/rf0sL7FhkaXrOXuAyhkGqTZudT1R2REsOrVHC1sN2hXjZp6BwbPJ0C
Gdb+0pdAFMyA+4UUlEjpxQ/J0Qb997sZtc2srEr4kdCqwoZHLUviP8du0f/wfV7OatnA/WoUycpr
iBngCSCfmefxWePE/c8IgOomqmU8E/ZDXzjst9sbZ2yK1x2y83NFodSiUivoOrObyTz2V6nTsV05
tMPa841tOJbFwlTAQWdtPyNQlXiGzPiw7MEHXpahwA686I5WBd5yC7L1D5HKk49k6y+knBCzobBF
CWN/CZ2nbpuRFhIWwIuhwx/AskKNPeRasv0QxclZH+qamDsjBXV5qkoNowl47sOpxy3Ng6QKuiuy
ehn86lR7RfUANYIHE0YLR6hfkcfSMJ/KyIQZU1K1B+U2JwigQMokTxJs4X4lRBR7wqMLAzJ4E9Gc
O4Dyls7eQACaLcbYy19hruSuKkGapS4ayjv6FbaHntXDM8vrYLhkFMWrYyR83hAR7ywmDqCn+9B9
gDSZhrjGDGc1xLbSKo5WuZLv9boxRRAT4Zqpiy5DwuybQcti3ofqEZmR4lhnySNWJ+2dGhLcSaM0
t7Ah6Z+Ijyc1JDHyFYIkb3jvynPu9/ZhGOjazZwYDmoetJxxdtaNRIXy3A+UbivYOiHHiB4SGPsN
4xA7u5b5ZEilgLubhUPRLypElp+wjBELSI7gtTYVPRAf4XBlik0BYe0lZ5UKJGwEQJfz7GJ3PaWO
wDYJKy4f1jCoTSO8oHzLCGJ5V8mYwdFAnWqVuEc/71bYfS4cZr+VsC+BlVr3Qzpufxq7HIZLpd8s
G/46NhA4SLDTUSJpf0vnXvpUPrZpzPZ1OAJ9WmeQk0kFxHMSPNKhvRiuieT5rMLtfMoNASuo6Yw6
5inHQ3+nq3RjX7b5Sko7CnQR4Kb8zjCbHylSwmVL3YcmJf1Gtl4T6CLl0YjIW/o9MQrvAaLQ8pKL
MsimUlUC8wevDLEYyGDsx+kAFu37WZba/aqPve+3qlu3W18GTCpSG7j6x0jqtTuoF/yuw8rfDnWb
bHwRMoAKh3zNHTM6SM7bVdzY6R1SiWppV3Z9HP2GLlgOcoiU0Ynhzbwu8zLfQUi6gwmNw9aCl/7e
hsTt0lJkPA4wRVmEAH9cxJhCM9yR5KHKzvD6AerAH/MzBMmTde80zSaB/9JRccER98qaVyssDqTG
nZ5mwBaYRfstaYQNWy47P9lIu64BpCLrvhIpTDYsyIwhirqBo0UCJUZjemXIGt5hcB30sLGwSOP9
8qv83sQaImgRFTxJ21iAnlL9diCmFeNZ+Br1+IRwBylPbsHFulHdnY9baZVavlwNLrAyhMKNovJi
65m47Q/Ly5PfhXcAOx0QfdzMJw+551cag7Ja92Z7AWFILOusK/f+0OxYgpxgGBntCcpKIihaZALq
cgjissl+kRjbLFZgTQJabLGErFq5G0dYcFjAkcxjJs0XR6oDYiAweIRCPx7Zy5Z49Xceu+NC+qTe
IkxJL0Urf0FTBg9KZO2xI269c96KZGdzGNv4ea/ucjZtX1z3R2JWEeRoOrU2406svAhLJFA8zwLq
BD8ZYHIzuOKoi8odCWWNhiybohfPCE8gQYIefFo4+3WZny3ZlsABtGtCo2xDR+ZtYNJS7vF/mcKM
sfOOzKnZnMuJ7zYkbK0srvZFBRmSgbPwwXWc9kRh5pIC2yhtObNrpHujocsOHPqXK2SQu4UGd0X4
Luee5PVGQ78EFOmBFPE7sOIA/WqFPxMQo30gpC8uJCwRMu3cndv0Gdy+erkRwowWo28Wryyjv5B1
GU41g6RNacdvfHrmuimbVb1RBdxCHFYx4m162Hmshj4tLpElGeKVov3psQYqrML8ZSBlURNOH2sC
jjVMyV591VTzsrDZKZ8OgGjLmZXghxp6hgXXOrM152NDq0UcNuykO8KnFlZZicNmtzpQQ6Hr4+LB
Ms2iu2Xu4J3869zXyTLPXEVANfRyfFZGFC/8sioORoQAIOhUWD/3drZnCftGU5sduI39ddzej7bN
A2u0oDTMgJNuwi1lvnmoIMwTjBBGB/QEbgYsa61N0WfqWE0Hvi5UXiyxOebrCjuFueMJ6xk6td/t
Zhh+Iz83QqEBCxXsthsjy2dtx8qFROwbj8ssGrdGhge1Y7jnAc+RNVFGMs9qz3z0koiuw9QooJFa
4H41sxdgZrL56LdYcJFK7ccQ6JHcduky8ewBjLK0XPpE0X1ZC9GDiyfu3ZLma113O5it/0eX1rcQ
V4PPDISHWkhJtu2z30rYp1KHP/VQ45/3uQv/PBZjiwosBHQsVok9QhoFQizA90CHVVq1nI28O8jG
xhYQEar7HHmmGWC9w0bXmbntzfoRjo1QrjolNqe/kIuCfUUAW1f/EtlYJXOLfCfGZNfllOPWMaCw
A8MzPN3VFJqoDYmFYPpitDx7lSSGUAfgQJNgg48AeLyFGkcPwrjtBengwzEL2iFuzJGQhCXanlRD
sYFDC+6Hihjzmo4WUnssvCgqLyDTH8DZjOCElBgIsKRiFZpNeUY8DVKMBrzoDLMD8NjDqglSgs2j
V6rkMCCugVBI1zymVenfsdR5wO/Hg80ZVIzAO/oDY0wnvpHGFOtDjV0cbJeQANZ4Yl2X1G1411U/
dcGLY7IoqUznlDbjKQW5cmab3QBFFns8XevAF1lZmQ/sxdRFN2C3AJaNARYRauCZmAbELbAAngjn
A6P1Xojs/Syzq3QBvU8XRFHZdsjDos/1FE8i/K4y0i/hdQBitQutUINA0jI3WXjQB/wM2EZAYcoG
O+XgNh5eAHly7mojxe2PxyJWsPRsjgPoNfhmNm7j0rOu6/xya6XtuC4THyZ7DhStROYhCz+APU8K
sHJqdYesk30iSkHHIYyjc4xPvVJUZWsDW8vaikaocKkphHAEgnXeu8TBaxrITVbB/w+xsdceYmaH
uH+DQAMSrUJVS+YjcFvxlG7bsMVabDozUxCwrpW6rA8dbCXrQS17weHt6BGkKCoowEkjew3TOP0G
F4iJU2N0T3jew3s1CaN7YFH4wkma8OgR/Ch4+h2bKyTgJxsxS7h4tUxFfZDMAqrWZYgOQM8LTdZA
vW0h54bMrJPdXrjTQtCNeCDvhPiCAaqH5DVhTbYJPUtCt8acHIZHxAOc1M3mfDTssz7UMaTQsNoS
SzMi73VNJwQSNla9GbLGufaTpnmHhJ63T0uXLatkwolT09l2HJEWBvHxBzP22ots4YMMZd0Hh/YL
lhLjPC3UQ9GazzYQq3sECMJr0a3yPEiUTJa5VSXwRO5hXVLBt2EFEl+GXGz50w+TEpYPUm5xr3Hs
mJ3h7IKLESiWjSsY4vm7tDGe4qRMLxLKcI5o2odIqQa+Rz7EnjrzroqM5oHZ0g16iIvjCYsi7HPC
ldkjNBN24Z1bAlQF6lp4VyTemzmOyXOUJ82GkxgZIRalzx5UghYO/MjWuhVKMCD/x04F9Apa4Q8C
kenUuCe+Qy54fwDGguqB9tBri0tv5mGjuaPGCMBg79pr14bZKHgoHpSi0haUP6DHoH/pPeYIJcB4
xCdzxPXRqoi5qkq83o2UugixxBAAAEx0ocdarI9WlVmJxXWsAOgMb3vE+abOWOHBkm0EMl63pj1i
f44a62sRMC28sNRAlrpzITPkNwcH8g/TdUmUFotGIDB2HTsM4Zwiob3Sne2+s+ZN7IfX1sxrBRgS
eb2+juUSibceKSH9J6RjbATIsKYruCitXcr6Yw/PgmXOx2rvpzugTzjcy4LeJPLBMGn/kDfDE9Sj
2KF0imFd9xCtM+xBHkUHEjPvGWSVDO5d6zrzez2CkXut6kEdu3OQbA5JBYHiBDtmAM3jrS99edRz
FA3PwJop+MovhiCnhcQSj9M54NPZLooG85Kbw88CwanvVRVbM6A83GMeuskaDnTbrhvzk3DTR0HS
6Bk6jNYWhiSQ0WYwJm7Srlsi1q6WuhXggTZAjpBtdWvpNPc5/OhOEfftJ/G9rfNobcUlmVfSbcA5
8Zp5C72+VZsgyQkzEhDpGKyK3UXi0j9Os+nUMfPaCj51+HTq5CbMURXCB5F7CSE+9+Thz7tnDmC8
A4uebPzazmFWbnXJcKVzTCJ10aVkLKChUMifutTgj4ZsJa+Rbq3jp7EB+8wfkKPTsybdaMNzfGzm
iWfYRxWS94NjbKgho+OtGgv+apuF0aPudKvPHGEuYoVM8ZeGMkrIrA7BFrh11l0Qj8BeB0xY+XG5
sMeG0W1M8xE6oEsuO/Xqj144HzuAmhXMbg/EQrgL2Om5D7bQLFZNHPBJ/FMfYIj1fpbZro/bu8A7
nMK4RreaH2dZmbPF0INQ8qVBd9atUhjRp1aIHME3x5MtohKIvV5nbVt/lrUjgHsCYooIsKix2IJw
+n5IsFTYZtNBn90abv1uDV/6/YMut+lHAOLTmZ7/Nk4Xb31uV/oHXb5MdRv7l5/yL692+wS3Ll+m
b6MJmPel+cuVbtPcPsyXaW5d/t338ZfT/P2V9DD9Kc1e1UsR88vtT9D1t+JfXuIvu9wavnwR/36q
25/xZarbF/avrvblE/yrsX//vfzlVH//SSFr22B1aJcBhJGxtOPTbagPf1P+1IRUFEYVmf8+6lqG
0Xp5neVavg74NOy/XkFX6qk+j/rrT3S76q0PQd55XNxaPs/0f70+NjPYeksnwer8dsXrrNfr3K77
ufb/et3rFT//JfrqHTgQbi375e2qt0/1pe5W/PpB/3KIbvj00W9T6JZs+i//Uqcb/kHdP+jy76cC
pl7MFayZZk6i2jsxxHTRABEf6GLcT1KpTtECuYNWYLTcgNR+ODf8trRWWQs3xrZhWFFOzbrjoCJg
4gBe2UOcs9laZTc4c90c9QvHydgBmF8w6HRVPzKYzzKsAiurslaWsmGFi6RSAN4fXMsRUdc+e1cX
Pm3Ip734wNmDKIQ+dYcxNYKbQ59F3wfeqm4efmFoJ9DJabPvIW+NjQPRoKDI83SFnBTiUSQvL0Bl
rp266O4gMl9cDERf9i7rTrpN94Ize7pkXjPMIYdZXHQ3K4W6X4xgy1Z3sUKCJVKBpSlm1R2yqgSG
y0nM2W2if3h1y+9P1LVCBFH/y5WZguK8Ff6IChsRuMKXhxFILDXzoFNy0GVq0TgYMvbefGtwPrp4
joEu5YAupXwfpsfqg+7HPmZx6zRelg7Iu2YFRovdJMgC6FN9QJQQMhe38qdOqe8fgL5Uq09jgDz9
o/unWtDzMz8YbCJB9IYIGDz7vLve5PROn2UwHen7Qhy+1GNBxOdYn+I39GXA0MX7Po2gUvvHHLqH
PlTY3kL93utXtzp9Fme0X4MG+etLvZ6kav1dU43eVjfqKprJZU6U3NTA2wMziTwhHLhcfEU0KLyG
Xet1o67XZ7cD4HXeThdHbfyhT30kU8ImeR+rh7UOD+fcbjqY1eXDEhCAPuDJaLEZfEXa06w2ESSB
G5WBXy0g1AjbecMyYWV3khHpTo1Z0S3t/QdddauH7cCDm3c+9hroqg854MhLz4n6QE0jdd31Gnqm
W6W+jk8jdb2ObiDV+JKXTbvSNF19BjH88ztf9wt1F+YjrJpd267nmrOr2bsQFgHaoZszKDvEyOFu
SWfbGZSxajjCG7Xh4Tw0SPMf551pNyTQ3cOu6YddZ1reLGr7fN4m9jt3OjUE8xHdADv6drCrFnIP
iObrqk9dvjKvdXuUwMQeWVFMce1qG6HUwzURG2J3Mw5dRDjeIWbt2CBKt5nv7eIJFAFrT/ItL6GK
Pknx3XrEnmlCdkbmgbX5AvpJc4DPl7qSTjav4L+6CIDMyw9sELTcd4UXIXM0RQBxp1w4sqiQPoAd
iD5A0iuHIWDXX81CKq1INPXrkA279gPUQi6g9tzCMqNqz5My65J3TTKPIRYWB0AKFoCD5Mlchqw5
V1I1Z11nTnUCpG74GCFGu9Rl3fxlnoEkx1aE0ab3WrnvidvvmUSGeKbLCXTMdr51V4pyKObXBgSf
gAcYqPgRw5UIiXurh4JPBKf2jxlEkbzP9aUunuYLrbsv1R7hxsqwhrP4sHf99F55t39twjFADMH8
9Ia5vnaQAtxd++jyp5HXl4wMOQkigJ4CMPygsGIgY5pn/FmCF7YqJpdAfcg+zhTg9i0Ehf5o0c29
TK8jvtTrInbQ/QrI/5dWCn+cIfAJ1hQDiTl3uHG4HYqwfS86UTcTgInsdaOuv47twcYJorEZF7dh
iKqH876qzeCql+KAcAgalIQJimNzDhCwWS8M2r7aSuTRtiuo3BdJgY0pb+tNMmb1JrUzn1yki9gB
Gfwi0H2aqWOqqQqKARktkHVDHPJOV/mxVQZYjErIIrcmyQNmeVC8Gei4xmvOPILMah31WQ4DV2vk
4nCrt+C5t88tF5rt6MoIQLUQ8qncFcXHBsUPlbcDwnr4S4D6nnMDMkjXZu4wWPR8XE33bqdLDqWB
lAyudvsAcVO0+751rlf7VF9kNdAxMDSUo7UZM16vEKcm90zkMOgxQu/NgvxpLHL5w+8KGTQg9Z/C
j77cpuOXvpK+NLhMVkORJzKRAhAtTCEy1iKcVERrGzr18tpcexwRSSAd3utKEKvKoYZE5zTiOljP
I+MpqFfH/qydWhr4N5hzPaM3xGvd5euQaW5Qazl0wzBCt5ZuPc8sSgfvCMx6sfBbSNXgv85782Lw
RMy0/h57CXQ93DY71k0K02a4UC5d8FwedF8tU/2ffUk/ukjTAPpgWI0xoyZeSZoz0EI3D2SYFMUJ
Rkxs+EnoVs020K3UB9BBt+qxpUAekjDbYU0QYp7AQZ581kxGYIjXIwJfAz91K+rWerIQ0615CRXe
xgGgqTWhE8PEzJlEiCFUAgbPdHZruNXFUysQHObKS8BW0P30QULP59oA7sbbiAzfKCWSqLcB+hJf
ZtKXUFA7gaYQJtadb9fOpg8F9FV7qCfxZOpUC08Bjse9IXkFDwryueQ1wheAZCGHWI0U5mvtmgBZ
VepelRL8PCPNkAmPzFdaEIrkJwkPUTYSOFfiBzsN17MWXdFsBsR7/9ms4WBBG8MwoIeMxePGlb67
MsMezGzgs2bwTej33OLRc1yNm6hGtL/zk/GhrMtgmAwhwJ8r7ywB3dlo6gXSItbOHlRKdStLrRp/
CqbUrXpKsPLkXrdyh3yaslAFEsWYw+/KN6QUMmQYWAkEPRUXAsmqjfBjbwm1XO/JGPmdfg/femQA
fm4qTt1l3LqQ7XGgyi9n0PmuV3qdPCbc3jm0CL6slUGqxAp8JMTeucl763udbuFt86lFDXj9zK5L
dSR81pCPu08n3007y6Ci47TbjkhD3n0UkRSNDvowFnQDcnR18AzYSWKict2aPr/oAwPAo0qBxdMl
aFtYh9rpdnbvQEI0V/mwyoXs8ZDFgBH3/4XmWRdMAr6rEhYckBntyLbqBD3oLsoK5Z3nj6vbAMsb
0zWeoGDV6wGgMrtBBwGua5/rdcf0WJVlfJ3ENgE9jBUSn/pTUMDw15Aocme6rz4ANZ3NgW2SS2ea
fjT8Khigq3dvZHOSwNOqFK28V1FjBVzCsVjXDUDc7oGKemOTz5WuqksHUkE5OdCpSgKdvkwbD6vI
qVhh03ex3Rfdprs7CXikLAdlpyOhs1V5+ArtELljUSR3KhyAQten+oDHu2FAGfGjw9de9UeL7qOL
YdlF9UyXYfHAF5Y79tc5b33yMlFhcBut53Ub9f45rlPocpXTByKbaPWli9cSvFEj9hi7DbQ4BXO2
fm9wYAdHglN9uJV1u+6pmyksAt576rJ363lt0l2RkFCBGUFnRHfSc+iz2yWhbmfYwX+9mu6JPWoM
9TggE4nVDkcKY5V5MpjpQhd7FqOut4dj7490JqFBsfzSEMrsLUa+ZfO1vhy2cZWbu6ZoMg+CnJhk
8O8tVcm7yIo6gJNyumTYWZ4hi9bMwmaUG13Uh1T4F+L0yV6X6iQxz8Id5gUkaI/lVGJOFJ1BzLwN
qaHCcRDCXYeqHXnARAeVAZZ/N0H/5gE0XkbcIhZMTvTw6cKDE8tly3PglOomALxHnhsK7X4QAYCr
DO/1wU68DggiN9xmU53fAqg6jgbkQacisvXiWETWFuq77wOsHhAGF0rkugpUtHxBxx52WVN/YG+L
fV/S37f+oAYC3uVBHnvqUPe1CqI+VmtdHLtKAIzm8UAXDT+zL0X1lKfZ+9WgilQjfOnRjZ11KVA3
pY2gjT/pvMNDKcFflkRzWEtC4X2q46ULEPGt7GxsEOWg9oYO4dRB99JFfbC5lwBHU0bzLw23ItQ/
nWXsesAIPtmmD6VVZUcQ2/SRbJqcE1wAH+edbMeltkkIfR6fCfdniaryP7XqsQ5EXXXfzPajez0e
5P6v43WPePJa+HKFj+vrxtscAAVDmBIgdAaxuKUbQ8MrbWA5MPNA3jn4RrcAMyOCkIArfzZdEm2T
CWM9072Fx2mgYns46UNnN86hCiHC2nTqVHggeeRJmK/0Z4K1HkT93OZqFZH6SKO1hjvMUv11fLTq
T5f/l9YMIbFPY8U0Vk6uEwVJ3TVy1REYThmoN2nVbAEXhLYUALCXIQ4yPiX8p5qSJGzrDcVv3XTt
1IRikdU+X9zGRLLMZqqP3ufRDTBx+3+c53bt4X//PKIfSWC7UCirM9fel+3/sPZly23zzLZPxCoS
4HgriZplWXZiJ75hZfo4z+AAPv1ZaDqm4y//v8+u2jcsorsBKo5EEt2r12K7PmHWQQQc71tZ3/Oz
rLEMXr0yfs5snhxHtACDV56fyTSQd46h8BpNOb4hPPSSqCkUSWvTUBvBP7ipQxA+ibSWPhnJPV+R
wkc0IflovmpWsRunr3fpSgLns6pMLvdgVfTBnx6bayQ1zGNc5xag27jnixCPPJAUYuzR/Z38yOVI
169qIfav7zXBGB+Q5dPu8AMJr26XuduxFBwab79tunKAQR2dOQ2b7QWYd6DArEIgPf+lZ1Z1oPlk
ogkGvj4bfFNAi6Lmk2Poc/dsM6ltk3xEP8dQnYGVqM+TYVXnvw3JQSESan52M6G19n+OpZWyOPzm
2GBEa+zHSuPams5MgFbms0LZqkwDffyb97/HQVBCAyoYyUw38z9wY9GQAcarFTEAs+o9jkx0aKI+
fKefngFakAUctG15eDGcEM1nqC+bZg6M82hyAJiTR67MQd6lR4m99JqGVo3We3AkaQAwT+UzM5CE
RxYIQksqGG/08xoT3mnuEyd6DNGs9IxDip+tifcY0JnaORjDd2XlPLSBDfWNZYjmkEMfgtBkp7Xe
7A1BVnZLbNM6QxpxvJ9Ak2JJ3p1AgibvAxOHNtag/lfHbOP0FW5eY2Kn58l9nUCz6ODybJ5KI5o/
WmniO4DSbCq3zpDr7OSuNGJ+q9Bo5XcV8mSmZYGUXdkglCPWVWm3cwg5JBZYgZmtOFZM/upCyzgi
NcxvoO8/6kmkX4xOuPG6fJboFbsJ5ZKd0C6GPe4Fd7wY6ty5PKYa+2eONNGsBXS6Wa7pmsuHyUJo
HCaAxVTAsJ/InglPrGtIG+/mpZYPQ276gImTzR9kWa58NrzUORQJC0GYgI3dLG8Ta/0eUH/0bWnY
0q8WoyEn4G5pv0jhwHwjEmKdc8yyxOJYbMsy4ItNVhN+pxqUWp6QQntGQ6X2SZTS2pWdWe1F3mSf
wOT3nQH4+OPPgDGG0G8TIi1DVEBSR58MB5EXkQHqkc03dp2/H5pqSMHkpeBlSN4Pc0sb8HQBjPV6
6Cx+yVPggcbA/QJ8qxEcQwMykWjiActXU2kSaZrEvCC3yy8U3Y5ikzZ8OJXin6y0zGMEiqcTOknx
X1VrUDpAZ2jZgEQMVpc74wkpIfJKFUJndGhaNEnNno9jOxb8aPc/QIptoy9axdFyNEYSqUMrdH1M
ZAiJoDDtc7RB48AnI9L2Y42E/YTnyLq36sL9J8vM/AQ0cIXUZ5znpxaIqHXqBMaaJrVu5vlx18V4
tyoczbxA7AVd64NEB6CO/KoagjVKXr0o6KI1aJVnr6X3zW2CJOoFDXjP2HWWX7o8mVZGGQfPXQc4
ktGX8jmoY2vlibZ4DhwQ15dl6EE9ttVWmoWe3Y6jowllA+9oQM1n7tM2kySYhwZRPYCG5t1w8VJf
3f/v3CwL47UzYEsuVPcn7wCP4U1s4F3Bcy62YjtB+Qwodoma4WkIa59sIyCX02Z2qyl5Xxp+o1Yw
0dDlewZrfLfRqj3oU1w/RdvuV5YmTy1aDG56X7PrkNfZiuxF3pubXAeM3FOgXrQ/49XM+BJMtTji
D9BCoTlPv6K7rV21oRfcAQs4PVSauJE9ZHm9zQLTQmIMF4lbse1MwIkEeDaf4xceJePPYQoh04rb
2q2vxLSH6nO91808fMB2EBh6u7B/xi9MgP+EIkFvJm92AlqY1zdr8E2i8wmqABtQWGTogcqQNSJt
LTKi1SDzpXSyC9B4zrWoNW2thRaeZm9nYYFUKdnit7PFO58lY3npCpBjxaF9i/D2esB3kd/RAU3s
5p2VBOD9B/f86oODhjIJblWVuweKXSKgb4lMmAXMaZ+FDyD3Kx6NJkv8QAfsv2zROJZoVbW2eif7
IcZkPZlyfAnBT+1PTfo+olUlkv8aQTxRWRKv8ziCHkWooeGjANXmDuw2OX5Fmh5dA7XhaCPP2Vg6
OMFm0amINifvNKpC9DdosXXywBnabTy1PyGvl7n40WTNRWpVg6YQtad5N02tjRrweGqbi1BiLaxH
wpfXXvUgAUw8DK7GtuNUaU/IYM0RHE0/q1yCeMhO0BJVoD5sKJ1JyAh9Q+nZOIFZVzyAR1HeQfNx
zwt87LVeynJrSTZsKJYOXM++gcLOONGo7uIJPZX9HjqW7T02l+t+alCWDEAHTlIrokUeruTIjkyt
kJ8dVmyoBRr0qNgOQ0Z6Q13OLnOMlWvb+gUNiussMnrtMQ6k9KE2WtrolAEtLh0iW9ePmqUOwJrn
uIvgFNhak6GloPue496ISoHyULjqaf9Pp0UIGYEG7bDoe63leIvV/RpkXxZqOJmFbT0aF4pfUyCK
7SIKMQF3C374Gmzz0tmT/aNuBIUUCR9PmYzM1QQWjg0FkmNZis7CtN0lb0t9CEvdq+YZeRvvQLnC
ko3IrY0QdnFvVRlYts002TVMZJuWxdhp6hka5zsdShVm832ocm/Len2CBCsUjkj9iGzC66f1qI3t
jRz/0aaruejwQ2vqEkNTsqYd1p0cjQ0VHheC6Lls+a6OGUG1fRsMw2eqWs7umTv63+dzedPkIDWf
Oae7srO3fdl9duMNyC9XFhuzy6z+l2po9XSKfw1JArAYkKHLerGj0VuoUL3Ii1CgstOKFEV2iniL
J7uphOH/XIdCvRe7BgFTpVir6VBWge23fTOtFhudKf7MCys90NhSjOWClxD9+q/zhDugKYgih7QO
L+OQOn5Zp+9jlhUFiNd2qEb9hE6sfaxr627+e9AQrFdoiw5fPy99TFTZ5jCyu4WD+/nb1HlIng82
ZHy/BWFTrww26H4rcGcjdoGq5T8BqO+vIaDFwLBCqFCRlbdhnZ9NEzyhFEWTnLAH+4Ly/nuSaNPL
a6nEiA1oRZkF2t2qVF4aEwI/q7SyxwuNQ8iCb3uJUiLZNBXzPhBd1z7uVs48m9zICRuoLCL/Buw1
B/FQ8stE5e2gFZLf02ESvbNxhjb0F1uD9jqUECFelxe6iW0xxL6GafKudEC2GnyrDXLexRiAwVEp
VUV2yiFn9EIB78xdb2xBZ5uvybasgZwccE+t48xrkMMuSMQSr5rqUt3b9YACyrbTZA4fHXjn+IHS
a39YFq89/Awqs8OXz2N7MCiBEkbJfpAUHWcl+qwd89oWv1XtVACZKIAOifPeRKFqIsDK1jzxz7WW
5f9cS5biixcnxtFl0cqxIUFAh8QooZlmBN2rnrcoQYrEJs88dHomHvo+9+77PFI5KmhoDyEUOgId
0fMYiSvU4gvjNdpBO859ia3Mx+jlejRDV+uTTZqjdz9ifRp1lfEc59HzmMbObRzwulenPDrQkFp3
vMk5oQutvVAPT5544S0xTjSgoAjM9OhlND/Fqu+H7IgOdmkP1FRjoRls3bkASxstfjk0g2LQgfx6
qWUpdSkHSVwIN+HDGKKMbkGDPj+1ho7Oq/OAy+SeqmzpQbEN9QggC+D076O8v2umTJ7IRIcKrE47
yCoxkDkiDJlHcMkniNMtgAdSzamP9WgmDrRoINy0p61ESo84OqUDOByDjTAMY0XbFLLRtoTOFtsy
44ONFjBR9Vvpbtn5ERpAARkCX9g70jA0izqHRs9OM50Y2l1fCcNK2fiWxUCR2Ucs32ron9w2qkA6
pVW+RZtBuq1VNXXxypD9GA0gaFDSi9foU3L8DzB5GpK3Qslx9i4weYLTo0obzXM/OOallDed8E32
PDzsPHQRQcv9aarA1BVAeA8FD8N6Cjr2AiH64krOTrAVSPLYpzpvvAfJIM2r5kS5yy58QB/uyGL7
aSz19lDoVbohrxW2mh960F2lYQD1nPkC85Kj8+ECKCa+u0Dstu4WVKZAvaLNRZytKF1jiLQLDSGA
BxY3g62ztD+CwNM9d4GE0qUVx99rNHJMDPynnaWZ24GVNkgtyvTzqEHhUgUAQOmA7CLk12XmhEaj
77WBTbAXmF+yKbe2ELXG18oCa3025uCHUZiVXoFdlgPZCuhygt622C12L26GbQ2gJPJcMZpv/pxK
Q43AlGou+nTLd3PlQxLjy2R1YVOtOqVPQQe77JCootMmAQRLqMPiJpucwmgzDUgEkePjEvM6VYNC
MbLQG84a+7wchq5vj30F6NKbPQQa6cxHEO1tfp+i5bCf2ncxpYjHXSq8730IBVBwJbNLo21pAGpo
CAXZStWT7HW+IztZ6EyoOUPasgvebRZzaPAMnHYosv6x6Lv1Fvsfi4ZtvO2LNnadNUPnlNpT0AbE
Clx7N47pC5mWw4f9BxqFv/T2BDytmgl8GYO08IhssRousY5arY7il3eyu/N+pq+HDQBN7inheY2U
TtE8thka+HRtQjNKXjvgEa6dT9JGZzoIa/5JReV+NnD/RA7PCM5T0jQnxgGEhG47f8TffFhFmtB/
auI6KvYuNceq2eucwNCCcxvGEHdKS+kbg1zLvMSuGBntF4H786oHicu1aXvQeeghdl9RPkHrEtwP
4IuU66wFl6MzyHKDikpyBfR4PNiu1HbMacuba3g1dj7ow+Ie6JbV5WU83I99y758mGSIRgPbqlne
RAPeA1cy52AOnsyhOoEXSPQHNc42tQr+lDbjXSbd7EfKU3RS4u3tAfyaDXpMERFpOn9qhh7Kp8if
/S3ibY3/GIEmNnddoAt443bpZ/BSQKVRQRg6X0d168mSbYMGsOgTASrKSLePIzi2ZphDXnFAPaGG
seUj2Ks68O3uKg4xzrI0odeklkmKeF6U5osNLSqBlqRFCUOBxk5nXrQzZOcnEC0BtBjvKroz3Id6
XZyhbYAdyOR285Bkzog31oAJuRMwrKjXHbIrU5PoxZmWeFuHTIkF3uNEM/BnBn0/ae0F+Po54Xmy
WXptLajVd1FU/OggDh0Jz3uRkx5sMmy05ghL6P0qAkgHsnr61m4TNFC95VNBB9Beyyoz4HA0KFUr
vM1itMCDveoNDcLlNBtFm3rFwPmgHsihvSnHCek1mefXvAKXKCljdXUyAlD1b0dja9hLKEeIjNo8
I+09fIuVI0wq88w4eIgvI1JVednq7eNrfmfgUDQeUaA+j5UBBrBe6t9E+pyESf4DmT59HXtyujOA
bzqjgX0JKPrYbzINeD4tcXdSdFtLF87JloHlQOK2TrcFqBOBMoJKGbljyLGdYvx7QD+UptsMrXeH
jKGJnf5lgFn7HOj/524E08diBzeOb2Zp9PyXeFvZWeyVQDa24CIrQe+RpQ1+pSonSWPdDZsVysbW
Xj0T1l5ljCvTzsVFBDV/blF5aQSSkEgO3EVNV62IZRM8K6C00sB3SEMTyqz/dVJtmADnFRJij6BY
ng8aeCoBL4R+hph+25Q3iUwbijADYE+67UuwG1eGW5+TVspbpA7FaPltVYLdXY3oAMC/Gbd46VQW
L+/0a4daMY1A6Qg+DiD7LnoQnhZTMjb5aej1r2Sig9155cHVmZhntnETHYrG+gWJng6qxRpkjLox
7U9WWHZrEKFbqDENFfLtykgeiqSzOZzGZpj/KjJdB14mHc/YMhl+PfXDirCWxoDuG7yXw0NjiqEz
OoAlDbwF6Xkxg7436VZV171OaNoK/bOTfk2ZAykjTXgO7skaw1+uawJf1qG7SVIuP7V9hDyq5d2Y
DixXNFZgD7UN7UTOadB1NFSW9Y68Luif9nkQBWvyunjUXGzpfENnsfxkgQv6EXIAZdM03bpstGs9
gFuMIksL3dm1LPQDrcMa/HRaa5A+eVnbQb4c/a5gw8QnAo4juU9YdaRlKQJISBD2afUDjeICRJTY
ctZnWg05qw4k9jX0hxu7PMdmARU/o8c2bIrY5wDNrCh4xKCJigd9P+CLfOCg0b2gKxu35iasPtUg
x1jpQx1/L/FHC5DwCSEX1G70MBn3XVgowXjkVLGdNtZxHNVgxcMwZ2XEV0AzpBc8lMDXAl1g9EqZ
ziYRibHOgvyPwMiBCEBQ51u9qONVpEpwmirBBao0lyEH5PWjuCMTOe0WBDa6Zw5biiCH3YHIieaT
bVnEsDpgdKGaS3a91QZI0kAzC/36xrnp6mJfRcEtmDQT1F9EaRXmDERWBjhSpyD5keNZDnIV5Yla
D6fQgoEsZ1MA+KSM4G5GOJ3OoaCuLPyuQ1nKa4KN5z1HpZDXJQUgNRNtAUGs7SlxQI64NaFUHLXN
BjdYfk+OjLWoeZfGMwgysqNTlgVufB7bmXnn3VUCuga5FUNQIZimtd44ybMY3HLlTHnwrXbru2FA
Qn41Ti8VNnz4q5YCHSR9/Ss18ydrSIuXTsN/LfqX5WfsB/JNVGTtretLJASgMX1xo3Hay9DpjrXu
DacYBbKPVy5HiBAuV7bUlbWouqtkiTxLmb2gaP/+yn2XPiVVrq+TwuyvU1xsQWIGNu7J1HZmKbVv
fMD33OtSBjLsxvVB8e+d0fPfH1FHN3Z8SPT7FIRma6etqy9W2z0r0Dbm/wNqI1Q6p/SbZmj6c9g7
6YbhR38fZhCSRv92cozTpL2MIpl8y4PkqRMFIIyOTOM7hDReP4aBj6EFYfi940gCfvgYcvL+9TFi
0y3/+BgNXmwuHO/J627E77keIF+BIkT+CVSw5Y0L3FbUyPR0HIDlKxxZQMwZJrxttRuv5d2OhjQ9
moBVoqHg4zwdfd1Ou1ZT0RiAHnOQIjuTGW96HlmPQWnkN+ykAEwQ1iP0BKzHPlRJGIggncjWhKFC
/SquK5AcPwJhlN/s4HU6JMFQT4wtZBPMTj93wnw9tOosBfzd1iBsTHY77ifkVjKOxKnygJwHqj2G
foDKKhTRlK6DaSC7gBLIdAYbLDT19B9kbiE9eKQo0qmhqGKS8lzV+g3vLcE6rirwYUolFt0rBhU6
MNH3eD8GGXQM+sfD4oA0AqL1t2g5Nn4pgr0osXPmyJ8dqHiXpeC+AsOECzJU4KzJC85r70CFv5xN
3RoSBCv0yAf+DByYhihaBcHg7srYaPgGfT7lnaGM0FRwd7qDdnipDnRGXgYWt5VQ3loAO9MNojwU
IAm7ThH/xIilVo2krX8iClvyqdHiU5H6W+Sf8yDjPkdWvOFoJAMsLBgs6acCHEr0Cji/DZJxjCvo
hKiXRSqV02GONgVHly+g3svBk5r0ZYW33yGy94mpcYAUYvkCYNemyrz0WcZNhVY/2ImbNo09MFnU
2Wx3pWIYcwNorMK+xBvM/IXXtwH3MOReSKOcDiJl6BYZuhjpNrC4L95QxeWOmAB2oN1ikeXRXWjg
wSXEgE4LyLl/8bwg3Iw8Z0eq7jjl/TTJ9vlD1OAkqrZ4zLD7v2n4T+u4jcKFGzvmxi0iFDhrtcfn
7XirJf5LqazRM+zZqLw2cs25ZabOH8Gy42t43kAzxerOWob9GinVsMzA6xyL0ESkdGwg+1IAmh61
J/KKzDpK0FY8hGFk0hpk7iEteo5yrEFLcuTBgEdK81UelSkUrKBuWsm6Bv0OgEo1j6PHEsT9IGtx
17MUas17aBoGgbMl9VPypthW01Qy/W2+iiCngwY734ImDXoHGkdU6p/SzgTmTmnWZ/xT2pmzXLei
5kzeSVXGyYvqOIIjnX1evPRromHksPdz/xZMvzXc1dLzcCpiZ0QDoad90kL5rzM5slfb8Hb2IU5L
Qm01ts24g+I7P0WjC9Id9aUFDuJBVqN8tHrBT1UnM6ga4svZgO6bY/fyzk5f5uB3/JCAC3Tqy8HW
/cp2kCACiclpaiN2kkzYm9xM+Ipsi+NvQ+QSWL2ieYubF5O9EVHIPzoMtX6GJ+5GuBwSX5oRXemQ
l9kn9K86QDz+NtEZeN28NXjjM78kvUwyVkkL2hTbBQXan9FxBLB7Zn9fzFyG8XKF3Clfr+BYwG4p
1jhvzcIo82nGEmxr+WM45AdNA8smupeSVZ2PyVZA5RNaci47iEmv73RV6dWi3DvpHSAGqtKLJ237
0CLnBJmFGrqtKoIceWseDPSQzZPQXtxtWoibSWMK7iBHKlZa5lVfRYVypMXy6JQHffUMPbLZ3kio
FEGQyPTrtKm/VnhXNYyyfOBFALaiXAJprOy9mo4OqHCZXkNy9TG0uyeIXJQbaO+lj4OOdAudkW1Q
NqlsdPZ/E6eVSC8UOrimxzEy1h6fQLev7mjWbuql+GKySJ6kDswyWdMsN9bjgDtKFXHoV/jdBBJs
DyI8Ggjytk2bGDsSupgcfmcZpf6Q5mN6H7fsJ5kpyo1dfVeYpvyionTP2fEceJhSMx/xrlmcDAs3
AdTjrUeylVG0GdHkeOMWZMcTC1SwDlDXO4qgCaZEulMJwD6STU3obbC3znkAl4UxQHypD9bu6Blw
6eYQ9A3zI5X6cmC3hPXeXmJb9KLi/2Yfpgzqs3Wwisaou0uLwd2mrC/9sojyz6Ax5HvoUnrrKBD5
5yFq0LTshM5K8zBMpgBJiQr0mBRscPD59PlwR860SqaHFCRkIV6dBuhsbfKwZJ9YN8S3wRHDvk9t
V0cazhbHCg/LbDUYYXAw+c6w2rb/SQ6tBN3VKWejOM7hkO2D3gxEqICeqsHCMlXjnRmX3bPY2KM5
POtaKyA4NWYrGoZVpxgmNcjAKi9USSuIK6CVhYb5CAWz0BoeUZn2bm5nX8iMvy4YikKA3Ku0wZIu
VNByCMHsyesY8iUwpdimGfZ3y+MW2ZEMuurIkEAL4N1jmJ62y8M3GH3V1PsugHwRKbDAOUHmZX5W
00SGHHQMMqSzCXZ37CGNYdurKlvejeIhnoKt6KLwSqZOd6F3HDU/yUemZdJi+3OSGKf6ZHTDT4r/
306KO6DFwPaAj9a1LvKkznj1khBQj6odeP1dNuFJS/C2+VgEovxUpME/hnrrqp0mXrl4mbyATpDP
Q/vPIXmXYGSs2ssyHFJ0nBlZWG887RCYqrN45O50j1FIfcb9X0fcKYrVkNn1AyAhbG3lEbu5zJBb
yEo3ZxDB9cehhViO57jtFfllvtEAmPg81RDSkGXdfHfr6NAawNuuSsC5wU8AodCcf4fyTvTFZg5b
pyi3zUv2mqJ9dIrXJYcJgKVusF6XREv5OcR3Nxbt8EUrWQ9qRpxJ9OCtoHMwfClaXJPOBmX7a1zJ
J9DEeiAsXY8ij7akDRYgrXKxHVBc1CBO9mnYdA2EwqHISUphpBlW5cy5vNlJWsxGAgMP4zTBu+DF
LSAbvMKJGeD5s4JUx3zy3vVfYnQAfo79FPNt2PFuE0G2/hB7nvziQM66G8rqqTXK5JKBIXo1Qtfj
C4XFcaodwBEMnU3TWVWs9/ZJyoJdhGbFDRqTTT8eKvxfV9nUbXiZQfeDxlKYHWhFTNMfISoEXVB7
8rnu7IBl+hlYMjwQbz1AV+JKZ2/2xUT2yTLmeKK4J5OlACMj7Hiqhgeyk4mc/6P9w/r4jr/7PH+u
T5/TI0TH29oDs7Yeutq2hmab+EL+PvQgspWsu3ZFCt73enBRuiiS7w13gtQHth35n6YDyYiaMMfw
KYHQS+JAFSbBXfrfSy2Wt+Xm6Qkofe0xh0K4UkMwS0t9i9pq7RlutiUbaSd0YD69GzJ9xXsGXmw8
SrkZGgeURvUZNza4mbmyWre7OGCZ/xzX/PUBnFSvYTOMTIV5ouwuYA2xP6e/wyYx/mu1P8NoehmE
+C+28e3nEzbGUGC6isqCJj2vnVvcxuYNaM8B/cP4opf6ORNgtqDI1uRib9vcBVciw6ZExTdTDKrD
qAHXLcVIzbJXTQs0HUONZY5RVwD7svXuCvpmDs+GYDqDNuKeomnZ0cN9i8/FIb0dj6MD1IoZaPk+
gw7mk16hJBE4QXihIaj+dk0u4kcNinSPueQbqXpc04wzdD215YqG02TwPciY9dmbjRGAMGNR7MlL
S0YQ3LjQUC0pM3Dy0ZIF6HWyLhQXKwxAi6J5SFZEa0Z5E3VomxwwccjBnSmX0oXVBE28ONzS0Eij
4cR0aBb1dVR8ClE3ejSzOZVCAU0NyudletvW+tpzOt8QHCqFYeLdxhqtakyphVZDD9oJRwBo3PVg
f/h3xOCKUzPiUf8hAsgppMVVyeMvazjYv2/GmEMfHu8sOfOBxEFKxeYmjpOi3e8TbUtE+rNt9oNU
HyT7dQMWWKvQjJ1Vm6hKMLCaog5Wnx0aomQyDwlhQ5iaaLBm04KpeZtUqzIYRb2ZaEShbxMZ2hHO
UYhW6oSV1y5LT5AfdB4BDXYeHcae0MbVXEAS60CyvHZ95LdHn5zC0byLRMpKKCeZiiK7K52MgZUW
s9PYSny01Ddbmu7qrYGdaPN9nq0mQUpjB3h/fE8m3e3xUgXi5x19grF3u1MEPeAVeWkNhhpcobP+
Rqah0tBBNDjpnj4C1LXro8VsHQCQ358IpD9Q/dIeyCL0HKpP0/cgifsDJeBaEOTuprqr5gTeEHNx
hwftjZz0JUM1FqLvSXSjL1iUCrR9/Dm9zatqE9kM9M1F6h5iPAeA3XUPwqvzTxZLik853pP4mI7X
sOb4jlvMBHAwavfkBEJ62nMQJaxpwtt03K9ykLhKx3ftMrnj/JFAEwwPoQ0gvRPYd8B3n9YoKjfD
GH8HDe43u4O+D4hGvEMeQY3RyTLjBRPJTxNlpbkbKwFopthoesIOloLgG1ot9yiLGwp60d5QF7ZW
QdVkWxesBQNkkL50aczBdpqhgpEpJSkl5aLsQNayd/Y/41EzvDCviboDWpdHQFhTIBVU5u9DDrBy
4mrNYxQ0Fse7ZGFDmUBnAKtmEeMe3vcluDSG4AYVr+BmG6iy4PXY2/WQsb2BIwA5fxutX4PrnSmC
BYlxP3bfJmlZyTrzIlvRh/8KnMFO1pZiB27UkhRLa9CSVt1As09doe4Zkrcd1LuDHk1vameH+5IN
Gb9QHGjYMH0TgRX2c4ydB15b/h1Gj4regoK2l4u/htVqNQIyv4Wpfcy8GtnpolpntstFabWuB6Ny
nw4ATkCYbCemND1BFyw75YZm7iRQCNdoKAFjLw33sQuQuq6ZVX5lcfQ1jobqV51A7y51xmjFR0Cg
m6j81Xn1V6lFxde8LhJI46TOo2T4MVdalF0hUPF6ldoY31/FNuPERx2sAf3xS831V9YYKE0PJ2C2
iCPmnRnakDOtzN9sNElRcLihAYkNz/Uz5N4eIRJTHi1UZyDMY5mPZAvbL2Iw+4fBwOPAsyA73Ezg
wlriIX0FSGOr4y21MZrbfHjuxQTR0tK8t+RoH7l6WbWB3dgaqUxQxp7aK4rtI9Cufxpn8XgychWZ
+OZxbF33Z5nqZx0sJ8uJYxuzxft98kdMmXjyKRb1C70j09syvSjLHmLzbaAfyD547jXiLrAP2fS1
CyE7sKR3KQ2s7CaD2Llph1vqPJDDUxVCqQJSEcYmRp0RknPJdMeDVl9TgOU9paI211GBZvWmDbN1
O+nhdoot804D4nY+GB6Lzl5r+n0eIL1FDgoZILe0LvAj25KtR//fRrfiEMJ0XXvtB9CFCCsdt2XR
4u9XlxoSkK084qVRfgF7rgOJSks7dmrI2Lb2Rue5AnnNyXKh3hepGoORT866a0HhPzlaASas6lcl
ufaiTty0ej0xwI+bthAEsQxUFwsjM55qV4hN1LXmdTCgLZA2cX5EwQCMDsHk+RWDKkJiBMU6q0C+
Eyp5ukKddS7Q3gDyYKwbKPolo274/zmGAumQJGA7iVT0shidRfm3ohAetlv8TFvOvoyme6ZNZ5Ih
SxMm75WPdpjkaxi+LWpz+ub7b/PAhwKW+9F8aSDLsALxUfQY8cDdShcYmwE0hheWeLHf1a3xVGrd
t7wcoWYegwcPb3U/QPfMV6OapLHfkwC+HS9o6EnArKnpT9M4zpMgqzpPakoktAA30YI+PcW1pa2z
aUjWyDmlpzAYQdJOHhEk8vWUXFOqI4Fi5dORjyigFaqtstTQCB4bEF6HFlh89gIwaGh52zxoZlKt
y6qNXmQ+XB0LvV6rfvjWt674hZapfyLXcp+cjIOH2R3Na+roKXSf2uiIv2x1SSVnfmu6ziNL2uc4
CHeTqh/RYSilB2xNhL5xGmcc5eLUGo8GVaDexby5IzeSRxoJHYrzQnrTjiBB5Qid8r5BRm9GCCn4
EChZ/m5rbTBQkCg1BVPc+DaXUEe0HsX9x/WsBu/obirO4N9Ae4ruaJslw9Kb+iewpANzo5I0hQlQ
YGnZoCpT6Gh1oEkBtJ38xTYl3p2hvdTYdh9j16uwS9a1EX/DcDMPxyG3r3LIE3Tuxh7SBSBOitWB
HGCyC1bcKqLdu2i8LW8amfWXJdhyFLF3Wj2+C4OQe+yPVt6AC/wZBDHepS0ri68E8gEHjwfPFWPB
nWyxb9kAfr+1OXjG5hD0XE2rJA403F1kvgGeCKIGy/1pZFkFMmufbkyC7KbszLsiE/lmUMHkCTJU
4FZ6C4Bg0s7BH25+tHrOuAGyRbSlK7ZDW9EjhqxAXyad6kR8uLjIOBiJCVQfsBlqCmngvYuLeqOM
NhRoxQbag3jl8AMzh9k2r8BltW8g02ZGq7zKITdhGOZ9nE713opFdii4Ja8ThCChEZfUX0fIPTpa
qP1yh3pvl8x5EU4+rmlSbif1fsgMMI94nbxyLDlPynX7QncEsxB75IjseVIAXNu9l0ifQaFvlatO
BVt1KtChGus1klbehZuDAVyN2tqDayMC/RVaD0DI+BqHXROYS9qqBt4cKZ/V22S9jIcd9NEgb4xy
zhWY4fGap0N9YTYU6luW2xDfAQWKHjfyWHr6jUa2MtEZeEuyfWer9gQ1lRYhR6GF6VavAL9zgqZ4
XcXLMrFhHTKpseEGsV+Y2GiOKQMh4XIp1JbwaYCg2dNqo0z2QZK0dy1IFXzXHWKfflGl+lnpcfEI
JTd2plETeOJS1B14/+Cjg1frg///WPuy5kp5Jdu/cuK8E5dZ0NF9H/Y8e3su+4Uol6uYxSgE/Ppe
SvwZf3Xq3I4b0S8ESqXE3vYGpMyVa7lAXKyTwv+woXL1Nig0b7oXUVXLz+Vo3ZA/3Yogj2/WYSSr
9TyRDJqrBdniM82D4DDoNwaWIMgESpVS8V8ZafyrkQm7Oh3Eu5sArPVkb1yHLY3aMI91yPtHM4m2
7eAZL5k0oGTN62FLbilS6JmBjX09dubh3007mlq5cCVouGjaPJD8YBEssNaEtUPVYLDOnbHdEAsZ
NRPE1r80I9UkyjK9roL13BtIBCV0/ivEa+Gxg6bQoUnxLalpR4iWF66HQgTVmziKIzIqgUtUTT0B
9rBRNP3URMogPqdlm07NcJD6OSy1n9NMyHhckpB/p1bYOM6la/UnNo7jY8ub9kaDjhj1RYYVXevM
v1BfD+TitR4scAbgimDUqG6xwNoFIFh5jLVRA6Zo2FBf3pnGnQvCQBonHFHfD228pL5yDOMHN/9V
4pe3lQmw7iLg3b3MeQparqw7uorcCbBha5eYdgktHfBFTS6opqksx7mlVsIzExjA2NhQszOA4eap
f6EWDeJYoC8QIOiO1KQpmSduWZo8DIr2JOvq9E5TUVteRvYWC4wOcjdRue9Ru38hFyRlogs0KPbz
gDZv9C0KAYCgUJPQQeRxM00S5lW3twBdXoBhwkcqu3QXSeUDzVzatrYwNSeCyFbjr2wxBtcyK4Ir
qiWzXQx5o4VOPpWJMjteigv10oGchwP3Q/c6OaU1Hi41fgPTvKkPpiTdScPdPGi+FleXMRJQ2Pop
d1YouAKGxA918+jgj/O5FshlDLQ2tb+8/ft4yNaCIQhetvo2EVm3c1EtdB9GznuUjPkPrvvIHLDi
MQdd2p8c0po9+kNRTg548Xa7csCmS82QYbN0x8Ajs4hdaNpzIyzPLNOsZ7PZjEEeP5dVX136OARO
W5kFl9E2BXB8g2SU9TwP+mhitZ4gkjWOxXF6M/amj3skjgqU90Ee6ctBBAC8Rd0AlV901OrdSmeQ
eWcXbHhiq/dXZPFNE+uctCi2QcahhufYPmRds2btNGby2ORYCsZt2L4XiFVppm3/apDGKtmQvDgt
ghoZ8NnYaQtsD7H8PhhljWI7NTyA2M00fPT0+hEpj26dZFjt1woL4Sp8RFPbeF0ycaEW08GmMLZp
szQGA/gO1Ss8+dEbhiiXr5wCiCk19HO87/V8o/tgMI1BYY1YAArhO1WCklmgVcENco+8vQeuKOwF
Ombqr0I+UH8AbreVafnjkQZmamCrBlZj/1Bl8XBgqqyiaj1+cdQZNUM3wH0adCdjhNY2WDjAz1gV
8kRu5DFqYbFtBchi9wAfiaXn5BUynoM21QYEWVIsYkOXV6PzyguwLxrQrEidurIs8PsslTjpXyOs
MPVvQQgIDvPM/sEarznSy0nUsX+BDNq2jfCmX9Zm2G3ApFev5qWeGuDKrD2SSYKmb6N7FkDSCI82
idu/Blm5B/GO9tNwjBOES8eXBswCS4Z6/xvwZmk7R+jdDuWlQG2qQcxB3WKiV/uxj4qbMbD5Ih14
dM5UVWoaAx4tIQk0tT7tTuPwZpXL/MAtcCnOJDOAhULXRxMM7Ko6P1BHhp/Xushs5PjNAEquQh/O
FRjSnsWvUhriOTT7EBy5YEXzK996bsD/tUkM2W/ICaytH2NMt7KfjR92mO1kxeNbUVnRvZlbAMZn
Ouir6iS+z5qiPuGJ80KdYxSVZ1BUn3nvZidrSLMVlHEhsKiavsAbcEGndAi0BI8w1TP0KXoYhDuV
UI+7JmPnvAESl93aA6suGfCji7bz9W9R3WurojL5npopMhZQx5SPqaG2YMDZLiIww3wLkqoHtkL3
9izykiOqTt0llkMLkTbN05iH0VnXBh8EuoABQEi2XWmFFx4K1VRujXLTwyo6I14JTbSwRjIMKKwV
qGyiAzU/3Qw1G8Bi4EYjUMFYv6GyAwxbZfHddxFTVxHzRK8lkFbCu/Q+L06oiHNXnx5ISaAEIJFy
6SqPoAWlPHlAk6j4HlYfc5CHBsU5cBGBIxkPJP2uRTJtPVaoAemLyrhDKb1xlzX+pkaU8oY88jix
gDjw+wWiU+DZZYk7LvC0GfbkbFsozG6GGpgrDKURtZoT4ch6bRdyzJelq236znkxoam1T0HHtGgV
M4wzBuWRmhCpsR4d0Xw0w36INzFKlVd91bi7kkMwjPbqLr71rilkvKKNPPVSk3brs7PdyuCIoE6y
oKxWa7egCk54t4lrTwNIOReHxra8ow7U1pQdSwNQcvXIsNIAslPqrB76eDsAAzTNNA/4fU5EiqBK
uEojLHvMDEC3KO/Sq5/ijdaP7LYKOEzAEBx703udTV3iQhLBzuUybDORLFmUN6tEa9PN1C7DUXGW
x9Z+ahsBXr5VwS80RZG76XXoBfaHajDwdtP8GUpsQVLXH7L4mIcyPWG183EYvQRgn9/bUVF2x7w+
kp1GtIFvgUZVJ6oZ68IU2HzsAggGM9RSWoFmLsjmqA78+4slByhqPdOA0BnC6EijAmkXxfn96AzO
Q98AJjPEN6LRnAeyWNq4B32EuDbK1Fl6tUhKwY7kwZGRWNUNlNBqrXaxokKpZFOBQ4qGRpCSPaAY
y19QEyWxxuV/uBKzKnGNAXGpkYX3ReagUnqs8mOrDnFvoS2GKAdmaMyPdEbdhS16kBNbPXgbP8eE
5E795FmOJfh8fj+lfq3uqjWktOKtnYXpinTD97mqDivxO1mZtS7PAgD8s5Nl6SrTTevYu8XPJkjF
yZDi4xAmtjiRzfXAr+fY2ZE6R+UhwNaAONqnC/X0qKADpTN41XLtdk5TjR2LjvpQvTSfleU20gxk
ojQVHbQWFJXKi1rkSgPHqJ0GThmtv+aap//7XGT/vOI8l/nXFWlmk3PriFpsPD7xMKpSM9oSgtf7
bGK7Yz4mLR4rcy+WE1+b1IuEeJSZ9dl2NHnuzSbY49V2aM0EiB2yTaceACr7xDAOZKMDd0vUM6sD
ygxAUvoctdhBgLerYcOjBvi9l2jPZVsVb9zynj38EN5ABT2dAE86nfytSw969gSpjIPq5mrk/zDF
/7oPJMBQ5QX+7rUjHOdU9a69IKKHPMqiTQ2d2okdwmJQdilL3bm0+MpPpvcQj6b1/KdBgWfWEzvE
vw7qk9J6Di07PkmO4kuRa/2VDm3MMmhlLmfLiEDc1Y3VgjyNlOirrtgseWlsjRh7VFcaw5ehmVhq
QVUE05SdAa4OvVdBCXUFFdO7VkFkbNMARLBks5GhXNQt46AG5eW6Q039PmBN9jRo45ZXJkCtyq5b
qT/bZVh82BkY2/YV8HVPToE95Kd99v+7vahQv0bZqynxpbJXoLyEJvMwJcsq0NaehF8/zPmzrDOr
bed4/XLOn0mkMBGFjb3NnBQTdviShXZ/JNNkj5ZFgIoyyrmNWpCeIqt8mC8t8MDZVlU0LOdp6qD7
OjV1DEY2TU0T6aByvgrXXI4GKgQbd0RgMAMk5ZKVrrvU6iZHHUAfXKYePKGGPepaHnNlI7/aDKCg
CATJlmaYxtIEn7NIsPugoElN+nnA8nSaaTbNc1ZxusX7hh2pEziwu8TJxKlDGf+qzxlW3GohM608
8OIrBxupWWXywDO9K7IBVF2qScsVh4fItckgPZLN9UBwAFD4DXVObmpeF6nwzWzj5q95Wm3wvk5L
g3wNwaxENin2UVgG0bQdGK2pkw7t57RBg63CUGJV1beasy9brOxoPeOFwEFQk9Yz1HS9TqIcCKmJ
uUm9qGXD/ZKevBC7ng4VxNugH7/7LbZEIdO7EwjFscajNlNGOqNDHHBIxKb1loYGYFnHa0MNofY8
Q1CA4N/q6rvf7NPMXy4yZH68YB6XG4Q4un3PwnvT7vRXBiFWP3DiH7lIumXdJ94Fgr/tCTQeKCcc
Cv+7UZ3JwYEq8bJg4JSv+rI8c+iIrKjDhQRQjoL7uqhWbiXjsx+F+SUagT1Aaiv+4ZoPXWmM3y0U
pa+gY8vVsjnYIkWM2EMD4U68c4fXXLebRZxa4ZVz175QB7YAqK1QHRpK7KaOUgP/cmCijqKvDsyI
QK3oKAhU38g7ssnWAcpu6Ia7CpHBjRVq8ibIIvPGqPXbRi1qE6SSqCVbLdpoYMyHIjAKWkLGzAOi
KnsqapkLXagJdWfnAPLzqZP8yU6HAamlgxO7u9/talqwQ2uHwmh3X/w/62fSUYuOKMiZOn8bjupd
5I91OX28ud6G3ACJ5MexzLbztCYw9efEk8tKa/qz6yKh0wOTf9MFeF2j0Cy+a1IfsN8Cig197fOl
YRvlM2tqlPHJOnv1PKAApOQ//BTkSdwVv4TNV2maM+iH3iEZlGCXkjXL0reCX0idAcadpW99/I4a
verRFmJYR3g0niqdF0cD2dXN6NlYVIJ8YBHmXvvDMsOlNmb5L3BwPwlnsJ99rUdwH5H3i6vp+r6w
UbrPsCe7TbjXLWWrG6+D3e2la2S/dDYexOBXrwBtQqAL7IdMNItIduO9bvJkG9hVeqhYk97YXhSu
DL+Tr0DSb4cyzX7qQ/RNZMnw1Ml+wO7T4CffEPYJd3axZh0rnplAOFC5Wu24j5kXHas6dpZlmAhQ
YDvNMfaM8b5tjHvwdDiv0GiGmlNgtyfoh5V3oGl7Izu+DKIyXSXPHLR1t3UTAUgdeyvNR3EdCDDD
i5bz+FwZETb7ltW91c7aTWL+A+AayGQpB7Nxhy1qKKN1Yqb8iuIXfi0CFHgh4FAiXu/kVwPaa96i
zPGJx+yGTKjh0pCZlr4VLXqt2IVam2ykAn3gX63dml4WLxA2lgdLvfemjgDVAmNQXKkVuUFxzs3o
PA/KCrz1hygGiefnRBwJ4xVupmSjEUQEC+qPicmHRUazyL36B5G9jYqPs0zFcGzzBXcU5dtE/DYd
yYcOX9plH47HBlhXYXgHSNgsHBcsHkVmXSbMwghpDAQHkg1hHEJuNmcUaDxRJ5ncyDibVvfh3wDh
jjRZ6By12nOWREdhF/W3IraNOxNBs9Mf7F3Fv9oTs/3mZM2HfwUA0JLYK/C7+eYHiXnXh6immiJZ
POiaD35XJEFOzAU3KGESqFQtB/9CW7fgngjsK/4wxWMHSaZdixLuTTtYxrcRD95QsOgNrzDQpzSp
dhqEM95ApdoDUQYKktVI5HSLx16NbAoEhkK3nEaSgxOgCIxGWkBU3IgEouPsr5F0TZ0BokgjncjT
vzUAH5EDVnqovQjXeVjbd0CIJxv8M/yTTGPwDUO8emc1Vom8QGRBLVzo0KO2QK9qmekPSBdthpKN
IWoSozU4uowfiY3KQiBmkydn1OXKN6V5U8hQ23Zj1x7cqh1OyLNDfJwV1V2FxzzK8zr+gmXEQ5AC
3LuI7kZRgzGsZKVSFbFfGk3nyz99tlFY//LZwlL/8tliTYPIrqr9otKtqG/yZWNF7WEqzlJNoObb
A5V9NaZ2hzqSZl/KNJULRFZBIUfhOq9m1dqKwRgwGV2kbddeH2kLpLE5dq0t2/QQM1tGfYC/Ohmb
IsY7OnROo1Lx6tWBC51tmhBi56zst1bP+EEDJOQsXdGf6YwOIinAUBa47mruqKrgLW70YJHXrN9Y
SWjtPVZGd96gStoUVQmQJyeUeJbP5DHYlon8pvWI6h+5hB57eOjxKLHmtP6XGP90Sk4jnCgFwJLY
2cg+wrYfbHQDgrsO81CDEmTrSsGKG6tpF0YLZGAHWNCD6wAibafjN3ILdNCcOmWJCFyHvUYct+2l
VW5diFo+NfxPbj3u/C0HFBEyVkw81nm+RSk38nq48zamE43bXDVlVi4T6IY8p7zSD6npQnZcG/UX
3el/DonvXZFo7m/Apo2KdeVvGb67bARD5kpNmwu+Jf8hYR/TFogb78Ycle2g1gbD7sYDZmyJ7GK8
p60tNUs9SfbTxlf1omIj/tJELDPeJ5WOTHSF6lKPgKth7HQLw+ictc99/eQQ2hUvic7doDzj+nFF
qNMcwxZxmmw02xOKTEAvkYOo+gSBzsDchCWKygvWyw3100Fj8ffELc1tz02BGhYcYh5256KpCpTy
Zw4YZDy3X5AxLpoPH8sVYlk2DbK/yps6BAt78F9CaSEtkbyF1ro4CxkATAh9qWVbQKJRpkDzI3WP
U6y82g0Y39qFh9BkvyBjrXrozANSZl9U7Ga2l4YJ6o+pV1growTQsMfKwMFr/NjQjYZbKDq3qY17
jk4j7760sgQKZ4ib0wE5qkwipPtXuwUJDAevP1m+jKT2mMYGNMuXNNc8BkJCCMWrg5kza233mZtd
QA/WbnRwgV9KI7DOung0FNyLDmSmszGS1tJNBr6OsVJh2IME3mkM8yW5pGQbfF5Dvyey1/MMdaw/
YncSgabPE3yhQZXs4KsDnYWp03IwKbgwYj/nr8najrUN+K7ycpgNpfNm2JEPmWyn+Gs0TTm3yYea
RZE79nLucQ1WrAwXgpK1RMJI8vjjkCAaWaNeHu2s9yoQDoU/J1tGPeTu1KzYdLn2iyKQX4KUaRxD
5ScCeXoLNPsJe8ev0czfgps02HPCRy3WnoCCts6mBn5AaUUDlOKH5FwNGQf3ktBuUYRmLqs2MhHj
ycIFGCP5ex+ma4AUObAfMYRrnCD6KZLqrQjd9ls9IG+vuZF+hwWPB+7JRsf/sUj3eGl1YMGpUc3P
0rWLlyvuB4fjb5HI4TSdapbQDkaNNRVPK1QSqR46uBLIrAG0eD12g21somgPdBgvAF7eQqyzvvfG
0j+hWLBekl0TIF8s6qi6SQNrvPpOj/WLGhCBKwAZo8I52qgvfvAKyOlKnT+GxVgvejDynegwSC0/
6eow26gppGiWTmZuihGAcMmbc+OGxaMPFOxd4wVL3awj4FpWtcuzR6dvi0dEXgFvLMUdOYZFdgFK
yruhVp3U7z2vhmkS6NWBVjWLcB+qOQu1ocWDSO6pmY3OuAIWyN5Ss/VKpAcR4N5Qc4iDBrux2ltZ
6qLgCo33yG5YS+pFJl47VAXoLajXc7v43LZYoVKv3pv1DUIGt9SJpWu8KJ1B3+WaZo1gW05rFGTU
hxaLA4SS8jQ447cVnOlMk+U38GXLnWkUzrgwq6BDAH4AE7yRY2OYQ5lZndEhhCrAIYhxmJt/8puH
0QhyoWFz8/9/qvmSv0312yeYr/GbH3WwRop9Z9wHEUSWNaiEFAs6nQ8g/nBWhVX2CwglZMe5g8Wg
pK+K/K8h1J67PTXj3KSz3y+QtchIGgwsh//vaaLq84PRVeiTTMb5qmR068ouFq5t3I4ixt5NfYh5
CDUnFzqlIWWZPEN5s9prVlxcW0hDOkgFnbhi7KRDOThAgWhBuRxM68Mm6SxJNxpEjc6DugOAjRbN
phYpaiU+x9KIIgFarmfmebaPOmq3xwxPIrrq3DGAXke6Mr1wL8LKXESdu07L2F9OV/ycGFEqFG6D
w1vStTPBsUuujGQ1TUWDI/GSMRndTFNlwijXUaxVk4uv+RcLJERbMEyIgyt0cZjOWNZ9nP3BRi69
Z7MMNzbG0YF/ns02V00zz0ods60CS+gysXHHg97Nvys7Bm6qCEzq1Ayc1L8TJiS0ZWreRMqjgrza
Lmqdbkmdle35dwXiLXkl9fM0SAooBaKIB5EvQES5aPiNZ1kX0KRU7+XoXDRXL99twS4RwwmHxQuS
5sTiDNxMvh7sWd0/EiCdYOihwqIjEjDZZxN5kD2vxhtUmS/0ARuCzEmuINCzb5M4YRc8kNbUooM2
gs05s9r3bghTZPpaIPJKv2qWnhuAxYDl4bHObLWfr9yX9vMsTYwPG511me2+RNGQLfQiZy9Tb7jV
Df8+FSK9dRwnvQXvtXtq2vFIJohDpLctgPg3AZ5lUM3rwyW5dd1tBDKmK3nRoa2bXWoV8kytPk7S
25oXzwXjYNJQM5Opb8BZ4WpmuJ9tXWHVSy/R0y25UEcmchRdFCjiIRvNGVWQEw1bO13NVw2ZsLZp
Dwbqeb7Qysw9M3rgtQwPHzgpRu9ou+0tDaOvBFxEBaXS8svsRgUa3mT6CPNXSLGjlGD/uswmHtTX
3mfRaf5kggXxwgBNImpS8Qcj38atg4WmuezLt6rMADBSE3RV5EIHfwQHSGM0xvStaFLW+RDdy3Ox
nC+rt9zbaRVw6/M37epOO+ie/Db/4RAgBe+/yPbzp+u5498U4QvNNf0P/b5UUdfhZmqOpX0Aw4ZU
xTRyz0yIJGhF3n9PmvbBzPL0IYFk44HpOhC6yg49O0sr2suIdTjAn16zaUFltPfy0n4UILojJ901
jWXr6vU5thxtpTlFvhAQ4LvveuNJtgM/S9VyS3/cACsC5uTKN+5rt6+vHkivWi817snUGaD2CvMw
PpKt78Jyl8eFvpwGOGZ43xubQAgDTJyA6GFd3SV7mhycuOkBURFjQU0a4OPHorlGf0umbkQoMeu7
ekuTo9okPyUW/0md9HG12DgihRveTFdvLQm0WeyuaTKPpfKi2+WF/OngJ8n3ImXGiVo9lofbgJkd
6ETwhUatD2+BVFlRJ5kKSGQu7DroD9RMx9LasRjBOnKhjyBRGaeP92TQGDRe/GrUd/QBQOuhH0LR
YyuJPZWMn/XY6m5Hm4lrOcr3QPr+N0i7D2soAg67sEczEtoKpFvAaCa+fyrrHAp8qKD+Bp5CG5S4
eXssuxjQNfN2MndQ4BNVBb4QxGiWHztuUKjtJpzejM1Pkfo4drxcfAHqWUkDMXHDutPwscsweKb8
dajzN9GI4qFEkm0nGkj8IErrPygHSm1jDfhmN68agpxviQMAZCrtX6mV3bTZYL6IpB2gB2ryW9eK
u61Xmf0hqNwUcYpUB2ug3T+kA5RxOQQ6f6jh0Ci1f8UYznIEg/ETDTaBleGnkekoSVB15LGngdnC
SFF8lkX9EzQqwOUM++wmVfV55jOkERFQm9xc1N6TG6ojPmYblNs8W5z8CIjoAJLHA2i+Ud6hLfLh
PWcR0KW++QzZ4QqgRCPfNX2bPlWdfWKlEb2hnidbloBHXwQz9XNhDEitWUP89jlSZhCjoJGFGwK2
bVn6SksSJIhCnj3RGQ/ddDqTf7D9yS/UDR3PzTL7kmfTXGs4ghls9yWrN+XYnOFec0Z3T+m1qZch
S7Z2tAplJp85OnKmWbKq2ZG9T7IFH5HYvZRdWW5d0A88m3k58Vm5mWesU8ur90AhQZw3KyY+K6yl
YU9aEGibvvak/D3EyVClBpiCMxTgUTZLaa4Vdn4ZuT54sKso/TdtuUzEIohFcPRTyI4AKpMWl3x0
kHAx5Io6kCcsLjE0BK1VMvYrYKiC4+wWDE60GcKMLXsb1ZwSQI2jyLvuIZImX4OlrN9MzRFEbLZb
4yOZrHsQ0hhB4JqdqJMOkoEwDEVdt9Si2frU+JjNNuTHbKGlhZtO8BYRL89MF8SZBfmhk/SM+kKt
Rs+aXeLn9ZKadECQF8ScYXOxKx+ATeXRgEBsaSspEbL9YY7JQw34+xx/uopVQfu17MA9GQ12ea+l
xpG4GQKok+5S1Fqte3VTQKMvVrFoeVNBtPveluNRh/jrGg9HdoyaMFq23mifmrSwnnTQpU+0dYIX
B7BQlqsQqLlv5BZklX0y9HDrmUWHonr3je6YpoFwRYWYxW2r6+2xDTtvpYdp/Cbyc1FZ/muXgnZ1
bMf4oOcZv1cDqb9OC2jomIALWXHq7tMM87iN6b6HCPhEUSvfkC2Vy872o2vqGQbEXEewjFrFCBHl
9MPXgSKLgBwjXxlInnZg6AX3h62vejqzsFWVXHgIF+Bs6lVnVvTdaXuouHsoE1IHkGKKcNsA0Lt1
WhtJWYEnUYtlBPj92bj18Zy5rRhS64ovbfpnRO2walwEXel/mUVdcgtlOaXBdXV83XnNwLULMUX5
ao69vhRpIqGlF8pd63baTkem80aiJHyJvNz4UvX9iTi0fQ72zriQr3qVQQ4S9ReaTMCLiNJ7lG7j
LKxLyIbikfygJeLDNvfSGdf1Zi15DWYgGw9KlGjkB/rIgZtlJ7eqv0+fWH0VtwTZF3nkkdhBsSB5
9PPyVBSa/5CA8OmAJ4q6C+XwquyZjreFGUX2wWWgSvm7fUQiY1EYTbXD468/Y8Hfn0fHldCHtott
apbxotL7ZFhQD4vicdFWTrQt5ABdMw06CJ6vglqqOdtYmg07YNvq204dGhDrI3sBGzWpY7YVDWs2
VWB2S0K5Ed4Ne+BbZrvBnvBts11jybjVgR1eZETTOitb+VZ9i9xas+YCT49QM8wbnjraOlZnoTt8
nJHtT70AloI+B1jJbYJfz8FD6mDTjKx8rGv+biHK+B5XzQaBOPlq5EG6An5quAjPQ2TPKJoNz5i7
NPmoLQIvN04eMSJQoJjaDiJyWOeEBzLRgakoMp0hTQEt13KEEC3Aq5uECVQrq4I7AnGRDQQA0L+x
3DMCOcXFV49fLswXc2z1XWI7eCSXWp/ubV3DW6JKoYHeNaENMR0jeQ9wV3im63wv/ShZGY6TX/xU
947RWDTrXnCBWm/Ui0PN891u8l9D0bUPXhS32yAo8n2YO1BKU5ORx2hBcT1unO8I7SergI18xXRv
2IFCkDDqdPA5r9YBc8w1NSWK9+7cDwfbcrZungMuPrT3Iw9Q2p/G+R45DRQYQuHhFsogH7aKnbUg
2fPIXf9JsyKw8KpVnaNKxTMe6StAFqV2j+ga/goyDssV1f6nSF3tkOs18QqDyhOIFOvbCMGYyUZN
6gC6vd1ZS42BAKGzO/MRZeDdwTZLxU3tIXxYQxpibrogUMTf1TonVgiEtOf6y1QxjEOq9clt6vCe
OW126oY0WBKjt/uXXRRWdiosJc+ECPwaXL4ZRAnLBW5b4w18GwKYfzO7MuEO4HrBPyJz4u5e92oQ
DqlH7RB9+HYRGI0tU0R3kQHyahEgkYW94fhq61Dm6cXwDLmYDzsBMcCROdnJf+RJsA61ETUGbZvu
bBlHGyQ5kNfzRjwXkSsHuw2KQtIs2xlp3n4jj6iN7W0Ccb4FFlv5cqKebzW93/6xTcTzyJehSsbx
/J3pghouchuon9GfVNRfm9SLiL/c09+/iuW/9P42dnbu1FSVp4ntGI4HOSDpCin06tgjArDhtWHd
c0DCIHPMx/ciuCl7Gfy0xuqX5Xjeo8gM7CzDPjgBBV5PY0Reams+oFKJ7jd9sOttokUFYk9qDSTU
gkeqQ+aP1lLXv88103NddQkyiX1eQdzHRuW1dPMGAsWD+KjEnv2gyYC1eZc/2nqj43cqa3DT5NYm
cwAujtOqPKMInq8Be6qeamb8oNJGzf2Bx1b6Po/R4zFaaYHzIlz8M6lqDQjjajM3/aavNpBHjjYZ
C8OTM6D0yumfCf1eFB2k6aJguHi2J0+mwEYmrgLje5NODlZ/r/fGAtmCCggR3BIFVpgIC9vliWRo
ctV0VJN6rQ61ndSLvaL5SL1/Gpu6ETIXOQeBqsYvWCZgXQkBWrPqvWMldCw1lV3WLggDhvalEl5h
/RIp8+6gR7sCw22Y30ahKmAQ8UmzmWP/4KghXoFWw77RSqj+DRpLH8OsqNcm+HbOKPnKDm6Zutux
LKyrlZTOsnPc6KUz+V2eFfYvFPYD3+iL96j6aziLBOAbXWqCyB/vCvAj+AjF+PnJabsA6IH+iW5/
sps2d7esrCf1IX8w8ytqu4+cQxhpFiTKy6jdOiICGe4IQaK5wyhtCH5oVzDYgImqBGofwZVF5cTy
SM12KD6aVHqIt8PX3uHvTepNdJSH/duxxQiMTsXzFahtT07D+N5XCyygEaHI5lV5dKY2HZRLUIx8
n6QsPhlYfBKfQSLkz8Apoqsre/tOH9MLkSFYXFpbwEaTDXkN+fgTVXrhFWvbyYvM5mDBq8/gpVau
n3OBv2Ly4k3pboTXWGtEKAEQ7mv9ObbADYf7OrjlUQM+bjz8z6iRQQ4q6CIEXaR1HgEVhzhiY921
RdMuC4P33xLf+t75LP1pVi2GqzyUk1XYKunpu+tDaLUPHR2CbCHu6bABN4ockCbpjPgcGNr3TAvs
aUHZpUZ+KpLoOy3TaIPgocp14VldeqDFmm/jN4hi+HJNbF7E6yX6IDtrNV4VivmL7G0vUNqh7Lb0
lrMr2SHTmeHF4FcLEPaOWxTN5M8M8uLc8KK3PEAZNAMX2yXJInnxUEANqEEbvSWQBnB0cG+YLA62
fx+ZGvF45bn1zLGyOYOCiZ+x6uVn7ECSndNrT54Vx0criTehmVf3WZZ0VzdlALRIKIP2iLks60DX
d9SrdU57CkPvderVB/e9QfHHEYsj7FpcW4PkJSJk5EsHENdtHMm1G2rFle+u/vmP//N///NH/x/h
z+IKGGlY8H9wkV+LmLfNf/3T1f/5j3Iy79//65+271me49j/zdh3NcmJdFH+oSUiM3HJaxXlTXu1
Wi+EpBnhEu/59Xvy0jPVkmb17cQEQVoQTUFy7zHQsLA9qI84jkT796+PSIKjN/8/UQu9MbgRiSer
KZqnVvgwIMj+SvIgBDctrBC69ay96WlVBTDpH9t0Ag2369y/kDpH+jz/3hv+8h0bDlF6AmNll9IK
a7Dtfg+oma2uzhxlO0m6crBLtVbRVMW7xWUwjdufyuARXyMAYW7LjCS1Ex/ZmAwGIVAmok2YBh/r
qHOVKZ/hHj/CnhjoWb2x82y8mHozJm29LfDQgyLTP62q7j5D0j7b2z3Dit3OnBp4JNkvXWgsdaYJ
4KbAVn++9Jb4/dI7juXgzrJt5KAd6+dLD3m8whga13lqh3jaIwkcAjXF501mGdVbnSJpopcTwwwe
dCWt+p56OOA8garNABP77151HhjHLJIf5hmYltkwxw5mxcbRtpvoTcW18BMzHS4uLDFPVQmdjAm5
qU8zRJ9xeZ2/dFfoTwPjrbuyAE4joZrO9DPj9XTXRYl5tCyBZy4oDe7/uC8989eLYzFEfXF1LEBD
HNuxf744g0wrCeh8/rQs0p3SBi+/sD4hQ1E8wFG2fwBV/4Ueh3GTG1t65FFR9wJcK3+YSngVi8j7
ihhwt3HsLIdqGh5MUd7ArMG228+iqy+uXiPipfiYJ6x4tY0SlkHlgK5TYZ0a9z4yivoeQPstEvb2
U6HV9Cto20LuIA1OVAfJsHTXltB/pFYaUMfj1ta6/IiawbW2ji3w9sxsjeBUcpjdHKr9QQ7K4xhA
M8Mc0nrdBGARRu0TvOvtp1/6Wvy+ccRBwrnjl6U9OcyJzvaOupHs5+Y+BDtpQNADy1925lb8dz14
2XOrN4gUlrWdQAAMhSx2+lUP6uEx88r8WXS83hp8LjbUSqOHQS2jC4j33i3xRqsUbCOsNv0gLt+3
rn4q83ZLDZVg0f+4IyzvpzvCZkxy/G/DMdsFDdk19c/pw5MKTxYxQUomfLLxioJ9HBuvA4e8MvEM
4+oT9xrxlRZhltGP59AOxqsReViiGTWsIJP0Qq6yi0ssmccu9rC0W3tlWa5a7fYWAwQI750qgblM
Wp1oEDVQ8f9Zt0wWsjTYNY0EymYypdq7w8xPzJL8RHvWmJrVKo8noK2QKGJ7SyaHW/NvfZYKq+52
/+PZ8/NjX19MCEA5FnOkJyBE5zk/X8w0qhlXGQse3bGZkIrNvBUHf+FexIYH0HfGN73y8reC2Rta
61KPuo7A0husAQq3EJ5FGrGU4B735b5BnkE/Z2v9dP2wAcno0ncwb0MHqobHB4JOPEI4LZzzdZ1y
yLsKlj1wL41XFGyhBpYZ7w3IzsSIEkDW3bC6fJ2UJbRsAk89OMC5/PmqeO5vt5hpucx2uYDkLrPM
X64KVlRWmLfKeWSwy72Y2jAD0iYpIGza5ZY0UUMnSfyxfIidWfkfpJcLGBqQXDLVQT8PxFgJKXmS
Vg7cCTi40Wn9pk4MaHFnzZqggIUNeQ5YIYcnWyMGk3DndqX7euvVOECnuQzWjYMODZVBAlGM2Aj3
VOx03SDBUIom87c66lfqUNPSWfejuqmRWGpbxlut5b1XbjhbT3gMw1dEhAmUupzqQC1xBY+toIYN
F7V+6O1ZTQODXMs7R53Qt8D0BbdTuU1EM+9zG0AVXc+K0cEzAkFFqKbgix+C/RJgfFuu+sYbn4Qm
kJQgIiN1iy8lXdJtwwQHJdUiLAeLsCjMIe888OAAc+/y2rUxZObnNjjJzP2s8q59pKoCry5fIYex
pSI1cAUKFeNf/3yPCPu3n44Hvw2Pw1zAsy18hev2D8+hyWN43U1m9RhFXEed89ekqeNv+QDQYTA6
7B6ZnxjwPACAoa8XfSuhiIH8fvBWIq20hW8qVDJcJ37+eaRX9wwfMNPZy4wYHFdosThDUiMmBbla
Ksp43kRlNz/1kQtVkTDfxtoRryyM4gKZWEBNdRFfGO1eulrlRhezGuKjlbTHPRVBNHqfkoqwQt7E
gJptpIm7nBhBcSCaTTw77QfqNdjiWBnV9UIcQqBqPigLVLeFem1nEJKAExhfqNdwmyvuAtP+QL0u
w7HZdEPWLYeg40wg5gD3LVL3TQi3e3CEF96lPfivI0g8b2Yn4BTOWHYGQsF95mF1CKKSv0FVpN3i
mRrsqFuSQP+8RK5raCXwTj2+IKjesdqvt2nNcEYEWA+nacuuCBGKL89NZ83AjcK6car66Bma6xbw
OYjW1W5zmBpkBEArcNdQv4j/wvIpX2VzFbyk/Sz8wBjVXQ5s6L4renGgmewWGcDbTAPLwkevHEFO
hk9WH4xrAdM4BKfBTZZ6Q/V23U6bxja7NXfm9zpqoH4jRpmMmcscMt7BxKq5kyEiKLnVZV8gAH8k
Z8g2aU/2OHtvADE668SdIvAnYJ/qtjXfjzEC9lyYJs5AZl9k3BybIH8BmSG9Y3gcPkz4MILnBQyu
7aJ/Rp4rhJ1dWDwX2dzAJqDsd1R0KtUdmh7AcSrChNm8bxq2TTqzeECEnfsFU+6jqAp1xyp3x6fR
faSqMQ5aPxDBvDV1nbCqBs4dS/dgUPlVlPmBgrUwDYK6oXIOFDCKKEOm69rRBTa6ZyCEY7EkId32
ZuT8Ia5tBPWK5mAGdfWjF+lXM5klOK9NsMZnunVfcbPZWaoxgAeaIdcAFue2jLvi8b/mUelhzMpq
h4BFv6l6WOLlcflYajYKYJBwSdZElNwoYNrYqBw/KdTRxoZxAPV1ZjylZFwhJz9On2VR+PNUTC9J
CoKGrByOXAu+2LG6tUDQKPAi1eKGtip9EIvG41C3NTJwQz+klyYpqnXDmfcAfdJoZ8oyhuNMMZ1T
geg8IInukyOQKHCKSH4Dp2qjstD6EXbeqW+RkaHhgAN4D1YYxTsAmubtn5+E5q9vS6waLGYyvBgc
zjmeKT8/CBGGqloxGj0M4zlCrEOA9BJRBiA3de9FHd9DKgwREarr4R0Vtf3z3DoVDG+gku+4JX9I
+hzrgaHKvhe4KwEus15vPYDhD5GoDuK9qyVWSGelg8gqvn96b0OiKp02sKU9WDjCGHcdNk22rCNM
oI/XnTWl1y5qxT01MGRA7v98Gfiv61J9GWyGdYP+z3HoC/vD+8AdR+C8Jeuu75h219NMUvzkGZyP
IeKFMIApZuhl3n70KjR9azSrXx8GNKJUAPnTrz8qoWeHTFmy/vMpW/yXdY7LJZcSfzmJh4f125cn
mKYcRoNxcl0W9HPg1lBCD+MviAkrHZSH2k66q7yA7f6ppnd8zQGl+r06hG7jUs3MLv4Cq41b7yZp
Xd+OqxwaTRsKc2auF78IG1ouhdpMUQPhYKQ8/Dzl0aMRVu97MEKw/KEDzSMPueVPeu/WL4dF3v/4
HOcmcic/XxebCeliXWwKBAosKX8NhjCYwxZuHDU71aXWsYPr9BqAEwChBjv8HGcelNSAX5ZuDcKd
NcYg/qAeQBJ3C0k/5DHjPPrsQWgXnjm2c+UIXb9kSK9Rt7yw81MY4eudioUNdeMmGRi0AWMsusa2
PCLx8g2YneRHVl6x9sCDLQ9NJDYC+aYVa9cIMHWPVqDabcaq6tyq3j0iFzns2tqa70HxDX08EcSr
nqdvg/jHPL/PIwwIBjrISZXllYcRnkMQIuyvwGtfZJgWR4GbhOsoQwcho7C7zMZLDfmGK/WiaipO
XTXvQaL9SvVURY20mfoq8DlWj+vlCFTZ6CkbPvarLs/DHdV9OJh02103Jc3pQ13W59m5ZZVvDxVs
C2kIHcoGh2gnVJ19rKM+hl0X2kqrx3fv72cNR2N8Wkjm7fDCrg4hg5ieAgEJZoAcND+pch+kMWGf
k1Ig6pvyAGprndGfqFzIIly3IY+xSJo2KmicYl3N6bSGDi8eTE6bPbld5F5mK7hzrAglXdWpgK+a
ltmwnLAzpAFC62RY2Y9bj8FmP6Cl7OIJYaVYdmAk8jnuoXXh1ktzeHoi6G+D+97ZF+phqSrdI8SK
OKZupDoztTaIgET3y5Eyb9pm0zT7yxwxFk7JnNy59S5uUgiO6XGikfmGe9zdLDMUQfVgwibxNqnL
59gHX7Dc0azWXAbXWIVHaTO7WINVBmODMpj2ii3HacPAOsMB5JW60zwjssOrFnqMRyoGkbQ0+QPw
QH0KtKlCyDIoR5xpVChDY1+X+JvQWVGdKYBqR8r0Sv1jK4bGQ8Ajn67NNAZfzKKJzxISY3d11W9F
ZFmP0Au0Hs0ZikqwJfA2rWNH+XqEkT2MP7IH6oJUtQkmFEwtYyGKjUisduf1EKWFZbwalNqOsxUf
LEOUn9Qc4D3mqq8A0jW+0xbiBPPK8dHo+2+8CtKvgNfgjZS3/CpDL73DIsdZUUPujD/6yjUe4qBI
z3PTKp8OgADrSWpUXNFPVyi+QQ19xJ+CDqKC5wJkY4h4jmqnysHbNZZRfoaD83pidbAVqgFD0UM2
wGhPQ1IhhN0hprTG0yU58NRloOrikiGAxVblGLNqHeAhFvAwf6BW7sS97+ADckfFyPAAi4F/5zJV
jXu4wqf+VXode4KvQrwNBOJBVKzymt2BGbdf+rYjaL5QnC+2QWN+p9nc0jV28Gq11/iY40/CQGoj
M0/UttTkANRnAE4tpyqNNj9i6QvHDn3mpsIyHVoUYJ80MMRCWO/9nHVoLUHOZ0fn0RXMOptW/n7O
gyPvgErNl3PWt8MWFPliQ0dVNoDQs+siIasPoDd03ghbDst5/emcadDYGL+dc5jW0H1H+uauzcft
YKT2rqu9Q4kUD6hMXQl8gNHjDUW7k+pqoB8RWi9j19571CKNAqS3XMEdbOnZghuQ2DKE+ZeGF+g5
BgBzt0EsX1Mzgh8x1TGoVEZn2l1qy16wFRBbQW6kfhTjBWCmT0lTgRZQQywMpGX1BPqeeqoyGBsO
3gN1QO7Z3DAwcjZULFkqHjGYOtIQGElJf4iGfEt1jUTOsYvXcNScDkWv1u/DMG8TtYB3dBXkm0Wv
nmBz395N3NndemTV1OGf2RV7mqubW++CKwJf96osT9SPhtbhCFcvNjYHqstHNpwnK3mbq7k7SLNS
PgKEyc5qR/vI0jy7hGONBd/oB3l5kGkBlySWZysVldPf0bxVudv8mNT8HR9i4pMsEKNO6iAHtBj6
aXNj4ftEtOHDGECOJO9F9kVwiZQjBgF3iQVzK74mtgk993bOHunI41TYxyQZnQMU5naldKBSI2b3
1CbR3+YgKmTbDGgkOtK+xHhrbK0y5CBlwXl5SitvzQKkzo1mU1nQd1BI1n+VIbtCiVln0fDxL0dc
5AT55igWxV9GF36vYBD62RlZuraGKXhqIHPoQ82fgT0wvx8bZPDy+Mtx4y6UD4DVg30VRcMngE3B
k+VITP90PDg9gxZWNOXWm0oIYUNEe1tDSsIPFJxY8p5j3Tb1/Cv4XaugF82b14CxHUF8bM/wSfzJ
s5xjlelZa4+v5Qy/HHPs+V0ep0gJ0EiEtIKomp4Cj5dHF57EGxqQ5btZJPILGAoKPitDcwDaWz7P
nnNP7bOTIDTIq+EalYjygiQH22x9pMwLoRdluc/42bWHkUXpthJ18CWot8tAU/Yb0c3FkTMESuAV
93k5EYAvV0aOC5diXXkRSAOsCz0h8C/HIu7yT7OMpr0Ao3ibtV33lpbTijoYJmhesIDLTtDwqR49
CQ8jOlRjgwPcYNVwHyKVfnYgpOhTg2E3Ww9PzddOmtZOQvFyF6Wj8VpY+MvrY0IprfLnSCpkAgEc
gdVutVyuAv7cK8AmwkfHgNFJoL1oaUSdADiCeMRbOzvhbpzLeg8zi+nTXMCuQ1/oNAM9HzqK2cWZ
DQ9IrkSsZrySXpDzeKkmGEHESEvvizCF+9SSP0US1QYFH2ERBxkwrSdCDTx0n4wRHo/6bVobif1Y
6o1UWNtVZmJs6PUZez0a5PfIGZvlhVpm8bwrIB+zpkHUqwcIdMJy8kIlZ+w8mDcMeA0XhdhhmcuP
IOKsXIArXpRlGA9pWJ540Ievo1vg4oAzuIS06poDLcOycUOtThYq30AG6EAxLAASf6hSsiuV9IwC
yfiXXM8IlTPocyMMZlc47j+cYxXBthDcgjMgjPLc2T1Wp301iv3gdndCN4AyBS7Sh2ZjLPd46DuH
uUxghQZ4jzwHtvhnd4ocmLXM418h/zJYITSjuz5DLMUz03XkRu1a4h25q0xmpWu4+u1EL81rA9rC
41yz6GJm7O69c24gbzR2mb+UBcJOIPpVLQxT9GRNDjtLljyo2FOPyLAibhx5f3eOQpvoZLYRbYPb
jA7UWMX3rmz5BoBmtgFs1oSgk5O8qtBwNpnhFfBHQbEaoOwdRGl5puJoij2gTFhFFYH9lM/lppjy
9DWMagTEtTcUFtLpK0T35a5mwXtrosbUh/DPdKDWnrlfrSKq72ioEW5mkwH4rqryHt/wL3ScLLeq
I51UpucH8/i/T4paMwSx6KQMCEVisZBWu2Ca2ZnAggtsUBdz5FFXAb5kFs45dVnY6B8AhqERIE6r
O7nESb9NtHSiOWPdyc6y2a/acDPN4xroluQJcIL5xQRoOm1BMqUSGwos0SDqTSXJzYM5s3QpqXI6
m2Ex3FNb0Hp3kH2Sd1QSIXuqoFC4lADOe+1Gl1+pLQ+zbzyy40V8msGoHCF2a7gsh2C1WuG3EZxJ
Yho6nfUq9ybgCvTJBV0B6jtX8kStOd7zK55ZCPdTK2zE8ZtSAGx2IXtxXE+tM3ZpnTo9IMNSPM+O
m+xSg3GfiqFi7UXWwWeXOTHuYthdhhNEq6iRtThUYTbeMW+M4nlM+2KbJ4j0UusQmNm5mfBEW8a2
kNuQCu7n6JrlULxGvBcLd33QqBv6DYwDFJK4aPVA5D8CRK7qobkqEwr1Ks24jzRtc7Ur2MUC24Hd
JEKqfoLw/3aprCIPTXC3uE+y3jqIMJ/gLKbnYMATZGb2uR6iwzgD6gyNvfyJe0N2reLoyuAkXwBz
OOODjZtwpdGtdty0p2ACcCnIquKJ6uCX9MXOBPA8uir2BniP6w+hiSaYOMDvomjw9MX4kQOBE0Tw
CKQijRDlNkp79kg1PMJab7JVuqW2aEqH+66flu7UYxjhm9yVdrqnokT0DPrv/ePsjl+guNKeqbo1
gI7DDdofqRg2lQXCClDnVKTNUItns1XqQkfyZqD0Y7y9wHzBidKG2T4sHHzcKOp+sEa2MVnXb/Ck
qbZ5W7g+DewLbjwOfy//2qbyZn8CZxnoLswyJ6a4S1WyE9GUP1F3O0d+T7BZvJ++DC18A9mvXgrb
ojVoh6B1h2sYBEEg2jXN+9TVAF9DHm9VtJeO7haAsPFCpaUKvg3IPo3jDrzM9+GQizeBQJ76NQjz
h6gc3Y2yAJefAKa87xOZLZugkVq3Pzh6XQG1kqyBato45u/9TK8btp0LfzgvKmN/SEN+QVq0vQBQ
lvnpqKLvwYGilbd2ZvV/bKfxeDVn+PhTxRbJEtevkGk4dS0o3mSyfSuSFsutCAYKVEx0Z7Dd0BnL
75dbK41tgO7za4+NB4lEyF1j8h+UWXRkBKWvunZ2lFnEqu0yQc/+scUqlHoFifsyDZC9DbPB2y5W
PIK/9F3cPniWVz0oU30iQEWZhHLrlqW37fDqRGZvNTlg54GrWuxuck3KqLNzhM+WNI2jEmCSf7qQ
VFM6RpUPRZVxMw1FOq1cL7+HfF5yIJzNUkdoG2dsG3/xCIN1NHAG5QghbYdJXDTo8UazBeRnDv4F
5OPMF2qFUxV8cmEPoNIh3I4h4nSlMUCUkYuCXaLU23AkWe5NvZkgonAfZuW3SdTpkUpULzvxPpTq
aMMcY/QnfLTd2SYkc2NoHJ8mt+mf7bRrNm0VNdtBFy2DuwcnCeM1tRZW4t1VtXWkRqoq+973TMYf
qATbFai8TllxgpX3x9kY38Zh7TzAcLl9NNJLJ/LhgWsX7SFDJtYLWraiNqpzQgNuSPGAgJDuT3Ve
emnrTpz7JLveBjrTyFZU/GWgmdvIrmIQaEUDwhTz+5FoQJLlwb4QUqprjnUCuPscIazQ3RtGLk55
MDi/7WGFv+VuABBRi+gRImmIUmgwO7LMQ9XbZyp1o2Gf4K/wlUq0AXJ8WicwzN6Z2QC9516Gjz3i
qXowTRPEraF/3bHfNynEm/WMbWTb52EwokcnAtZG5bASnD8J+iclUEf2rciRUNLE5aNNUtcnZZrG
hUrTADrmOPBPVKrdoT/XhZx3CgmYcxxGMCbUm/TfPTv2ul2bVm/UQ/HqvQcVJ6XWtlUmcLezWiiZ
gksyw/l05UF0+TpUyrtjuiHTDYUFTCR0RcH2LgbvDpzV9xEgTf6YSwHWh60Ovc50m3y2HiyIKM6i
ecx0ttvFo33flAijUAeqG7SmjAFI5TKoKQzrwfW2uXtx7HHtpCIG5ja3rrQZvBFuXrBi3fbw5cEH
PRoiqfGyk26xQIMbTYTUqB+1AqP23MPca08CTbnnwFnDkSfSZ/I4pNpX1EBl3WoE4XdAB0HjjmBJ
k3uDeLrthcYU+aWuM0K0Wqn3sfXWbyzsMzxTvkXDUL0hODuuBvz5r0jficcKSS2qr2FljrBZU+7Z
GFdvET6TsrF0PvUdFjxQcsQnt66/Dc9hdnKqgfC9bwWET2bYAb3iQwI62nqv1nW0R3XUSv2Gvo5+
bZXe8D62qIN67Q2R2BmzCa5VG0FrB4LuR+AYNlR1q6e9wmnDSyetZufZ6fxsqeBiwOvhL70D5N1A
O/AWX2rcGoawi6N1gL9El3TR0aj5vQrwDRHTX452G2+G54ucBgRI8Dd19IYazFlER++fERL/0uvC
KHHh/wGogDn7ohjb3SAr/ow/pbEbVJj7VFQNAKs2wjYrKjZjis80rBTCOhbd2jTEdhiSBBAUDPUA
lFtV+OWdjNbkzzRxnVQIrOpi5GBiL0esPUCEF3Kzk7yHTtWmjMR49TTHJB3hNMns0O9BnkFGNGgt
8xXCU1DGS7NyzT1lvRpOjmitkVegS1Xma102b5NtqvsQ8c/n/xhk8In5eSGcSw53ZsNIUqyV/DAE
eA+/GD+mnWH28cZy9o7p2NvMEPluAlQY8XG8fKloNha+rPTLl4otbDnXcxZVD9OkrKNQnrGGmtD0
mUF7Z913dnZGyKV/BbQptyC9T72i0jLAWvLGz56E9it0g7Kz2RvUiwb/Vy/TAKUg506EaEjav1rG
hWYo2+79sFT85bDo1aih2FbGwP1JiOx62yQmZMVKdrnVZBzv8RWgPeu6tsszNcCkIr+CQ92dGfRh
P+cZfst4z7zAbMrZZ1Nlb1OL2Z/7uvGVhr4kLrTww7KV5wSCondjD+fsBRODkUGdpC+qat9H8iBb
RlIH9e/ISmTmMpJAM3AqfJiKdh/D8uBrk+9G6B79qGFouKrK3nmxIfawKfohvtSVkZ5qYxRbz3aK
J0RakNtye+t7N3crGpUW01sXzfFri2C8D3BSdI2soDxyG/E7cCnTx6QJonWYqepbPEiIBSBzlgZ4
oxpl83mOvQrSH010B9XB/iDr4g2L/syvRguxKPj3QDZokl+w4AQ0s4t/aL+MFOSptzzj7joo7Pie
t4HYS5k6+8LkSBIBxg2312F8s5wCbih4t8Ln/Q36eNeO2941qHjx3AOJvi5hNbHnXlE8M6SqwBr0
5nVpReXzMA3sroXpHn53xTP1sEe5D+dJ3VOVU3vNOpEyOlD/OeztXZVx5VMrgvjtFSpbD3QoqpLR
6MOxpXugUhuZHmgrsMOgueO4NrYOrHmhMIqTcUKzAJay/EJ9xyKrr1lsgzgcGyY8WeLsGaGra6/y
4osZA2prQRnmWEsJiOYMbgBc179MwQRRyM7CTQFLiM8l+0bdDQ6IyyixsKci6P1u0Q5vhdlVexi0
NVuqhh2m31pJBkh+Jg6FiKoNTdob9rHAj/HZyVswu0zrAChS+pgWFuxfLGCEG7eHzVHRB3gVVnhX
I5r8WLYAq0RTD65QPqRrJ6y7PcSgDCRIdfn/c/AylT7af07AQ5hJJm0BEQ9N/G9BEIcswkvCoWnV
8dJeUX3Ox9kvw8FcutX5+KFbK9XHbg4WSweGdfJlislZGknEv+K09VaNyyG7387WK4OBaw5Z4U+M
edGd41TRatYPUawP+p0HiP+Gik5l26sUgYIzFQPzpQ+d9lNk1tZ1zMIUaUxM1js2OKkdlPKSfuVk
U/cdpGifiRzBCeBjTgn3vC+WCVMyOPCxR2h+9NsxbY1T4FXdCRxhuTXj0nhIJuiGRaAKf7H77ipo
/JxCTWiI67/KHE4Ho9sOEPqEhW0ZePnVLafuADXkaZ8ETXuXTQbEaeFo8QkJor+zpI9+hGxvCxPn
UXHxIpUcYWqC356huUpJUvEdAObdsY1mmH72ub2JISH5zPSDAl/v4zfDaSCJjJgYbAf7fWqyYD8Z
dei3jTBf8riV+7JCEIKKE5BJ+9RIk6UIr0xzL7wmXYpDiF9pBgctnxWJ9aLYiGy5med4v6LY2smI
olMsnV2kq/cV/PiWVqcO272LiNAyNipcrPNUBMc6PbZ0kD1pJg4XQX1WYIlkcB8z+qU1s8FH7CSD
mKFu9bwy3ofcmJZW5QXGLuw5W1pnlQQ7pNiB6dcz1y4SIXCWNpdWm8Mw2BbQraapopiZO9ZCjpOK
eLfx3dw1YL/rsfk4zDthB/De0MflvRh3cAED42dqDo0s230w5S+wsBnHFch6zYU2+PO+7yXmndvM
4/nXHtQtAnNyhUSe2lGxKeFVm0c2vHe0C2FmCXnx5hZwlTK4w8vXdKGx4cTbKoSGJlVSP9qERfLN
jQFQpBI1OgZkDLts2CZ6/K1rohCLUglyYbc62msFexY5nDFvczcw+DzJyD42cYA3HnULElA3K0iu
+DQxz/DwWcUgIWcg655uBwsKuFhURnGf4oP8w/HBBGiglZMnG+p7O5gr0oMtm/J8q+9CIztCAvkT
Hfk2d5wLuUZgjC9zuE+By8E41K4dtDFiGHZEHsyWJ01O+qdaqchuV1QWcFz4d9dGKg0yIGCum0bm
MwAszssudW1LZayiFrZu1PKH6VoV70QQIrWgDznpeZyww1cRla3JkFCq8MSGJxJrM8ipegP3DlWI
u5yKjp26+G6KiguzvfBTDSswquejNA9VzbCMHab5M2/AKHIaoGYBlrVeMkQDqD7NvPEwRyM4ZjQ5
3F2QIwE8DTEQLGg5UgG0KdvEO9d6Q8W2tastC8A3prqhqpCkRo6/XDHBLESmEveSuK17SVXjd545
n/ASthAb0w1O4PYbBL7wXklzrLOpI7XwGO5/unekx97qac8L+PswKi5j69A+WgWkO79VqtlNkzDO
gDQoaWUX2kxWDN0jvaE9qouRMPIBp63XvzRAsRo8Nj2WOidGv5tYWRx/qaceNBRp8mBbY7m8HPG/
DkZjee19QwBRR+YQ+lVDMG2Zdtm7+biT33tJPnwK7ISDE7JNTcVbn8EM2Zp5xrATjZusbG7H8CWu
w4NbZmo3RKH6FAfpAzET5iZIcFu0H3t4wDT/uUdgVK0/zS1URj0IUXpdi+BVG+ZnwdyNZcKy9Vbl
qgQc+1v5NqIWabc3i+oClkV2pvqlszsx1+8zGKPZXdfeQ7IcBAkLxg8jYice0n21u4e7UbGqJru9
XyrLvNkNQmg9UNQVetPUKt7gG5v5NM3SwF3YkKQQZZ6ZdgPSFkGjMbG1UkG3vtUlMnLdpVyQBdCt
iXOocq5oJFV+aKdy00BS4Zfp/rPjqM+AWmhDMzpcvtfdivjV4cVOfWQOO3a4Y4DH5HvIuIyrMpzK
ywhTP2R2ioqdKlAcmBmhSC1d0IjOD9saFD38lbdU6dSO9paYzMRPa0homkPzWMUMzxIRuwfppQiX
DHX6IORnaqMaABeTvYvI4/pW59iwg4hzkLJ4atePEbACj8UjdaeNMj0s25l0l2NQnRWxBNoTUbMX
hRz2PGPAwGSZuiAYpy4NYh/7CGICVVDwAfeuxJZaqE88ji1gvT3kgHVvagAFj2+L3oTyVKbEsbDT
vnkOMvjG2hUc1TwZPmV2PL7xDNDn2s5a5KEreJupEACJHEbqUwVuNhaO4T30GOHzZ4DIl+LTeTVk
1vQX+NprcBmGcKW6AVgj0wNmyQIvXcXdsxEgidebNRQgXCg4M5UmB0Ovu0CBKTbmOI3PZQNMcuxA
oJ3L9LDMBL9MBFcC6AZ2+PmpLL8GcwYtzrY8mbZAHtedVIns0D9l2qNNEzfF3mpMaAaF4cX5d4PQ
GijUIx5rWSzFjsnmjRpv9b/0nccq0ti2/5zjNjRKZX+EtduG5r7V096tbi5lfI6hvqzP4Jcj3ero
ZNIZCr4SZnb/dpW5Fe8qJ4deU2g3F+iLwu/cDc3tKLNmUyczYODZg+eCD2gUrXwuc3FfwsXnjiGR
+tx0fF7NbqtO/ZB5z3PQNT7iLi6uAVqtZnC2Jpb/G6GLnrZknQ1AcGim/0vZeS23qqzt+oqoIodT
UJat4DTscUKNSBOanK9+P+C5lmet+k/2CaVukCxLosP7vSHpa434EfFjPWnhOPMUcruw5n6oU6sk
zSviVifCm2O4uKJSgYLLsLbXh7htDycYrYt8YPReZUhcdDYOl7WFIvBZ5upw/WwJE2DLHW+fLds5
yLlQ72vLS0FIbOTnueF8g8aM+nRo5+t60CHCbvPQUKEo0JdX5j8nahiVJHe47rZVrc5GKL6cwZvD
jxihDl+vUCE3vyaR2OdZTKb5f18ZjbW3zQ3Ylx5ZjqhmpLnFwsq+tZBubmbhJIfJdBAo9SXUkuVg
gIo8ShLM9ZDdCKtS+joj2hv1PLI8pbVem8Sm7td2jOqZlJhbR/ZOoowPajwNGwmy9RMzl0qzf9YY
tm3UVOoPhlI6l6mnrLaeqBAtE/+ofvSDhRRwJqxeKu5+atriJPH8x0vu62FiQcGlrNvMQRLpxanV
bCKgRiU8kgwA5owuz7bq8kX0WUHFLK+PgHvli2SBs69JVN6sZyUatcd6kG+A0VkbdMPsu13cPJVL
URWzktm3HMIA+8jDWx6hDekUXa6eGi2cPw9pPvy7+VOZbYlfrBKdQYWQNyyPwrkQ/2quJ/6nL1uu
K92cJNP1KdrcbhlbrEMNHWgUgorHJMXWEWqNuDJO7ppVI6iomupn09sv3qgaL2k3mofUMcNdVvbh
NwU2+giVhvRVnCvzfmoviSqNx5FqZ1DVY34dY6E2+yhC0JTD8sJWYQiPWpMSOdjo4U1fDuyaqsuw
6KES4P4tHFgW6c1A+Agn18uYov8AXyen9TXWg7BjSODRDnUjvDRhzkRk44hnGtN3oywxbKSQTrhQ
l+zjHkZ42FvikmAHcCkqgXVoE9ogETS/ToilKc0W6pNBls/XCcW2qkcF4qZT5Riw5o3zbkQhlr2i
ds42+tRvQ/fTXrpDooSO3QIOUiWofBjM0UFDMomR0qAQsmkrD2hQze0QSQo/y4m1bz1raWxz8fzm
GuiwVYCVna/I2bl6LQxx1zHjn+qUPTVVpbyUULsOzWzqu6zKlffcUoL1gomg5k1XpebD+swwh6qz
JniQVvEkNZX67j+JAq2VMdulxjWxLf0KIjnsIqkQRPHfvvVRnYgqWOCM3eRNPVI0dkb9NLr8MHnu
erDqTL94xcvaMAoGCF9C+juOhfPbqacu3bLuzrYmQrDN17Oq5fmRUfZ+M4XOfj2xvpUQ7gNJMBFe
5Uu4soOiW+ka8TYRHX7tSy3yKegDONfztHeqxtmul7khJQLb9Jh3l7P/38+y+rh67cjwUQy9v+Fx
099QI+AYYRC3SyXp4au/i3MKxfPssh3ksvVEmqnqAxDrcX3S2s//i3dAOywQl2NcqXaDsA+u/U21
1PfVmyXx9sjXnT9K1OACr7nlm9Mo9qb34NcZkWiPDcFDB5hZxtUqm3+ezSf6Dnv4rxF1f3i56PHT
Lm41knMWhxNhEQYUh+RCfjnMrSfafrzmWapu9EyDDNy4j5OGOddqbJT0+j5SY/dxba39S9d6lTeL
cP9Z+NXzAsKfaYvnctLDuyKfIAmL5/Uwk+yzSaox3q1N6KJLGm817atkxh/R7R4arZ2u1izxQ6Tq
HqDMmY/rydgZpx1hvvl2PUts6niWOXEu69laYgw1weNaT65dKC2g2prTdW1ZIRhD2DyEbG9yfbPE
FmdLKkMPoXSTQUgP1uZX7PFnXsraHpdrmkppgzUaWXXcEYmtNj27Lu6PukIeJkve+VlR5bKZGF+n
pbV2qbr+htto9rhe3/CT3ZM2zqyzXOFCI7r3wgTA58U8xBR4NcAU00lj0eMLKUssAUdGnzK7T6rN
6tGMH6lLqRve0HDHHU1nYeszbt7Hui8hV+ppMMmJ2Dalx2y+e49ay7ulJ5vB5u4gEc6miWprJp29
Cbq+cx3P3plF9l4mpQJJ31YCQXnyQDn2iJ9sfPdCBncNqdt3F6DbbDH61XTTwCrBHC/rI8WCblSV
+ADqNl9rogySFPBy8c71AvAnZmmgWJAzpuRBDQnNbUJz4xY6KG66MMkPznifvGVF5OEQG/H3cVKY
ipOh13PwqseIhXFhOHH/jz40tl8FTm1PpWpEx8iVH14f/RBJ5O3DWPMOaaiAbbEdZpaM+RXNr1Y8
ZXt7YTO4zXhM6pL/FRsWNybt1rT8CVeiW4mgbSdQz6ch7PNKe+kM7bun6a6vwgjbmF0I2qk4fm1Q
IFIniD9D1AX9wN0DSpATXdSS/oT1hHrzPBUXbeqEJLkLBEAUIraQnh30i+XYbKh0bIehY15Ws+Q8
Qlv0RdE+dsDxEYj979TKcSqtjHYbFVq1K1tF+oMJwVTP+gB7QohO8Ydmd/OPtur2xOAdm9m6GmWt
nr0GbiuTU7/14jr3tXj6G3Y/6hwTX/a+f3BU5rNoPjCr2yde/q2XkEn0skPRWTzpsNX8oSajXFe+
RXkaWHXFtFK1pFgJ80eWv2MftTP4ZHKP7LXRaf6oLBM2lvmGGqA6QTlmd0JmiG8mPZCBogyBPucZ
BCvrux7rM4Rv1pReXIiACz7QJG7LnAl2kmQWVWV6iW2Y1XNE3c5Ksbofi24PW/SHMuT5Sxf+rXBi
3Vd186qAjrJOmC/lCIAk48W3aMyYPGZno2r6BT4m/8lcYe4DvABFcviTJVF90SaDTK3spet77dVw
Tj0MykAJxYuGLmRTIJDfjIwBIJ7mkZTqizmPp0KoBDql8jK0RAdpSGS2c8qXQaG338fwSU9xdPSq
duvoZPCFRU3SijncOy2uWXy21T628a7r++4G9WNj1tMAC9k8aYWr+GocS5h23bMzFxQsp2LedGFe
n0QyHOsObi6OPZRmoa8rnXoYBjRmhZlDfIXXhfs51f7YIYmjpEzUdoSO9Zj7x6F9cR1ozoSviK6y
920XY8EYq4ENA1Kg4D/MMzoGkyQZXwtz7cS23A2GTmHpHtZHMGzfJOQKFod6SjyBzLiqYn1bTVVz
6lL8t6/rwwrdW+b/69ysq3Tkhd3vG7U7FiVAF+xInrW+irae/nyBiKiZJNR9Oc7DHrFHjmjWrH0S
w0fsGObmJLxY31mdelX1sjpBJJ+5w2KX1A32x5tmgmTS6dMf5iobmczs3RuxmJKzMvCZ/aKTraPR
z6MgLB2ijDL39xOxQB+JywaOzPbYz/Wfuu08i7DzdWp6xwjJ49ZJ+l9lw9cjvPlWmjY+sCUWwFTg
i3zxWu69a52lMTa05Hfa4iWP52qbdRCR6+6PdLC+gKjr4L5ZlttZid1rX4dHObvKc4hPbDjFZ83o
XnOrLXYYYHy0eaZsnbDhy8MfEBOZ/lG1RU8Jn0K11hTPTdx/j2qzxRAvtvepTUGlHLpd2Nd5wPtN
z1KOey/mA5El1h+6tPrHquDD0jLxIgfq+nrF1iUU+zSRuxlA+WCL5kHKAoeYtHgdSjUQS8QIcYek
DRG9RUUz3bVF+FCXmBOk3Iyq1t/KUHuPdQeopqnPKvuNoJv7foty0TopuiLA7FPzmAm8Euq2+iu0
ovCJNjbU+i9mL4k/mgkJ101G7mZ0b3NDO2D0WkedtcFIt3CaZzUTb5Wpxr5njGx9XXmJHTva1caA
TW0EN7X25FHXWCSkbvre1t7sd6k7BU7zULaZ79qT7QsvJzdclu6uoNxz6aAs1lHTXnKrA83F1QJP
LnRYrVCxNmy6VzD9xBe99W4UEYosIKerUL3DkGGd4TanQpn+eA42Spb3YQ2SFEljOOZUnvxYUC5m
ch6DyYLOV+ieGwBDjwd2XhnVNUxRMlmdk6FlDHZHc0cGg+53S2CkkWlv6IJHuKv1gzm53iYpeyIY
UsSpYkjO66EXVnKmOnrOZG2foEBJaLz9s5sisABZ8qWt+F1b/00M680apl+13lIDi80HyNjnEhWi
M4EjmrZbbZDTf2vIrNw6efaCO7V1GZnu/bbO6kMZNfImJ3h4StzdRTf7ZiezrWRRt9ERZuGtlBAU
pQ1waaUddBoBvZUuDHxl3PRQSzd6IN0kxDTGiM+zJ61jyErtJOJUOyWDgUIzzudzkaTDIcdL9wFq
uLHXhJge+1hGLGaRtUKPqXb9QL4etSZtWyapc5NtFG+j+rHqkPWYwqaYSo4gFgwsifOKuLwYD9lg
YUEGbapSNzehxFtCWC+24ZE6N4vqtWkOvWJjW58n7mtL0T6oHavDtD3GqraDBmRMJPvgtK5+myt2
TlrVF+9KRU3US9vxWFqmtUHy2vgtw+X7aKH0IdfdfkdW3EJOhvsAT5XwuE4Y70xgBPQh1Xof7a4j
ClaoRDRaxDCAi7xH+Gr4DOvDO3g6G7a06t81L+x9CUvq3bNw1LFmt36PCoYI7PCqdyRkI97MOIVF
inEit06/YGPoAUg44WZtJmLWL7mCimiM3+c2LQN0SSac7qjdVebIJGuap9hmTxxGZn8haX24NPyv
59GtdxDO2CszAW1KTyK1zBzrkbU2iJJ3U+ZaeWlTPrLBDHqbd4lTTYoj9DhgtYu3SBcZCwqKKQzU
KGi/EUFs9mhqgQ1lfKeqSkP+RvPD7TNKzFhMIBUvnqnpTLseW4oNTCE7IFTJ8HvNyK6VNTj+JFJj
mwIB+4bV7/Ui9Yi2TobdXF76tJoOXZOEl5n/RUnsBziLr1kcihtAaudjbcSUVSvqFUdtjOHy+Wab
ExN2UU8BQALsOgygKUyxk1X7pAsQM7Q7Y8nS7PIkwBUhvdpDVxy9mcBOHAKJ8ijn70VXEFdRzPuK
cLftVHpvkIM3XT0kCF+4/8MZxu9UuYJ/xYYbQm5tO8PWduxtmMaRH2YArU2NnYrg4S5JkAyJEKso
bchutpJe9GXojjKAK1t29abDglLBzouJWyB8ABDA0jO0gs6Tjq/KgkIk00ObhPbTUHqA6pbcNZ1R
+kMBqFF4kbtJyRHzGyrL2yYu7c3k1v0Jvwf7MREayevpDG+hAS7TTAbUnCX01SmSh9yoIOkaDxMO
Z9vempIz2o5qz8Lf4p1dsd+qDhrGC0JpwnPLrYrHUPnLdOaOPC9hHXocTeI4AUKeHG3btmGxLyKR
BWby2thadYumUfdB1L4zelNhHsR0yi2/n/rSj5tIudpl011Ge1T8nHL9YyMGEWD9yz+ueqeYBIe8
AOZJ2/oG2g25oYP4U9QYGeYWOcyOpmFwjnWij7epq2rpBXnjjp/EeGkbqo2k8XmnKHQJ3pTuI37g
+z5SMr931asJoLM17GnytVY5tV7xKoTtPOSt8qce+aJGSzMezbLKt82U/m4M+Ds13tQEsNyKrk4e
sn4YfSWZHH/ErL5l3neQnvueassTedDhdgoJoRE9SukuDMnuwgFCOMofczSHsxlC3xrLOIi70Qoa
we+kK3V5UkSPBNQAGJ3G4uhOPQETblE9YF11UWu2VAZUEYNkPZ3kBsiyrMiEtM/16BEMMrJ40uq+
2SOy3cajgmStEvNBWlkDtbJ8aZvirqgQ3vBpbvZO03xoItMDo9ZM7rCMm88zr3M3opKbo6MbEX6z
YKJdH6dbXIVZwUfatFHZfZReLE5olFSqV/P3pjHgyrEs2HBToKEgrjuYx5EQm877yMLc9FunB+vA
7WfMsBhu7Cul0vEyQjLE+qbZZW705uB5sh09nVBMkW3nMbLZDPd8QH0vdnYUqlvhZG/kyoybCshs
i3Onus1i2ISFEuHXoZcP+YitUhMyRUnbNHwHZ7GdkhBJ38qkDUQY78HgslOKg6ut6vaZNf4DmYkt
btjJzdA0ZV9yI/nhdMsgcAwyEfeG/WxkUWg2XOomAl1JWzXsWNVaZ6XPzq40onEvS1vbJBBsfOHi
SppcIzFaLG+aPpAwJDeWk95jT5xty623LU6r1K2luuuR4x1mR/VQ/OKVwRiOlKZP5a7DP3zu7AJX
qARLf2y5d+GkbhvHrX3kytku9CxGklBEW8yCPjTsW7ZV1wzPmgQWkqhvKl0nMcrziL408I+qwmTc
kCH4zFflgrG4P4A/s51QCEyYjI2TwZGJAOVg6zs1wRg1vmh6KKH5jOItBp9B5xoocAMhtbd10LOk
2FUWRtgVThCww4v2qcqQcBkUAj1q/vUIgz4bzclXWUmbHQlTjD8/sVkYziLJ7kpYzUGvauGjaIwP
26QOP/flKelSccwnhmtTgc5VUM0onbPDLhPp6ZkI141GmFlQVRrGOkWIdC6Ep5Q2p1bPIXmNGdaA
UeWH+HTuVYU9S19Z9efBmmFBmIUkYce27qGXzjs0mmQqpAhSu1lhpz7KBCKAVx1JTuxO4yD60/ro
6xDZZneSCdQpNDXM1A5wO/z2/ZRn7p4vtzwZmVqebPCuXTsXlwnP2BPOOvMpkWzaPHRJwfpqbksx
oMvGfUWBEYeyM+iF6wP1X4Tm1ae0yt9qVwKg5OZQH+ZYskX2UDW72YS7bTedBqPDEttpiFS1NSl9
y8p9PgTz2CtLrlq5H6c5PzGL5GyCxnBrdcWbHcMKaPuo4PWBWhriWqVZBEpcxOyl3PC0Hli+sg6N
04sF7L4LFbU+zV2N7dJg7WuGw1OtpnAXY5alflUXL0na/mravPv8rNZH68cUzxYW2lM4uz7Ao9iH
S6jhus9YH7lLc0l44/ve1GU+8qY52GM4nOzoFVFTyUC31XCMZ3dBVdZzkjcjj3ItaNQqPbbtTMF9
3mhDetcULyEUnX+M4puFmyFOEKzgmyYMAwap5Q1U175oLqnCcIETaxCnUyj9WA3D/ZxVh6GpMFbI
CddL4uPQoktUWKxBgx2N0/oOMPOgLuzMr5TtSmIPDHcO1oeNFpdsf0PDj1tIlFiFIP9+KXKPrdVg
gteQa3SC6KCfBBrzoHTQsVU/3Tn7Ce7i8smGWJH1uuWyO6ZNlBJpmrE4rt9VqY/FqV4Oa3M9mJh5
8DNfvsr/63RInvm/rh4cr9lNgwBczPdaOQRk9n6wOemCxsRcbGsrJgYjeXroK+lR1OGCqCRGunAT
PLcnv/Zq+JnCqaDccehh/O2m34JoAiqAo6a0D2HWxcdMkbiCXzvS5nZd3N/zsHxIGQdOmC0TtFXK
H7iSRQDlDTKtjqjSWb82WIwDhyvu1klrxYcYTTkhSuansJI5Y/csd9oQ3R2qYqF8Jr77tVZdY98v
MIFqWfI0RrgN1rV+njQSUvYIEZznruYe9noXvqQsXrxVBomLfR4hpOyHo1LYKbeOO13EhK+X5SgN
qyZwRg/zhqrPTqEqsHduFZZViLHOfDRHvGAUy5+pOvvKCEnLNXQ/9SLzGRfJvCzTk1fMv/myiTmB
tHo0h5yIRj1pNzElMn1ovcsgZmMPqFyiGgsSthAbq26KqyoRNfZsowKRlYnfZVFxtRIqzvgh4f2e
7xHazxuqMB5X4RtsjBikEpWiu3P6Duu/Pod5YgYk6+abRpmrhxTjDEMrlLeSYXbnjLV7zIi3uRPB
SE3amttfYyr2ztwSYd6az44jij23QH4IwdHfijzEMSFRfnShWQa4nPYwRkV2UVT2PY3Xb8ssFj+i
Mn4FSQoIcjY/+kjc8dV0/kgBnsa8oOeKfc1Cli95lFR+rZL+ZTb2T5B5FyyAMcpR2+4AWPJEaRCN
S1chtAIt2RRRkx51jMs3jjTnA2aY836mdLCBpWlsZqVttiwfN0U5JHu1WvAOD0QqB2ltRWdfIPqT
eif6pxw9iZEU8UeolDZKcIoJ+nNaqsUiXom3qmHPT82gfrSN9p4PbYXJNYJJqv3UYYj8SNzEwwdo
yDdY96Z3kaQScWs6MUht20lm50qWw9la0LsJqu9g1NXB62vllQTlrfAMIFUUe5uwy7ZjlESvMAV/
CvKKHs1aV14M1VJIYVCHrdtJmI1WEe+yenQ/avDr2nPh1jfhdAb4jDaZiZ1STwX5gLH7xsUQ/Efj
DUbgpI52ZQdgHOsybvYN2rPn2GxRvVMJ/1PjQmt5ye+aXFvW05px94qsXCIszINn9OJuVCHQhiLy
X1n5B1uBmBppXPpzbXvPsI3DXRQ7CIarmaimOZ2vQAy/J709zpNon4emde8dxhZxDp+ZvOJ6j6E0
w9Fa/854s6e15p1SS8v8r/bn6fXKtXNtr4f18q9nf/X9ny+xnrbncB3nQ10qxwjkE/XHko37+bAY
SM1d2+ujdb7pY5WL1va/Hn6d/7p87VsP/9O3vs7aN2ltvjHUcvTZ22WZDyW4ZFJdHqoOSxjg1P/0
Gr3JgmA5nylQdrfEev3T/nzq51FMlAEVS9lFqahO66FcptnBLDAfW9tmM/2njQkyq8g+eSgmPXqy
NJXbwZVGAIkoelr7SmkzuifmsF/71oOKNl2Nh/Dhs0va6S1iGPt6UksA4NHEFP6zbz2RN3NNfWex
zF1e/LMvUZolCV49fvWx4wzwRDeuhZlp29gto71V4lhdKJV1UUtTvYTSi5n6xvZH7WpvEiLys64q
42kOhdza5Njci2lm+xRNPn73xUcM42KfkCN4oDCCahl1IlltG033+k1fZ2ApYf5oF33zYCbZ3mWO
PRMIyRJpTrMjyrF9ypb/nOP8ucfc5TWvM+eC/FDdKmy7GFYi+3Fox4QVvvqYju0JMxR5JgRWkMwC
kRsW1bw1PM0mO0PiH1fMP4SDeyEftPcMoP+Yt7X6gd9avhGDnW/VWbtRbu7YYna4/RXpGDSY5O3N
uqDSo2LIpOkI5Vh6b9K+V18rZ4Aw2qaLmgIkKSNmiCSjyHhPyt9G0zXslCE0dpH1Ng9muZFo556y
GJOCcix+guVP57WrjvTu4mXyuLbWA0LhaNcg/d6s1699bae/elZfP6ytPi5mKkzjY9tOHjy1VmwK
mQ5PuQhzZLDxsFWiYXha++KCxS7kqMva8gh3PMeV/IMNzT8XzCOOx6CScFCW11gPUv8bD5a4ry/j
lXN8VEnA878u6DtSA0ylzo5rX8V9+9Aq4cVrqOFPxWZEvXvTZqmSBZlOO8eNFniCYXvti6z4LnMq
qGuXVfSwbrPi1zqur13xME+BWmr6fm0mU1M8TaDin6+Qk6SsQ1RaOa8ryRU66C0pE+eQNIyvWLb8
h3T7eUkzsz7Xwm9f/f97HRB/Dh3S0Hfr631d2Gvx80g1jp2NHAIcnIpHLAPNozEu/jlVPPpr33ro
C7V4bJdDlCjQOfVpXjyfkOb898TXxVo6O4dSV29fXeujKQuLx68+N5F/VK9m9VPHnu/WTfJY6JSM
BZmvn4+++mylhURQe6f1CoUK0+dleVRlB0WHDNPqmFcnpUmmhirb1wggaBuyZtitTU0UElP9Dt21
YzWvIgwXks+CFS4Xx4OQh0QISNVLcxBdSfAsPBOsmth7CfvV8DL4bYUJwrw0TYrqB72Bud8Onf06
5vVwEAortvVsNjbpoa3LaROZaOX71nZOYc2ixE5B51RFE5ikZfaL0+dswTzxtrYsqaXPS51gbcVu
aL8YpoVLUivva1fRRawmZDk/rE0YU2ZAFOBHhc/DRh8r78WKewVLsFjZWp7nvmgsjQ5qzqJubRZY
veC/xiJnvdhguLihYDivJ0MYHS/fdH7WfTBMBvdVWd7U5UXTluVu63n5w3oh6bas6aaOgB3y7/y1
b2Dm2YoGFyqP/b0Xlz0iGqa8cZ3Y1rnJ1Z0QuHMp47Q9cpHAsPX54GTNTjh9Bvczivc5biEv0XAv
y1ruPIV84WxYfC8H+xmQwKL4q3XbAlbWq5L2oFOZ+q2LUmb3KZevljZOrPMZ5cgeyViLG855jpE7
O0uzV0aKLV74hqswSQ4jHsJeZ+7XVlUO9YtjHBkd461NJKIDK+jk6LqHfCvF0TgPxWszgmRlFSUp
ZDT6QcsjJxDUBBaUzwl6mC7bODO7HTDWgo25LOfl89QZeWDqMjp4+sZeVKj2EiuyHvTsYJjK1cjr
b52ukOjiVtOVN40NRzGCV2fsXRQDWWRC8TiI7BKpoY6HIK5ZxY82729hWKkvBOKtjBu/Nr3wWYJr
pRVrdVWp+HwmDXbRclgfiWWNYRfmY5RH2WeXNobxieT2p6TJfpW2axwa0hAuwsIfbmKJe5aVfGft
3fxyTXHpR6n9Ia1hl3qNxWbp2kyzz4I8p4bdttAlrNT38Oj9Fi38a5HXfkTEwquZNMcYIu8vTWIM
p9wy0jCedLs4Y/Ca7woNnDZXknzrDklJ0Tv+xqKv2vcuQgbRegKb87S9mX1RAwTY8a9a/FCj2d57
jbaw83N3M6lghHkiCvKXXUBbFWasPev3ORnyl6FLFnVhJk5rM6vwG4U08YDy3r6F3UQdqhsqtBrG
eItrc9GXJc0OVnByaCo8QiwlP5AaRBZAZtcHQL96ay6ycnbmxhNLf/78TA2SAsUGEtQ2USj0U9TK
/ERvY8Ab2zf1O+F1T9HMCGQw1O6iUC8Ijc5hfSla+ao7LWlDMr9b7NZe+9nV7m2j79ZzWJ96544o
Zn+0f3cMzq+mcLxnWeLyTtLCa28ZE2HMZPku50aM4MCaCcdcWip+i09VD3K/tHqKxU85ga5ra6pl
+dR46U6EpfXaFhWZrbncr+c6z1LvTlgfPlulWd3bYSa/MFWxtdAPaZXNF7kcWnU4z0mrA9fQKrum
3/WuYuNlpNuXUdcc9ryT9EF08AxYO43lTGIxx0yTPEu9ti/qoHE2nNp5a8Zxj2Ht0l5PrQcKmKQF
9Ze18flSsmosiqoFMKocxGHoJbBkI8jdcq1aIBjCOWxtFssfoAhg8+yF9kzVAjoRzbHVuXp21fnY
ienls7me0eqyP8VWepFZ/24WSXGUIF6Xvq/+OeCA6WyJJ6uC/zkxqN74qPNWvq5tDUcz/GbUKh8C
OdYiy6vELWDQqCcYBphhdDVSd9yJHjGllqnRlTsJkYDdz9PDEoWz9q3XuSTMXNemW5k3FHegDMvz
v/rnqsG+qLYVfBmjmqVcqG3EFAoUpxzypM0hGCOxHLKSIvLSF5uMnhgBRdA57PZFWvlrGVbisrY8
bwoXaiXB1svJoU2UvTLYCRvpvHtR7Vx/tImPgDHSQnrhigpaKpvj57UhampM2J7PD2tTa6FyIMbL
9muznPLkGA4ezOHlmdh4yus8xJ9/eO2yrSmI6yx6WluWHIBYBzxR1mZMhPjWNhcgenm6sK3yhBbD
9tdmpjvWrUaCu7bW99dG+iGzZX1b37tceF6jlSjEMi7veyEWTbpWbtdmSUY5P03C2temZ0tskBKM
oJZr11eLw/6WlUC8FJYprVlargZK1dQnm2IBQPJUMVabRXNQbSpDERmSr85YTH4SRc4PCMTnmkdE
m3E/Ndb8F9zibQIJ/Sg75CIU5cUzcdFM9SwNfaIeywsMjuxQFnZ4ao1ZnMNQiQ/UIfNDgYnnVZfJ
W4Y92+92cp7Midhvxy1/57KwSe5Nx5NWko3rJrBvwH7i30cK8Q0IPhsDLXKTSzbmCUycKDpTIt0n
4/xiz7nhY8cJfaPM7Md27orZl5XGz5s7tc/kdT0otp1dQUMJZg5/ODg8Bn2KAt0dKuppUdVDuIJ6
joZOxWOzQ8XiteMZsvx8rJvqJ+mLytHS5PRidRU/u/GmESv+RnzXr3x2Awr0j/1Uhjthiz9VJ9Nr
nMT41maOskOmr76VVqKxaG13mqvbr8LeUxLLvhnzPOwMJU62rpKdI8X7xXJdPZl1/MeMi5/dKEzK
O5Vz0GCMUmVzyV/CaGyskwwHJsQPnjDS7wNFomyyXKhIFcVKhxs7rUZvowvKSxVEgKei2IPIJ5T8
yM5u84QMEdyJqRJo36o58g6WR+UT4nu2rQT2mKYDWWmAC980ffhgfXdRfV+GXHsy1OaEEL3yqUJF
O7UAEbOwuwR4GcF7VdbmtWNcx/G7TnCGcS9a2z1MssP+cISgXAfgjMpBU6iroWmqdmjndexBQuP0
C6qHeslAwDb4K9mb3M6XONL5yPSIxaYdfVTSrZ9nnUmbLv3qULiH3O0IEFMOijmKh9FLfk052X3j
gHcuiX1/Z2QwZat7hMpFTWD1or1TvNX2FsHDp8jKQeXj0t1EuWq8wfz8OVhJ+dfEBZNa0J+46yrE
3wKwvigxhxjazlcxqTsSADcQg6PFtwqWytpaD5XVajuE84BjyxXrISx1mC6j9/8Ye68lSZEsXPeJ
MEOL29ARGalFiRusuqsKrTVPfz5W9Ay180xv2zduuIDIBMdx9/WLOx+yygsyKhqwv/gENmIfI+n/
2Gum+joRWt17OrFuyVoIKT5ksXcvuR504etgQMYe7f4qRQbsg6MT2dWucRPt1euNFpQnAKIlJ0Wa
YSH41qbJRU5Yvj5ngy8zc5foVGj+ovZZdq+TD6TVjMpnyWFtFOxT18eJZakcWdkQr24vkvN0rXuN
lBSEgNNPtzIdq4lz7+U2LBpOkIRJyYFXA5fK5YTAVaZ9UiUqaARaMKuOnzqd6MNSqSzJOLDxp0Aa
OEsLtrqHi1+gArVeMnDTC+Krye1vzqKh2Ebe9DrFbHdMlqa/Nj4OW3kdXtIs5EtXtPFvu7XRlWbu
9OKE9ks6/CyxVn1jT3M7GdaIw0VuvJVj+XeYIDQhdWzRqlvEKb0TiFHzzdawxVN6b9hL29zQg0uF
28lWageVSA8u3tbRN5/43peAYeopu3ghMwioaNGLJIijFPsq8Yt98t8yfYpwWa88xLttPXqZghGU
l++h/W0e0zAyXt2iM16TWWHQB9NylmyseN1Zm4GHSBNtsI1XPmCTk0W39jm2AtsRldaTvZxeBfUB
uLuPIDrctkrpnBdJkrhhtGuG8ewEsfPSoo3+MMYKNHMdAFphBrCjMTY5SmN2BMNntORY0/htvgX1
2+y5QeMeYPM/16u730Wm+HuY/QCjcN94gUun45TWdLeslLVmvas1vmeSwwuzOM4VALtbVvc5a86O
PsCNRykajZlwXheruENUwauUTbN/0XJeDMnVrdKfWqsuaMGPStLb02MJOOT+VgQLEmOkwdsYTh49
OS6veYt2lj3p5obYLpFiYwheJPHU8KgWxvwgudF3m4eodo+FnkbJdm6WXeC6cjZSW0R85VNLZ+us
SeLDWmZ4yS9PVfno9WXzrEWwyn45WFSOjfoiCf0IBY+eaPVa5pvDex2p4xVFH/UFh/r4Wmv217VB
wjoF5Y2mOa5lLq5X7Xi7aNMPCFYgI7S1Rnu66lH81I5e9sA3MHsghH7pIUFcJIffoq1u5NBLwxet
NdvzH2VymtUUf9WtH+y0ssoA+eTOsyRuzS6hAyEAhjplpaoA0iUWUw+7BI7qax375auflGyveXF0
lLIsytmrjIGYh3lRbqfKVzf0ff8sjU0Dq88ClWLDBP5TqrgqpQyz+6CL6td6Ll9aNgrv0XutX4sE
kVszVPytCh0Ur4fhzunMnhtAZQh8akcgFaSUZtev6lTHj03snqVSirCr0ti8b7yzNg3lw2SOd3Yd
9jzPwXhvzKG8eGPdgQqaguy+Dsp9Xu4VdSh3TePUO80KZoBHPo7tiuHc9wkUjbj3k8XFao8d2JfG
8Av48P3VL/t7qw9QbA+JScFL+Mvv4oMVIniQWKx0CmYAXqlVpzGyf85uDoKtPqt9AHNCCcF0q72+
a5mDbBtmH7mHTY2ebWZQwtsxUiCS+nzNJdoHPgZ2vQkGXVWGC4iJd612omPAB4ENbhVIOiDlvtfv
1BmtuVZTDIILsJNc5ZiO+gfrLgYb0Au70lAfsi4942msXKuuhB7bD+456yHAGcZ73Awxyz+XdTJo
z6wP3dc5s7TLRESb/Y6WzUSj2GT51MKZ2qgjhqyoExO+nXAD8Mo+2bQz30gWw/dq/6yFjfe0iPBN
kBjsqTLhPQbG1Wxi9aDgeLopoo95nt+ICO2iVisPhd26d31mTNhyLYdrMg0owNtGdYdo2RcQFiNm
Zm1/KJ0QO1Bd9x/6/CeXCS/IrRgbdJ+HrWMaRG4LRbtmzFUza1SfjZQrD1U231kIzgYhIJFMwbkv
0eHkTcmp0Yb6Und+vceFcNg1jhNcU7eed2qrfwlG/ANATHX7YIaioc7lswX847nSzXcljqpThlrj
FZlEcCV8U/Zp47TXsijYJdEH+Fuzvw2qqb8CJDh1NYKMbZ1s87o8etnonXNjqnYp8waWVma4MTBl
2tZ9d7KqBREYdNreHOzkAED4L6SafiyelCeTKPmWu9VvgcN1W9TZ2MGj39iNAlwvads7jRSdBOBa
aEmwYu8MvvaGDdtG/atK9AlenVnfDQANzsqy4WE0zzKj1pZpNVMUulFHHCQNEWbJEyQjoqFV3/Xs
R28rD2kKzxdxlG0aP4Ne/j27RnUh/qbyJUxqNNfUy1RU2osJw8Ok2xPuteshAX/jVFsjD6Nrl1fB
JRiZYWQa7+8UFlvonSVye8PSe8uMLSunR5PCid7xe2WCmbCHald1fQzt6S/XVN3r6Cbtlq3ANmQr
9AZ2wKKL2JLtnIM+xBEigEyj5XhfFfWyU/IFIkC+HeLoZ5OVmC1H5olveZ+AWEHeqj5wQ3/XKRYx
I9vwRB8w5Wgr64mNEX0Tgy7b+XHz6rkNHDO3wURMNYpzWDMOxoq5nYe+2ZYdewJ1/oSmqXrto0i7
tkvimPgeOpAw03wT6oG/NzuQeqGms0JRnI6x12r2QZK4W0BZh6gIfipEHlBiiFAUYivj794ayo8W
WXM+2qcuxw3NceE06QExEHWEnuoxPb4PGoA88zMrknZL3LMqzQfcsbMNbgDvaayG/LxjLRDq3QS5
+HH02GCv9W4iKhy8IKzC57OtQCj5agcO34yvI8jLDe5LzCpYFHaJCofHbNm8ntPgYHuL+mzV/wxc
P0OgzADe6OopIAYzB3joH8MZxz8dwvym06Aytb8GSIMRsN994wHnq22HXWdnY+atukVoutirRQdC
uVMwYNFUBflI9GKCwCewULqvUzW9jKHdXNlqzLZzNyGKlrWPsJdf2GluNhZ68mdv0kGB6r51dmz3
ovi9d1ES371YC06nirsfjetdy4hh1mwUhrG0qk4zCks4cX4fAKIeq677jveBASfYDvZKmUz3A15F
V4fN42IhEAep/po67h34h4lZ9uhzB4fvI6t2djcC4EtxvNeNzt80BSSKLK7YqGgDk6hbaZ0qtyo2
VmK3R6DrBaA4zwJ0w8fgAJn54uQEpfQCzS2kY19Lq3PZ5Sm0XRLHx3JqzWNfV97X1HuDy9Sprf/3
bNc7OO98S70FIqP8HRn9Nrey4KLjK7/VK7XZsVL3Tj3As6MFDhTcCSEpxWfx1kG4d6yCTQ/V3DFn
vPdGa3hKBzSKHHKIyST71gze8kyx79akGgrnlrWZ+Z/tGopYPVsPls/c0RsscIxuBtCz8ryDH/je
NvRQX9MY+rYsmTe6GvAq+qZxN9cxYVNmHz/TXN/nQTJdsH8/dQhFPWtx8MtaHKKg6lzRLZbOyOqM
D/GSLOI5Zj5qV9Ws2+ehb6eHNl5GbnJeGbTPdcRUt6rTYxk4arhNHR4jmLCz0rL+6PqUmYcVfSSp
js6hWTxZxmgfxjxi/b0kvns/ex08tFaL9033nDpNcglZHlxS34l2RgEBADZ2dGfZ5rMeGLA3vJEe
hWvgAOKK/b14Pyj184zPIRt7LM66ReBMy06CAbOXiDRUYWCJprV4XYHA/G+idMSLerRNCw+7DCNE
UssvQWqMmdeyzYJfg4Ps+RIIUGZ9r/u4g2K4BUcCT0kPjnXQg8aagmFixelzLlsjVwSlz3TU4q4x
pyc1nEeoHb69G1Gl2U5LFpmCadubPCwzdQGaOWEKr6RDenLWQBd5ZnEHIuM0TDBSgCs9dGb3rLT4
P+VmnOx0vBjnrWDmwoXAb4E/2zvDlMMpmN2HMdU0poJd9ugRmrvETfUxAzd6x2sDtGHxIxyi9F3N
cYnx2p9u4dO5ZZfAWbYK6llnpZPSoRzP1e4lmfiEAbDylJ0vrdEAD5hUSqoA9vRBCkx1bl7kMpgf
vkV1kJ+zuGTIHjtnh+8z8BBCCoDginlboJgWOYXNe2FvTYa8+0GD0lsDFFA6gFVJw+8hOeLfx2yw
npI5/AiRgkN89DAFfrlznBGC+4I3AqC9SzSeLvq/qYL6Vv2bdU171w7ZsR5rPpOgAhMHZ2Q1gSTU
wuOs67MTfivy0viChDyKnOOLngTWKR2Ul5lNgIXeqh4rczEeiL+rnXGKvTEkWr/z4tk7h5H1EBNK
26Y6skqtmiP8Z4AYt+9cU5+uWhq/jSqrVKzkkVEMoQwvJk2Vj65N0vB7QIE+bgoQQVZ3B5uAN1iu
0r4JR6TT725wtFdguy7S2MrEQsBknNYWXH2e9s2uSG3vCRaA86hObzMIvicDMIKdB82hipMvJRMD
5CsjoJUlwVTJzqmeMefDxz7OFeWYdG7I/MlIgb9YuzzojG1VFv0JdkTx1pl1cxphi2wlqydOA964
trCdVJp7psv8P21n7/Qy+DnZynQs4nS+Q/jjqZ8Be5uunTwGSLk8Bo1WExlGCtPpnXRv1XZ1LKGB
GwHsDCVBYi7jz1uYGu6AVLATEmQsgo0zj9meVfSjwT4Ho/guy/B7Byz2I7ffMC1rz9mCmSkXXF0I
wuJsOo/RghutjUk9A4wIFySpJJMefSiK4e/j/xZJuTTPlteuvpQB99VrodNtsiIlFaBno4Oc1uoq
2PmHCWPBkxW+xQ1IAf91bIL0EEDntVsDbtEwviJUjrohnnc3XQ3BCAluKDNZMLixg5L3IrghFZ2f
QpIc/5rcJriAy7LmPZNV/hI5lDfaquCSneQwmdlBgoXFvzfUBWhft9VRECqV47RACpnLZpeiB24d
NHg9+JtE0ZZ9BEoDsFh7oirfHCXfJWqA0epPsx9AMS83rlmuKEcrPtHWEnXeC1RRCsc5m7KTtIyc
ljuDLGLwz/ntchFppYXqtLGdLN3JX5mgNU0AFuGzxdXvGDTqURRGHG8LyX04g+H8u1ue32hGzilH
jVpiwJIkcv/lMGaJTEgL4zvJZll1DEtFx39m+ZtycJ8B3hkn+Un5MzDwDaNqQJykr/b4qf+U89Ix
gGO+PMbbE5ZCwUvlPlEXayGNrmVjqXdHpFbwZAL0ccP+Sm+AdkuEepzSca/q9Q/BA0syAKPuavh1
7KciOZJVg40ZUeWkjPFus5eg9w3nFarB9x7m4t5rQp6ojYTooU2aV3n2duI+Duz7HObaYFi3hgi9
PabuhLeKS+qw/GtDNNvWhwZ2WAdC3QQ7eVzyNOSoxCo12cih9AIr1H3iyt3GK/r8gq+jB/pMDpcE
IgJ9QzlWWIYztgzJDBABmDOOtea8/+NQznZwpACJ7Br55XY4pz1oKDs6ye+NTcMedbOL2+TLPOoX
uXO3uwS1dFNY6bSTey13JWkL1v+thvjKggGQZyJnyJGU3bqD5CUxUhxDmi4Eoono49C9yIO/dU25
NWtvkJqanc9NBYZ9J7dC/ki9r7k/bVDoW3bQmeVa1V/tYhuC3OXt/pq5088Ar4xDxmyAXveqVXkL
0zY85DNE51afXvRl6JDPdhbbznEOZpDA2PFtVOicKOE26AlZSV78/374j79BDrG9guyuh/qt5e3p
oSaTgzQx9J0MAfJ975AbP9kAssaXFC7v7ebe4BR/vDV/gCo+30GDMF4RwZqcm4MR5tq8j93wu9Jl
6n69wwyCF91xoXSvg4vaP2WYWB7kb+n96jG1Z/WARmM/b5ssvLaDrgDzWMah5bWWM+XoX8u8rpwR
DgiTnfSEPk4PTGFYuiwdQR+RdjLhWK/dZ2lgVzMNTB2/+mA6SQ8eO2s4TbnFsqTa586A8ZG7gCv/
9XftIj37IVhhLzeAKyyAlLXvzfG9qy8ARqOw60XehuFtGZalJ0l2LSvY/VlGJEufnb3vVAOYlfTJ
CRTGSGkvyfq2/tFFb4dSP1fecPIacys94XYKtgJH5aNtCBDIWMiCvTmi0H1e3/C1L0uZZIOlF6p9
f2gA6R1DJzpInSmdXVqs53/ugpKXpyZHt3Mkfzv8VC/ZT2W3bltWtv3P0IOtHAH+1DwHcOU2KfCY
IgXk1tsgnJcPh+5BNA10FqqTfsCHgjg98wJ54oOtYwzqPOZz++wwN2B9eNXZsZjVAqvm5DkHlDLU
3Z21YFXnsXzOB7c7mObMVKLR1Z0aFOzd9AjMbAjwHoR3MOWLXaQ5D/UuiMpHJ6v+ePDyq9IPbq/T
mpfCtZusfUWaFEPannrsB6UzSlIvw7Uc6Qn0JTOG8yR3Xy5SgGecwKzQ7XofWv1W3hJY7ZTK4R+l
g2t8zS1ElGTdMuEavIdU980WLkXIDetiJT2zDw41JF7wDWOiv0c9cHdkTPZyjyWRxx4v0xOEclkj
T+lf+aRfvNjIDuo83iVmiUCZ151kkNEYtVs4uyXqubuwCG5fAKP9CSk/O8sF5cnLESN9u7Bh7Gj4
OQ/eE2Zx7g2z7Cf2q4/n2SGXHrEOBqqmOmfOW/8+vR21XT9BvF/vYpk5jKTJ8pnJ3Mza+RZ0ISGV
wAv4Ci7ZYCbuIT8qTYitQTkx0EUZNWt/0zGTyRZ43eo4uc55AphDPPcIPRKN4sjeZjiG3WZXt1VU
pAUFMTdduw3CcKkfaiMxDnJ9+bt8OxrPrf44G3l7UE3jWZ7q+mjlKO+6v2NjijZjUaD0D4X8nwXa
OnAo8u2X/G1ix/K0xJGG5QMY/72W2Tns/DYf7hFkN09A06qLsHaGqKsu9IXfZZhlt+crT2IdY9YH
wwf6Vwo905y8emdBkEYWwzFwOCl4CVxG8B0KgfuSWyZPRrp1oLL3aAEP9gt8Q/47mEuDdURfn+St
Qy/j/XoT1lo5kib/90sxVxthL93L+yQzBfljJHubi695OboVzhG2H0xoEWaQia7S2ScVj0VpIj97
m3LJIQ6bvGq3Q+La/8Dqbx9K+Tv/mGXczi1zdwss4EpAEHsMPvQyfyU4wta1vCZzgRzMNpjM72it
sJ8c9smpaMJQ3Uvz26G/fEEjwCBdkN7mcdJTZUa3JmvZNGeEHDSUIjVgYsskTP6dNbmhJCX/x1z2
9teX8wgT534s0HXrOW6Apx9solTzFr3egiDUX678IWZ90V1dPcvNlkmdHK33fi0jEITmdQABZG0s
v75m13PlaH2Ma8V6vU/nRvl7h1AHYxhjpgycHUCA/CR5efO44wnL+KX+9sfPpVZsImVQ/5hGyiO8
9bz5RwDR/izdNUJJF9D08gzCrkNyQ3rK/z6Us29DFaCc5uSW6e4zFSSAKbIu4T5xQoTgIbVrxboG
lApJ1naSHfy/B63Oz7e/funJN7LH+s7c5jO3ziylnp53xE/++97J0a2VHH7Oy0m3q/7R6vMPfD5L
0QhstPabNiM1K+PKOnuQc/9X2dpEam/zbDlcE3kea1aO5Lx/veofyxlpLQ0//dT/Kvt01U+/FCwD
PkZzdRfC6FtecTyciVVU822tKi+8JGylQM6ERsTifdlmW5O1bM7wBIV+R5uqNTi8NZLhVi6+Nv2j
Rg59MwAhRAj+1qPlZVnf+E8v1foCrS+alK2nyRn/WvbptP91+dvrOucLub+IQfuNOxeHNqa1y1xY
PlxrclvJrvk/9ir+V/NPZbf1xHLZ2y/IdT61uf3CkHhXTRl+q50XbmVokDWoHK3faBlD1qwcrROy
tfGnsk9Zaef3CAb0f2s1kghJYUPk4+Uk9s70Vrrw7VBKJT+zlc2yOquyg+4Vr+vwDpgK2viaV+aF
Ri55GfmZCwXsKFmZ5d62jvzAauetDA/s/iPJ2qAM/A9d7TZo2Cp7CDK6FOUMCRPxt508SUnW4Vay
0hUcWfSvbdZusJZ96kLrZcagSdmycGF6Deps7jpHT+etrH8TAAZsFyXjW9AO0eH2xstNWZPbsLrm
5Xb9a1Yq1ldXsgEbKf8M35L/dAUpm7ME7ISW8Bqtg/1tYn2rl+ezntngVcLiLTtbbIwYyw7JHyvH
tZmcK4lMDNasHH1qJ4PoWvbHPy41n04ZvErZz8Y9qMCnGioFrgHSgp1yQwPJsXy4Shzx2lcZuvws
ybKT3Jky6fPsNKvOpskc6yRPeH2it3f/j83MP6YKa1M5kocfFT07erdGt02u3EH0xIgjZFJ0tLKH
2SsJx6Dmok0P8ore9imlB4yzHjdf5UX+Z1erVoM91tmEThqCg3menRMkgmGJQ1qTpG6IVm7WvG8F
CvpnobUpF91hZ7YwIGNAXnc+LF0Ljqbu3wln2yIAEKlo18hdledSZ1CZ9Kp4K2N4JsIn15cHPLeI
7rS3/cxPt19u6h+P6LZ0vd11WbPI4e01jwhOzp457eUuy8+uifwBa1Zu7Key26pOaj6TOdeWUr3+
S3oY6lsba70NNoZYxQW5/9EV8Xg0EALc6zBmyUI9Q4C0OOMzSa2lEzszHGR6llrPA+apJwneTXXw
GmnZUVuuoSZ1dl8GdbuRVnOXjSdlLs2d2meA9Iah2DQRr7okXuaaW9sD4KmBKbqmiXtQo9DK90gG
YbjMyn7PriSo4ck5N3rQPMLJItaMaCzE88zBvShWr6k/vi2I9pcAGdgX+Df1DtW4EVUOslKWIXiU
JYQn6hEViNiu0pfYc1AWNLv7KUYLwQG2cNCJ7R89y5+f0qr5G77jqTe18mPMTVy1Uv97XjIlr/GB
v/iBClI8a956b7Z+eOzWE9n1AwIOWos6zjBsgqauv9QzmF6W5OW7rqb2FkUd4FURsl1qsdgCmGwl
z7lVod+kqrsKiWCUoUpw3BgxVg/jUsNWEmYCA44CYaIdm8IuH+YpqR7kSJKsKBx0z/IcYWE24a0i
DnZlhfyQPw3fTIJnx1ZdpPwytTKwI0GJY7dsAG9cn5VbXMSoXqsQPg0fI1EVBcNdmxVggrx2YD3c
FO4FpAbhNY/N9hbVr6mfoqdhSSC6RE++mnxHVlM5S1GZYdKN7iKqXAXCZ4ZFtMYJnhrUsJ9UIqFP
qaJp22kcA1YQVMS2B7QqtbmXOZaieMhupmHoHrSk8x7nJakzYHs2fQt2NS3WilDP0q1WOriiDURn
zAmzuXHU0YXxf01JND/ccqA5UP516HPr+VVkeY+ozETbKmw36J4ae0ezzN00NTkab4DpC0MzL7YD
1BlYq7bTbT1pN1jBI4OBA3jpheW1gmp3bZZkzdI/j0nBHuqAtJENN63UL/lspsZWMw3tIkkxBf8p
LPpK2U4eLHcvTNlsRtTgrfcBjLr22H9LhvyrQSgdXDh0f94tEz4zyETQCkWFSkw//yLc+SXME/3b
1CSgFRDEeQvGDNg1OliPs0Ys2ZoS665y8/6i93F7StO4eOARaFD+W/WlGRU6V5aa96rRv9WoBt27
UfI42FUD9VWpX+KewJGD2ONeslJBKPQd+fV8X4+bHuOOzbQ0j7UUU74YLNdyHhFsihwF2i1jxu6P
k638u5PO5p1cqm5M7cHxwhPkMJw6M2TRDnxwqt36F7RB8jsM5+R23dqY28ema/e5iqzN1sdiuQ+y
V4wKZzbti4a1sm3eQbRoXuCe9w9sHZ8lh9Fu+4JpHWSobESsaWkhZY5Rfj4pcd9UFz0uXAMBakP7
YcdiOVRg0F3RT+uv9cC2cpmidiIVDkoWZ2QwE9Bs3ArdVNojYpvaVrJye7JUXT5VDpiw5f7Y4wjQ
pVomevHRHn/f/p00yf2jXdRwzpb7h+o0iLxs8vCnp8+Mg4lyihxKUgUzDPc1L71tbJGQ/KNQqqWm
g9yxGx4BzoDAC4YNuC4sFcqKQUmvv9Z1EJ56ewjQeA+r72V5kPp4COtDqqPaVM2Kw4a14uIWzn7g
uQmi4NotyZCge+Ia/vGPir5PsZP5CHw73kNhiO/KMcPDcEnkSMpMVtlYNtgoqsVa1OA3+C8N5ZRb
6/XsbsQc8P/llNQdwFeo2vHzZdquQOT2eXwoVXYDt5/+OmktPzIVpd5c03bhURB2NK0WBiyKlPfR
kuQITNxLdvJ9FAsjf4C8rsZsri/VpYpy+WZtJEc46N3x4euII3Ny7LKrEpaVhyfGpCgX58MCio+y
lNR+OlWy8sMtqqMnByHw26nya3+ckenmvisBaHyuWP6qqYwhOz7Phf01xZ4U5NLspnftVKV37hgB
ONFQ3uwy4owq0Yp9UoTaq1qGw9XV67/yUFNfB7tQX/WwfugYYB+ITcN0QXSQr19voP/l1K1+ZwMt
+XAzLkUwp7xPUTP4iCrlC3zk4FEqzTK494vYfpI6kML7FELdS760HOuPZNDMN82PinctOUsTvjnZ
q9o00C8fwjqdrn2gpffjkiDupw8bM6k5tJt5w5gNGm/JShuIpgRyfPeXmgy4l7rsXcJcSj8yr0ZH
WzParWSNvhlOBq6pu9K0UMTf2FbXv2BjhXSRNer7CELlR9Nji6DC1zsu/MoPoGDlzs588zRimflU
2uMbEJrum1X+mN3G/WIpbnvJygjpJFvvvjUzQArVsfInRHTQ0g3734Fjt9+AbOm7OcZF3G78Nw3w
GRq27QDek6M4bPcz1rDwhf9TBC3yn8pPZbrlgIrN5ms5ePUev7YShTmneMsUy740aTehud0XbzqM
6Res3zdSqQBjewOB8QUmr3ovRbbfEF9wh/Io2RE1ibPmTclWsnXsmk8zUTrJyRW7Qb1X0XrTYUTf
BdMMLqGwQuOuRisGWnTto8Jm5/dsusfdDiwesp5Iy+4rf3AuUtO3vrc3tcGi3+F2MvuMPAjGRB+9
WvVbOD7RRbJOpNrAFKL+TrI2RkT4QOr+VbKzMv1w+eY/SG7qsyfG6/zJiMH3+GNwCqNBeU6zVr2P
fGjEoY9d1ZBXTwB99shO9M+l174ncaveAVYYnnW95VWJUZWvEvcqDaQcXcRDqdTZgxRJYqJyFNkQ
GOpOx3C1wD02s4NnaR5DR3vKzeemKQ5u51YYFtZ7ZMzLO3tyiruogyy3iAWXd4pK0nSVi8ysOu1i
r0d03I6ax1BzsAKfrDcUwtJvqlV5e3Qzy5Nk4egAqdeLj9IckaQ0erAESzOtn/wNmn6gavIRd2W1
BShepd9AUWdH6PjOQSf28c22jLvcVaxXM8yc+zKxAFgszdpJ/TWBljzzadPumdZpuBFx5C7JrKX+
lh28Bvzuf8rWJnJkKe2vqte14/86X28BwHR2/FiPc/MwKhVw6cJF+g5Ul8mX6Feu+u/mONgfjTOi
D5TrxTULDRtl4yoFETfMX/rKfZamo5Fe68jwvtZNru7cOrbu09LDgKWuUUtBF/YdOtLfCuJX+7jY
usCGrmrJS+WO8Y9OAyBmGW7z6JldcFFsJzlGaai+oqpSb+TyzvxVLb3m7464ETAiM0aHcTJO7NmW
qO6W1rNnoznO6+4gbKnlmySrC5Rx0ai6loypV7sMd72vx5cacfJ/Km5tpLpcS+GRAH5Gxn+nzoEa
76Q+BPd4lavFjkuhXUEnrBzzfMtKte5pyXjg1Y5uLQNNf7bMxDqq9gB3e72E5Zh3NvDyixNayj7V
Ch1bqsE5WeB9z3jdNFfNMJ2DnWTT04SPy65v1eadt1EF+uM635k7P6PNo/xuvDd3SJiSjoV1eH61
28L8G04iYpEm4zy9j5c2SxxIKsG8r6uqfoj1tj6ZRjVcIre1cPf1S2wJOgd9LMCqDHwwM/USWSy/
97/FwfieRKbySwFpefuhLNeQiiusn1M6/AgVxfmq2U2G2rE2v4Y22uBMUYJHKNTuMVtExVXFT+/6
NLaObAekjy5UIDDOjcX+GQOZ7c/hNwbg75APlZ96gA8y6CRm2EzCk8A1f2UoI+td/xZgzdG0L30H
Zhmd4ubNa1kTdn2lPYLb6IDn4LAE78rZsbnm+yddN/CgGp1F0kBNcYvTuuxOjhynJgSIBMJ9lyDr
gn/Ni+YM3lueel+1KVbuzd7zuAfI99ZhWl8k2xkoz+VO3J31uEeYSmNedu5KoG5F43rvAYT0TTWE
6n1flf57VM/fdCvQHyQ3LwhwR7cepamnOXeRZvlPkgv74NimZfpiFrr/7s/EEgureS0Nx3n3j6Of
Od9iPpXHdlTbo9MOwfdCP9ZDbX8vQWRhmVPVpyEYiq/Y3G17K3JfWEdeMXkoHmpfQTw/gLzR9aG2
uZUtFVFBxBln3YXJMh4RO5p4iRBeMyLjl9gdWoiphU7Qva8NGqM2dpXdWYcBS8GHbknoGNOuwRt5
J1mpIGBbPDQzbltYVt8BduKXg64C3YDh6Ia9u+LBWBIbKd47VzHuc6eaX9gF+NqV0fR9ihagRwuf
Ax0oJPdS/Ws8D9P3sY6s7biUR0v5/9neRXJpbe+7PtcBnrZtAhfBt/9cfy3/t+v/n+3ld/VqgLnt
mXszt+LtwIL9uRym+ll3TP1oL2XIZdTPUpGz+L2VSROEIpvncin7dC5fTuSsFO8Y63wTJbEWtqVX
NeqBnpH9U6ZiH+3l5mFtJpVj7HmbuoZvEJSPStZaECbhfI1aPQR7h3d916Njs8tGrXiUZDR5XkX/
oW+0ptrrYaJegwoiHoOUZFBoV6/tkkjWNhRI97d8Vu16lmtoPf6nVsrXrJwhZWjb3eURgLa16Hal
NZ8y6M2j+1hyu3702H+gSOZ9S+Az0anK/Oz5cEn10XmZ7N77YSBAx26hNzxarovhaILeSpGqEdFX
2MQQj89NqRwM3Zu/oMgwHDuuKoKnH9CyzvIbYQacr69a6x4nbO/B7zQCXcu1Ma941Llr7+BGLFwH
DOOgN+140esQze7FcEccdW7mOlZYQM5l8SUVkvRode9dQFYw0XvnbKZmibhO6z9nTqI8IxDd7fST
h41YMs9ouhhoxyBC7pgbpiDwYuKxPipV1h9Z/CGLb/yuzPY7EiPDlyjGCT7p2v4xanrtpMZtdvbH
1HwIAx1PDKWcP9Iw/Q3oMPvNySF28BfFNFHHwvr3GT+ZozF2wUNVNM1zsSSGyvQwLJBLXBoY+kJF
aoBsWG35oKXw4pFMVveDV3QP0l6aYfC0xzRywgANcZpk8WQHMo+XbJ88B4h14KvWpE+IDmEQYWGM
ZnTqeMAHrX6wgi45VlBr7pMMUoUxmvPVcUEWw46375xsiM4FUsZ3nhlZZ7Y9ios3zcMlq8bxrKhR
eZcZBcY+fh9dk8ZH4mlw3GtSTni91mySRF3iH+L2/2PsPJZjhbYt+0VEYDauC6Q3ko68OoTMEd57
vr4G6NbVqRevUR0iE9IJYfZea84xW5kEBrneWnYxYnQFugwAqr+lP1Fu0tjs7nxoT3CD0Q5yxUEN
VPX9/dwR9UO48/gQ6eCRO+H0XUhRKijkx4YetBuOsvY0WhYsb7inz2TP9E4VTePFJ4cKBHWeetUU
RpCw4Mdxb8Lw4afzR9JYG588she61w1cm2jx2s/RPVrS78iQ5w8p0T4o/GIv1wMK5YGlbrOWm7M/
iF2/fIIVk9+BDqwk4mFkQmVMQDqRmHwU6BLVTrzbaA2YAmbDCTbqeFsTpL7Q+Gega/XF1qcOFDJn
ADOjcp81CiAZ4H3jNYbWwqB83OdCih58yTavpoKbdg2CD0WP5U73h32fDtOLMJg7KUrwYBWcKcqU
F2AD5PElQgC4Ccqh36/vUuPkUGuDcsxNZfCoJRZHHEExU9VFGazbBHL4rfOzSkwAEdeXrI/+WWks
W9aV/3PL78vHbOUT8gW/n7OuqyoLHxoNPDcjMfCqly1Rjq3UPXUEWB5HX87AV7BLMnjb1C0HnB7L
U4h29mZqC3Iul6eqmDAtCb04rE/9tFYc3ImxQ8gDJjnDZFKwLNQ8JO+pFFN5Gu2kIsGCR+vi9zXr
o3UdSeO8ulGRKA05aqz/j/fNAKNKDOr/z2evT//5apMcgQMjIeefdb9vWb9/jMr5mKUvzRSGD1xz
faeITf2g+ngr+ly7l23T32lDKLlzzr/ZtIv41qiK/fpsfZPQ7Pu2y+yLrkt70EXz1e4aLIVt3j73
o1k52mAG720gPWAosr+Eomxzi8sBHHA3UHI14gVAebss/qaYcQMdJP6oojrmttO0L0vcvZvoXXmh
zn2SgbhfMApUl1ypwi0409lJhFxdfjesWxlg/ed1gkieojVduXtCIkNy8/IJ61vWF/4+7Y3RdMyh
pmf53y/5Hx8tjQl+IdV/StGoAsxcvuT3A9an6SDvaX7FR88aJPPcjQEBRESHkvgi9SEWEtW8FZAc
b1NjufoqBQoDEVo/63D6EqmUWnuTUsHFlAkuiWVQ/z9Pl3UkdQ+XaFms65BgKhty0eiCLFt/N6yv
W9dVtZxtxUAqwPq0NbR8E4GF8bp4orxf1R8RxgW7kOtXJZiwv/Xl9GSWTNrrqfHv8znvPaRi/Z3a
xdAwzTG7sTSgKjEQt8uk98O+QFULwTFCs09s1UFPbZggy1V8MOXomqdytc2Y697KsHapGFC9TvVa
orBeZI/8utCl5m09JwYEFH0W4o1M0Re/SY3PUvePMoXMABIOvqakThhKPxZla4Dvo8hAQ6P7Hif7
7Od58ak18bskqFJztURAj2pI13vSsASoBR2kZzZnw6NfDw1McyYQ69bRDMtTmGEFXLfmRHie/X5u
nHVrnIYZmZcw5datU2uk11oSb8nySXQ88pu0ru7XbbGwqDkBWmJMHt2UrSxdY5KEeBzoc3SzPloX
cha8zqpcHX5XrY9IQw29mByfn3f9bpXNzNzFNKKcdZ3ZhOAmrQbfKXBQ9/d1v98jD9mlEYVx9GeV
184xqVQ4ke7HxC5pEfk0T5RUOdlWp5xkfFR41iNll86gYtYN62K0oAa50vKaWpKmavv7HsWXPsu5
hGz334/55yW6GeMhWz/899N6Yjrc3pxK7+dz181+GvMV/7xyNiTJJQ5LeJphYwRbPl4aaiyCOFj/
eeO64ecr1x8YZrK/tYV4+lmnrb/g98snO+EQ9M1OPjRh6/2vf9Pvq//zucpXFsBt+PkNy15YH/3z
Y5cf9/Ob1i0/X9qV2U0M2BWr+E5vLflULC9bX+CLmjLP+nDdsi6mdfevD4XVgW4YPmw6QhepG7aM
NohTG5tLk0SVWxNgEURYzYImf9eLZoKhh6axlw9G6M870+7+IsudvBSwohx99mpCdKQwyKOw4YPZ
Q3cI0/arznx7y5jpZIEwjSo18hRjWlC29qchEZEdd45UcyEHNCvA4Vs2NcaGdCurTp6YZ+4x4T2K
predntMOrsf0UPsV4uLuUQlGPgybH0Ts5NrLzdmM8V9WqJ4o6GxSqluFUN/DYjhLdD2ngkjECQRD
uTT8CommQ4Lfd4+PmGmqnZwiSbmr20S6lWOmvCV5RreVfxKMRYiXW1YNY49NKk0uP+sUQlycuRiy
w++7Aip5XlaDXCI3VbpdN+BBe29nHFdV22PlnO+b6r5JxXA7MBBqzRoWes6UfJiRjAAvi/khwaNU
ErJCQg6xB1VnQnZoR2fEaips9IZ6eu2VkQSwZTGl/l094OPPipMZDDqqfxYF1WIXj9m4VQtYY+u6
HALDbiZljYLp/13XzQwkQJqqu4oUvcLS/ZtsWYCjsEuzum0NcE1pCxdnZAxzOy+LKNXKvTWZk7M+
5Qqi3cbQKDAMNT+rftc3hniO9FY7rqssqVLhko0zcaFNsVnXrQtN9VXaRDAb15f8swFinjY1P1+8
rtbVgv7uVOSH9YvXdX44OIbdal471XSslx+5bowSOT/pBgDCZZVOWf1qmpI3BGF8V5SbAkPwbaso
0R098+8xqvzDoGgXQOTpeSSs6nZdWDOsf7BW+vZ3XTr1OSFukPkTWYolLI2+RuZ1d0z0RL+l2K//
vLeLjM1c+KQfhW1DipbFpM1PyRia9dLa/TwnIana1kUqXHS+bA9LXT0tg+e4sW5mm9FBP1f0iqpO
3Np2It3o0SlYnmhR/J/FqNevHVXL4yTSZVqI34f0P4QZv68bEyhH6cyld/0gUy4MsiuiWwLvumtZ
TN7PETWXUYDWuHWgIjc3RZ0Fd4Ii2Z0aF/elH4yn9WXrgiGZ6hALVO7Xp+trFSjrnl6hHF/fta7D
UZFiSUguzOFG15YD+zbNNfsWLvd81LTuLfBrKCHLetXMepKkYsePLZz/68sgYB7o3IeX9RWM/G7l
SNFO0czxV0xRu5cC27jFLGrekiBWbZTQIstgnM3bdYPSAveUS5oz69N1A8AUca1SBowkb0iQY8OW
VrKmuX3E9Tfp9fPva0Nqp4SZNeYuVat4a00oJsBZhnclbgiPeJZko5mQ0VyzrfytZmuQw+G33IF6
ju5E2+AN1RLqByP1UEtLCRVaskzWBWOXmbQs0jzVeWS0UQbE4UmEhfgLqc8HPPyfR8tT+HrPeUuW
H9kaNvq7JVrFJxz6uD4irjmjf31sF5dQt0gY10frYliFksuCSS3CyXUl6NpuZ6t0vMcY4EsxPYQ/
wqtF5y0z7K5fZHWmzNIyi12MD78LxshYHdbn2ep66EX2LBbjUbc4aerlJ5BNhPPIWP1HegXYDRok
RQG4u8d1oVbtOBNwVC/8jf8+VFP7M0pUGBhNDvZx3dz3Mw7R9WEMdgbkfxLT5gCcT9MOyt7PHrMm
IkgSOCOxZdBCXPfiz2ZgL6elKrODfULcAQ4z7AtiI02ahMWu+zt14suHFpEW1W4k/svTlfuAXMdj
0fUvJrv1FBEHtm0V8RZOwt6Mi6o24WMK+8QVJ9usf+/v3l4frf8BeljhRgTsK4mUtJPcqV6dBGLf
EtR2NLSiPBhMEpIqrh1J7naDMB5T/mpdH3HoY+qQ+Q9zCCg1Y3ILIP0s6V5cY2JeTGn5org2l3/W
+igD2rCpwIJw3+2VYwPZIqgMGl1aCYkvScfzPzsGizL7zbAbEIqm4kpS5lPvp+BWhfqnyEJpo+nn
YqjHYxMaw89CE9F49NVlz2XTW6ao1RHLb3W08wro+Powt+xe2awP1+jV9dG6SEy/Qu1kQ8NYtPPF
EsdSahUGHQYd/+uBVdpmfogyQACLR3T5M9fF+gf/Pu0yDbKMQm6mv3iY5kWjuO6OYvWcrg/bmYJX
npmT9/ufWY/T36frI1sZiLfCwMvFu4ATyEJbZH+/C70T4a4T+ilZtPfrcbAuouXpQItjO0fNeV1V
+jrhDoHFaGSNNejXRAND6vn/9kXxJ1WamvRRLccDtrjGfh6anTocEiBfmOTZpwsfohLEGKyL9Wkc
QSFWIum7Zkg5nAiGbJ25MXtSUaR4PJlW4WnEdLXFODlBRrRuSD61J1sVsxhV9nfUfr7sdHxQygWs
y3iE3NiCwDms9BOt842a9fhGk0tWVKEDo4xG6VyGZwMtzCXwO5d+e+MMU3bNFG4RuV3png1l9SRX
rcslo6SFTmWxrLoDuIFlajvLd7jv1f08kCBkWGTSms9t3eZbQRMGFXvXk8XSBNuoJYhS5I7UZ/RH
kAl63HC5aMQ3QlUMd1ImaeNLLbEwvbqF/Q+ebn7URHrIy5L6HZFEUSNeq6Eis3BKt+CXoo2O0a9o
u3MY1LLDzRFnclgUXoMhI+zOgF/Rk8S0dCWZ1msQU1TBS+UCZYu2Q7VkRLcaKlxKFDSn3blUB/KN
rcYrQVQ0FrXGfvxuTHaM1dtEpfD+ubfPwZTEbkTAlp/HMlxTIkojhXJ1LwO+1WLo+IRmVv137OPI
llFSueOsWzsf1o1UtvtWDdkJcOgiYbCnRYhXvBkEupjhybaW0iVBkIzHmi+TW/dybVEU2DGmcciT
nSZNGIEl9P7dIO0YUcwu/cc3Bs/hxprw75eSkcAmQqZjzYw9Bd4cCzwa8k3+8CC3p31i3Y0gkPZ0
POUzYlrSMywSGOScf3SJSxfPfBcADLYCSyZrqxMwp3A9hdJ365MtU4+X5QhSY6O9pOH8V2ejmzfc
KCsm2ZLpXwu1+6wy6Egqp6irDD1hTdNAvzE0ScyRY+FRED0XSUMCroFPDAe3l1JO0ASm8DmRU9do
F6QIrGVnVNtnn/uFB+XVIZeZfNCMFo7FdxmVHcGEmHsXVc4E0Uu/dJW0zYLGv5sgrs+V9VGmpOoF
cvA+9dK2tZgIDkrvLQPA3tDCE1q5rW6HXxIcVqcYySZWxvnFrihYUIBUpL8mEYlwjbTooClU8uxY
voO4YLnalHp+2D9MirUlCBf5SIgUSxIy3VZmSFLymVRKt52rsfOmMC23kvUUSnnu6HHmb+o0pz7T
51vdkIrzHPKBQ0tlMFKUm2CMW9CU06GT35n5h649mf2mq++bhKjWmrwu6vkbwy5flbYHzwIgydII
PW77JxS5GrCjOHRJ8cwcRoOKO8NfdWwCU512GjMnNsO9LiTZ6UF2GbF4AiRWCUSSYL5SxkeV7OUx
6SsWxFBZ6faKFuhsm54Du3/3g6oG6lR8xfPLrCbA19LwE3Fu5jXqIxGKjz16Sbou0FKHkw0ydelt
tGNnedTaxqkzKZkhAjZ89ZvyDQgT4zUe9Gsx0rRP7bNQeVmmDBdNZvTPNT3e9KQOt2Vz9ueOANl8
2hHPa5Aum4f76YPkbOrVD0nevSkdgfJyO92KmJF/Ny+43oJCINHoNPoEV+gcyGSHZhiwYcAx4dZF
BxAsfu/ZSU5dEgosadKhHBlkhUKp3HbHvpe91KTgT6TASSu3dab7d2QbthtaO7E7VuajMWaelndc
CCQwtGn6QsZ96ik2De+mbiOnabJn9KKYHFvm0GMSkZeEetOoCRJecmJRRo+bRkqfgPnfgU6znOa5
NyDQVVGC7344WJH6VUjJVxapn02lERZYQ+aXmUNR4d7lQzdtrYxmQaSgZbdSdEThFLwoVEHHDNjf
MBX3clxdq6VQlU9LI/av1phELwz84BCpbNMLB+5dvRklY7E7lzd9GDtRYVAtWYS6VTAeCoWbQoZG
yADeB+uFq6YRuLFyqLPoxkSI4ZRpcc2S4jvTzENVGe9NxMRrFLehlWaekNM9QhXqQX5LXsvg46u3
hmNLmlkAqtqrUKBvOi2GyDP0iWdIpNGrUjs5kp6Pnq9JnxZko9DvEaJH2kYQKqW2prGbxvqBmDfa
0JnYUQXY6TOVzDB/zEd5K0j13lqhgX4YzUqkc5hJxYstF/Gxd4PQWhhif3othDaePk1zm3rwZx7C
ev4sRuNZLaa73nDVzKi2RjBeZtCciQF5riF/UjGMSwHG2ioaOIOFSkdNNIfE95FpG7shkjwrIuv+
dYrKNztIH4yyO48GmkZ5eArbdN+gwUlGjom4bbYg2UDT9OcQcCCCNsBodap7SckMXKo9reb8hCqv
p/uqKQaKuBPMOPjQQAPIrgj0t6kd38imzhwzlR4bC5BNG6mvTZZ8DuD0tGp8xV/2F9kuulhtN/fR
oRPZw4SN3E3l4k/ZAS+P4DD1CYpq9se9IERsV9AGQPOnUTtq5h0NSGBqzSHoujsyjcgQtKiPD635
txENaArusGRsE/WeC5C/AJQdSQxEXso52Kb0rLb5XQKax1HmQd8I296Nhn14zRoAfdCGDsWot/D2
E8TyE/KIkBxN0thPhGIUV3zDSPhMsOkqZ2TpU9mhKtzqn3LWnhN5eOn4UUz9niNEGJA+0ye7lk5c
+e4Rl5VO15ns+uCqkExf6OqujYf9WPjbZt8M+bZht3CRYOZP73B06O1FjP8HUMBmeY2oUu1b8tTk
hmCx0T4nBazPTkvop+TbIeLsHSz/b5oSoZygT8vH+tno2rNqt7edlbrkOdyVbfCmZ8wbsZAR3TCk
ryaeevikRe/SmiHlQRD9OXNs0BEAG58zbKiVgRHNuLE0GYFxtxPMMw42s+UiuxI9WjMOiGRqVZwu
3bPRUlSeU2t04PDcpPHYOJUJEVAWCI60LHgojPRv2Y61k7Xp4FV2R2IkpsM6lA+9bP8xNQaRUwg5
Ow/6k9Ywyi47/61rOe/mTt0awLzNpr9oVO8gpyQeiDtDSumGVj4oUbRTIHefYRAidAoooWnUDute
Yyeb7EYiT2Yu6ErmdappY/i3LKePh8zL7psMRlSfSPJW1WA2NHX0hwD41odtzw2OkeSd/SWPXXdW
AJExG9P3lt8+SGICu2l3b6KFND5JEbqX7q1u7G3QgxRtIjKK7cT2UkoENQ2OFGG8l8sSJw+DsErE
bhVQEehkOaNineyzubcOhEw+mxHwHu7gXV9+KS1j42ng9Czg68TRWUgFCXMDDMWYw6WK/ihcfjzc
SaiayO+Zo+ocRMU3IaOhI5SOtpL26DcWQSX5hwK5zpprXBIKiWB+ZJHPmV+6oDoZDBaDNr/2Nk1D
8kVAXV0wED0x1n6yaFq4erBkRajj56QzA0isfrxaNrcaY/ISq1sSBrmbGwRIxQ0c1eo5USvOjsE1
6lm+0ftsZDCeJo6wGIMZKbqNIPruqWe3J71YCFn6CO9tHB71Ytgoqj4ysCI0IzJhOxjdrTSM5SGS
klstYEBOJm2u6vlOozJVVfPAgDbsd5i0tcbIPApCj0YYfMC3gp2aoNkLlYozgING+qbo9x4VycE3
tJFk4JZu5TUrwZiBuBdOitp2P+tB7TUQMe0hduNZv9SdjTa1+6tLR6KWzxHBrDlFaICPaO+ScoOV
8TbuhdjKefUKZOHY5TPE52JBNL9VguDq0VYw6xfhYylMRkJooCyKBE4lB4w7iwjMJBL03NohWtKJ
hjQHNzYw9xgTrhD9Pe5AQPbDRGa7oW6FNj2osnGuYs7AkD2cCEIl6Er+1U2/99IW4nC2CRVjFxnj
2zweUc48pihSHXJBqk2msJ+IEr/ixEA2MjNfN/AqtdNSgtefJch8i7bNhR7yojYnSdkaBB45ti7d
i0JsewC3y0WqcOCgYoWaEFDvFroc6R8JFzZJO4EOfO1D7UM1pGnrqz2wZCykEA2ZnqYpeDtGhLrN
0V9IeAcYmBCbGOJfYYzfRiGMpET71ow2d4yRcr8ONYnrJiVEHbygKt9FlqxClTO9hJRTR7I5Skxd
fafg8pcM5fLUJ3StVRr3E1FFiar8AdiXeUhlMFBqiicnhb68YRNRI/ZUlca+leyEDpdWGce9qfQW
44C4dEHNNdBT2pdYqcBRtycp4mgrauE0afkYpzl2JOMIGNObC8bPQ2uT6kuRwjHScDeQOA61c74a
SNhL8TUp9meZzbGHkK3kMO3uzHx4NZvhE5Lofp4m11CVt2KMdGjJA4hezBf+WOvwSYbcpQ8il+K+
T8y7rrGwZcTZpbc6GiiVTCPbfo31lkT7THvw2z+dkEF1wxAlQYzEHdn0vTHML6kuzkIxOHWDljwn
+hi1bN6UzDr6Ih+8MJJvCRx5VHtSMe0u3wbh9Cf09R4toHlHQ4UAl9iH2Ty/WPYfy5AQiagLiy9r
R7dtYwbYDDDB1wVerBbeBMWWmHOnrzv6DeFOKvNLnj6CzbNpdvp7jkm3LkNtM8YKM7Fe4aVqlG8k
1dBc69gEADsp+qFdIBvc7tCc5OZmqOQXKU1ptXTqzh9h7o0+YXgpGLTK7Nygbz/DCum9rh0YXzR5
ygBjMB2dUSWzr+FGTg6MpHWowykpVZHtKkVv8DXkIaS25Ppoc/NKU1zLir8mM3wJ6VNOU5e5Ug8b
MLbV6WBOz4WI0o2v7lJBQzrHh4oHNdgY5MAUontJ8mCpUDPz92P+a7ZRu9wQ6JXUCpVW8uqkXYyJ
dDKSx3Hk7q2T6r0tB4YcvdHSJmxoD4eERNumDUP5q/TJyEjC8toG4VYjSGRrT+OpTNSPVMKwG8aQ
3xfeUNV+okh6pCFebCU0Kk7FGb+xJZO5oc2pNAzNNZ+2NhTgaaLcjp6r8vwkgM5WYAuscCKkdLXi
Bu9f6lMLiaKvwk/PsikBNY9LkoV8ndZT1OxDABsOoiXTqQv1a9DATqWPimHmu6BQ3kxF2pvzSP3E
Rs2jlV9FAeoUXvcXvJl3RtTDtlLD6wxyGLJvkrikwUIhmG/qkAjX25G7KacihsP8HUkM0u/+m3zL
q28TsRxxjVIIOs9688lWxtNUAyOBM0eWvFbf9LV4z/lngUS5ixJb3UlL5HJYTudUl6G+R3m3jSLm
aTJj/7IcnjhHkYEgql8uh8amDqYd76ML3gWAb8MDsUKPiaJKHglYuyeMpL4zVD7qoS97fK4s7Zna
9oOZdYw2EabqM4ozoquxTpzSxGaayiXK1xjwcm4isqXWW9XIa15lQ32rFLRUGZoJCrZ/Cnaekw/a
nZQmlAyF9tLTt1SCofdI/1l4KnZwDnXxEMzGXkkZoIuAUD6uTowAIO0xh7VU2K1VpyE0hiRMwerW
DoO78i8XXp/Oz4Czcgz7u1QwUzNq/DTxQCyKkF/CmqCGSS3IgxoeAJCmWzRct7HZn2krYPST0qtI
g9ZjEngeFnLrpN0r70FuvZtd89TIHJiJ/kT2xb1q5J4IyCkkAhgKOEGy07GpOVuwdaEQ3zea/NK1
+odk9tSVUbo1Gtl1sUwxJub+b86RhmOiP1TdNanggHMBQAa3wJuVV3+ZvFpScJ4hFYLUPieqMVO4
az7LatxWpvSUEknsmKE2uEPBwFvWUTP4HC2MYrq8sLGKC9nRRXos/PYjF1gowm4GSon8qe7uzVSc
tMxoXFXqGFPlyO9lANVjLEmeWPJ5O1vZYAUnij4uPsMs3AOuONZRuJUT/Su0aupUNV1AklSJUox2
6lReE4NA0bpKD2VPZGonlxtU4e+J0iAXVUno1qNNnNB4jlv0b34OOFjf8BNOXXhjRjki4eGcSwp8
J0MJHUyP/qD98VssFL7/PefSg0qU0GgU4YOUvMFMzPVZdaVARo01qNcJ9pintcqn2bUH1Y7ui4HO
Og7Ar9ZfdnaYvk1K/5zk+KpJW4B+VfA3R8N1SoZLESPP84N3hhDvBKuGjln0W72c3rpy8eXJ3Mil
zEYROBewx1XUdozNl0rluKOLF3raRGlWjlQC4FWqCeGbrZNIkTT5OUuJUyr0P5k1CDro0uscDGe5
AiFt5xeVS7gwrV1bFJabDUDu8nYTDdFLlNbC/a708lPX0g+/LNFaqsVdBq2xNTMuLkZN2pLegsc7
zfmw8cmPR+WEV1spT/iM7lWpR5yO8xeXxX4awBKGZIPGsUxRr8t7jkY057PQPJmeKgyuAC9IPriy
285jTFJilGznwDzhoHw3RPWWzvNND+eLtppx4Qx5NhJobVLn2XmBBtMKdmodu+bQITiWSIuK5yvm
pSPU2nlX6dpGB2/A/UchjzJ1LZWzq5/lfk+mAxR9ZOCj1QFZ548qNfvPaFK8MamnOBojOo7i/KKl
T51IPAJUb+uwfQl7WuDLIThPREwhLJG3gcGBgn/iOqf+jor4i2+2Vyq3Nz6gfGYJ+NDSStmQQnRK
RXbfhuprNhqCiV7IsBY/lWVDeRItN8Y8ul+lAoFMUYbicblnNnZPqPZL2cafzH4fcIG2B7D5ZCrP
vofv5UUvz3XpvzI8QI8RMkTxKdSfJRo5tULYSjfpycbK1D0qI8p68aQxZKgC8iGlc2GW0pW55vOY
UdudO3NLXnbuFboxMKcf7W02g6KZRZrs8/qSFxINAj5gYyXSJ/NeZ8ILISLf2o+zhG8yA1lJSFYw
WsGxjwYmjZAT6O1LbhnrxBZP+m5qMuUopXSwKpwIdCJMJmpWKGPPUHbTZFcH7HGRU09kMI2Klv2R
pgZovJk0u/Xpzzow9DHnZZP6nomFAxB/qXKvagkbN7OCLIMl/Wl8sUQEjJsAC8McJ7eyp0NhYknH
5PRmUEdWBPpTU+ukPX/PdlYYqHbCp9IHxJ6pzdOc1s2uZ4ReD9zD+poCZNTeky/83rXp4uzi7jNL
w0Eovb0z/W+TzE53SpV3dGTcaxrkbrEsAnKO01epA6haaAztjUH56+cWJw0j7Mz3P7RYdC4lIssD
GyBsDYiznPM3GVyWrOoYDcuQLZROoYmGzzc/Q1v97Bvk2xMXYb/zD5CYAaRTsWpt9dlOgH7r23KS
LtXyddHSgdEM5FMD5HvbeoKfB/YwJ1lizt1+is+zbPzJypsyFr0Tp8N9HtB9Ti3rUJeCkqZ5k6i4
yU3rqx51IP5BdTvp6V28tA5sKaNsONYnIQeD29QaZ4RNCjyusiP5GLlXBdVID7/1GFwPnNbaIe8F
gTo6s7e9FoQC2ATKDtmASKCYJUzURDMhNAb1JtbLmzruX8ZsCVoc437na9n3EM3NpYW0EVDelnVm
ylpgc4OdNPoDmraxQ/klmsyLHXyrjUZPtiYPzWLCWUZWzuUxvs+GJ1+LoAtZzNHCQAscLNbO2MJy
GIvRteyYubOpDw491V0cycpzYnO1hh3L7JYSy5iRD6VEJ9FRfTF6cWWO/WDI2XOTWelGqkWE0CJ4
gTGChd1Sd7iZZBehB5fBRXRoEjtE5ZAiVecuZc9Nr2JWV/kfq0u3dZYIhtSTZEeQKe9STxq9sK1s
Ge8zTv5soFTp9zRXQKhgcafjPrQjcziJ3CUrTy03MQwFR1P/oKQAAWUN5EtflMiqKFjp5VcSV7Bf
8mGfTtSZlVS3D6o4tFnbOVNAY6qZKT6ZZvLeUeTjblNITo7ooUmL8BDE/TKAVl91LC4O1coA3MlY
38pZRmNF1T+KpfXkv1VUWFwlkRi7tueGmiUy2foYYA3sGIzc+QZHZV5Q7OxkfCf9tcdf56JRKTd2
rkNJn2h7GEtiTVdR8YvmbqBfxgEDGSHZ1SGUCoZ3zlgn3V1FZrrXEG+0APlP1OUvgV65aUfdZoSo
oQyUNRlLlYe4ryB+cEcIK+G7VRfJl3aQtxljSmcycU5HM4nlQr6xS6HthNxVWwiRh7mKTcdI8k2o
EtgyB9wcgkA0p4F6e2IhcI+T8cnIEZnK7SNdM/7/+Yz0h4qsHzXxMS0oqzNvhVMbG0Sv9FtYDFAk
qjw6tyb906qmaF9qo4QpFh5kamebudW4GQ/NC4ieTa4v488Ca9zcH/SEK2kaFU+5MWt7Uy1QM4ti
Oopm6QnVyGmI30DDZyY149qUPHG8GxsRclhIg8CA3VAI5ERjmmXoT1laZ66p5L4LciVHy4nrtYxd
IttyAFDLKXmTjnxFMnEKa2mtu0KIJU+hOusifm4N9q2vtMY+jhIETJz22HyeaoO/uNL5SvxEVGIC
g8saLRnD6p91W0dYnGRnUJ/jKSjuZEooHFG54/Nf2YRJA+67qZnu8d1KOW0JGunpOjPKMun1bAyr
LNw46PeCiTvxwhkRq53IdzSLNRgxW7u/FCHhLXhl32VDtH8y1d/08fSsDbgue7N/bHy8nsiA6l1O
EA2X6PZmjGZeJH0LUoIo6wQfpWZ0nml1x4AeKoVDWwWMEkyUzY3yC34zu2iKb3u5kwiftnDA9Bax
GznGhKpET6tSoVMJG+lI2Mw5knUf3BonEq7/8iKmlsvNmKsHQCXFzLBC55gTpfI1Bvq7rH734/wF
eoZwC0DhenU7N4YMGcenDu2/A9/i3UI1tnKKg4KWIfSaBpMJdQ9p6K8DPWaDFJ847DdNKL3atbA2
nVITuBYlxYXOn7lJZ4t0PEFPh7aXKyuMdJjnYO5lxMq8dgfYR7gwMRKP2/Yh1vzpaPgyvQ2mPiJH
kmMGxbiVYMGjQ75v/w9n59kbt5Lm+68yOK8vZ5nDYmeA27nVUdn2G0K2ZOZQzOSnvz+WfCwfz+xi
cQGBYAVWB7GLVc/zD0qqbir3isYFC0N1fOoGbTfVKlHhoXpsOjIidt8s9SCvl0PvaSwU04l3H5zC
uvmc2qTIjO96F11ddvtsgnkqdt0A1IjtQDuQgA49hTX7roI3fgnwI1EKzKwxd1r1tfJaFd1nI8DX
K/VPSQu20mxfe5eAfhkTggdd+dAQFMDvzUP3N7cJfhiPnc/2MEa9YQ1B50WZ2WuhMx4GB+uCLI5v
FbNEPd8aueWmslgUQFFWWseez5k18esyf1ON/mvTqaxY7H6nMfdsZ9Htvki/gt3AvRL1U/K97Ix1
p7rjE8XcVWFM+MVKtyESuIANV4kS7zIVQ+fKN66i9uKboubeNsQq4EtejKUHPJAkuCY8ax02fX8u
3bUBenblDiZuG+3LOBYXnrAxq2BjYZbQ56oiBwdSbsZ4Juw27DswbQMgP5WvMSQrtgrxva56/jIU
hF7Dwoo4I3CSBkV7yW2Yuco3Yu39FyXYkX1VkXYyz11Nmm0a8m+OM2uzmGyNqhpgXcd/RVOnbeBN
9SWaDxbRtwwk7Y2sslOBlRGRhzKx+bT1bEHjD7sM+COYXJ25FGN1V/FQ8a+6cVUK5mG/1B7iNoq5
D9TnGnmJlabrzjIwdq5tWytz8p6DKDRhuRHTLuqsX1c+G5mshwcRL6qhEHsx1A+dU05bPTaidVel
5wHIGLljsnNGlYotPx6Mjd02QUd4IFdLJo4lHHMsLH1kKogOr42qbs9d6d6lOV9oPqWLrNSqc+M1
JR7eG5eHvluiydKQ3kB17FL5I0F+woxNOHztWw0VcYe0fNxqT4YNsrCsv5QCJRcYXSyFsrVXOZeM
jNiqnMx6yaJ17UMd7EixopkzG230b3E1rny7a7AvvEmqdtgg/A1y0T97U3AKbPYqbMs2iV6Gy15J
iMdo/Y2G/wCLnOGNKRfxKMe9akZ1K9qEMIwdPKUj+U+T51KAgnSljN8H/INj39DOkWV0qybPgo2S
4owgNPe7Y4HRzJqnoen8hYkM8tIZ1aVTj8zPxvRqDu6uMrDJjr87NjfolKXfxAC3VnUa1n4KJkb5
GBx6o3ysEsAUDTeXXj/A4zh4FQifwA/XflSh4tHqC8czv82MExbiqJPUnm4sfd056iCvU/Iv6y6w
9x6QnxuIio/abDMelArZ9oIvwDFf6xSyJTyiguDrZvBdRG3i9MGzyVPrDh5FaIHc2MV46QyyB5bp
fw6vIFCYVZZ+P61bHeh+V53GNkm3wDL2Y+dfsAuB+kIsItEGoDoOYwbj+Jzl1ls1DSfTbC+sUpEt
Dg+JTw/uTgVAUL1JzJa7e16dkUe52HFospytMyInxk5YzV4b8EHPhntlnLRTCxZIBwe8KaJdVrHE
bTzjTU+MdpHb9bNSNBNxroSHAd+bDjNTAHqq3PDQkEsj5vaim01z1DCLjUN33ChN463qqVh6Zsjd
Et2mKDMsA+b6otoiq7QHM8mjPFF1+P3ll9TGTswfDBynlbfAal8SM/naVOHE3a9ve8H/xYwwL8Rv
fWNP9ZfAIAgZxzOdPiaDZuDxpBdusDSRKCPCQMbW4mvuqm4D8IkZ9iZu4kf+/3fO16qsvFVAvIAw
LUH/2lMXSs+2ygrehnq4q3XnrUybZ3es78lC+Es9VtDJdzDO8lCUEj7bAVOb0TvkURVcg20TSDaW
B+6izSbBll8l6+z4xgGhtK+a37tLkYMTm7NZeQM9n51ausJ2Z98NNuIPN6Mxbh1+QXlQbDMmbt9W
Phlt9B1xs5zIsxi2hQqsDfp7WL3lTv2MzxTR6Ly4CHOj+Tw5mdNRV/Z2mdmhfpx/1RMXbPqwbt0I
SJ1qlvgywDstZ/sZZQRg52uvjv5GQtNdh5N3GoCkrXINaQSg15FQwfR64c1gTdoijsJTWSi4VhrZ
0YatluQi2zajpa6BzVmsLvplm9tbrR8C1MZKgQWLuNMZGIU1fv6JeVOxKQ1gdOLuGEK89kTDDL8d
y/gtLMQsOtXsjVzhc+PKadpEcVjesgmbPdDG/kmbQu9AZGM51HiPu1akrQcnfwjL6mq0GEEgU83b
iFZ9BtbVJVoO39s62QlbIUG6fBmNKsZVRnJEU+8W+Deif0NJxmogiTFg7gRyaisapVz35aWZVO2Q
Z92mz5VgJRIWZWW9K3KNdSsx4SiP+O8N+doNp1OUMQH5ocjXatncBC7G7YGK7QKII81T6rWXKtCV
u0/pUK2rrmYJ0ARXRWPR3+fFa0BCT8SYUXqBEq2UUX+xG3Ex1WaXeem4bjTWu2mT2MSDDMhCKYos
fn9tAuNraR4Cg1kTn0CHdNh3D4xDYVrQ3DvvDY+UF4JfpnCfyKBsB2zg4LQcDDalYcAyYgj0C4SV
S9irl6hvQXto+zJIs41GeMDO7OugezOUh+VoKTBSHMG6lpX+XA/RAwhLlqPoUFlNB1Ejt8/5ZNz7
RnxnMqdsXKfdJtW09UrtxudJDll02RYkyLCmXMcx0UgcO+OoWuhiMFbAKCm5AYudElxMnRE1h8sd
FeF27LSN0zSsSgg2engWLEolPZpD9erH3WtSk6uIp4Um7lLRtvxooPz5xSc9tF+jwXpruwK9fn1l
qGm5RfyefNmIsIJg126HXwnJkrAv84rgmXIxiukhtJyn2Bl2qm7sRchSVWn0I/I70D1MMDotD0Sr
dtvF8btmKmuhljwwkIboPHNjCZ6wav+1ypENTL6ahokPW7InqHtrO0Ti0qZ4nnxvVY2TuQ0b7dHD
h1UI73PYzoj4KDwqPUAKgHa4QGTD0crwPS10AtyZ+6ii4tb6xQXBow7kVXcvOmIxTQAZtnDsE8Qx
DO388i6DyLDwpvGYt94qmixclOhCxuRooJNCmtXdWG51Z1jZS1XjVaaoDlr7ANLU7sEzCS8bHrQC
y73vG40Fm7ViyiUDjUYCMFzzMcGgE7oJ8mKWUb3kartSQKkKXEOHSL/YmoNnKLqBMTH3tvR38yOP
vMDzlCfWwgxzuOlQfXxh3QqjPlvV4C7JNbLtxrRuoQjjmrZ2vc7B9PQuyMehOegt2eCAdEqlfEPJ
AatHYquLvkJBElyq7vCv7cmXp6nGvtTZE4Jnboy0kufatG219ilTCYGhijQz0rcKxO7as1mUsFDs
YavMaUD0pCJkJ9RgJDjA6tevvwhX27SVeWwdBz2UEmfIhDkbQQunIKDZNqe+NJuTVkTtiQDERFqv
V3bAR/pFrZTDPqvN8i42leSObfV8LiuKGv4jOkU8Nm0fLUg/DLRlZan19kczHZWhW2NrKC6yCjgA
eQjL/PwxSNwHMfO4O6ytqS7viMOIO+Bi96WKeIesMrB3PQtP3b13mHulGJhueLfh6mMgAumw9Htd
2ct+gK2H20FgXz+PKg9wS3YhhErS1rwzWVfbdbMEYWch4/JnXRq5Sw1Rn4vsgXbXCNolJqBtJf3F
HLofB/Z2t66Z9ze/1ZusDZDS6Ulo/dlfEzYqFuaRPKl+/qhOsVY7ByCM5KCyPi1GrKdC68peZFPq
wr/GeHo+CB/gVFH2zY0s2l6RzB5w0zoa4vbBq4L0oAtiiXnQtzw5GvcWD4RlCv2mWebOcOpVJl95
6Vh59TIArLeXxTj14i3EBnP1PnDg90e8CgmazS9bpajOJdp7V/lSrlc+k3UxT/KV+gjLxsl3AwIS
dO9bke3YTitLWYxgnp56T3/MhML7UNWLIbT6Xo6jcSWhjEoc5UBWDqhP5J6/ka1NbC1HML2watLi
Vh6sVFSbpOKnhVRWGC5bu0Dros/qpWwG0Vzc8oLRrsKDmVl87pNFUwjqiqTWxzhJPQ7sB/ItQQp9
0zRGdCHEHm6KfkivpOBn5EBZ3iJR56yKIOruEiQ1VzWqCvdjJeylD/vmgbVXtQx6O31qiL7xu7P6
53BCz85JLedTPlj5IlXa4otZlW+YykKXrPJnt4uzb0OZQxuMjdd8AsieusX3ZmBFkZFTIcNRLDu1
ZOKY1Ks/sKJZVEeiVUByM1RoTDsGfoA1Mcudjt5TsQ3JhbyRiDgYzSRe08q5dUD4f436+LObh9WL
yp6A1VvtfdbJ3S6SOB03URlgjeJp4hYzeXQ1U4cpaDZclnVBUkKpnBQWP50Qt7JBCzSHScIv17Io
G6qI4FAcpArLHYZ671cGw9oGYraSxWYeoHB0d90NLop6P18Dr+cC+DR5NKsXRbicKkfdKIaGCvHc
R47vkRPcDsLq3t+qbMhrv93mNTkt2UWOPygqOP8uJN9fCPBsMNJ3U5dgF0kK9IJbULZrhRVjCVqG
J35myrpRhvgeEYNoWWlW8yVLlbNulX1Ajvh2cv3wu8isFwDe3nNv6y4WyA202d5Jiap44qDkhXFw
9N7dsHnt+P1nOnlxo/vU+90nq0DKJbTWsAf4B03JdJs7pf15sPViGQT9dOdpUbHx7Ay5nazubkD3
u1tcm/0Ltqb1yhCJ+gSiMEYwKbwKNbnLJ10/G2WG0IJh96QmyAW2SSjO3DgkioIiOSdsnbYGWgun
JDHTbStQSUlzElxZ0o+nxDKarZGDKshNkv+tqWUnrR31Lco2wUnzdHvLD8U5JglEgIIJl1/ZTQ7o
ZFtC7d8ZVhzeshphSac59rcgvUFXwn5t2Icv6iYY72TXyJoUojJ/dh26+reuBjTnOxWP723XWMy+
bXIPeio+4n227X20TVFbJpwh6wh4bjtR9uG6xy50VVYqWT+/v830Gmfl2J/WejT1t/KAvayzNJCT
2MiiNvfTOpi4gVFa25KpDePumFg2qj7BXo/E8H5dGBNUdnW/uiEJ/jrh5odQFZF+sP7XpvSQvYGn
xG7Q3RW4qICx7CEDw0u4NVAVXgHaGdayri9c/5bVPRh9FDfJCdFP1jm9sepH5JlkqQ/97IxE2U6W
5EDw07xdjHsecGbGkAfLtHyMm/kNfdSB56xI5dr6vv3Zj/zHSkfa7iKrSs/NkXSrdkWFhfqQps1K
1XvQFQRQmo0Sm/zvsIMM17AR4WMqU0IsS68vDo8FgABzJbHJZPlerkWFAB9x3PeesohwPqGm+fAx
hGworKC52KTU0Zx2kYHp64vmj+pOBu5zJeVNcGP+N5WBZas7RSPELy+UHeVBNsBDJR08XzxNJfDx
xLP3wbwBFWFlnDviP5cgE8BaUA38QtSwJsljFVe9RKjCmuDjFC0JR8PJ33K98G6jAOKNJ4iny/rM
8e6R+1DvvXm5KwS0GCVs6Z8Xh6JEFcoacZv2x1ysZX0bsiPq2/KZLI6DONGAvWpM6jKzsJzVwl45
1A5300KeNiPOpfnQIWVuKQdZVcUJrbL8fiprP9o7D+Jaminff6uXxd/qLN3V9plI1r1LDBXfq/EQ
6uOPg6rWt1HLZ51M8OJZ6FiftBjygVom5ReSdq+WWdovipM/NZrW7E3bMLeuFodrLzNQ/UAD/sks
NNJnMDxy3WU+DTR0mao0esbxElNjJkxQGcq6NsaDi8qWP8bGClQ4818+nEchsrexRNSzrfVPgVWr
IEgLlx17r9z0zztd65AVVUndL9TeCHZ+lrO1bqB2uXr2UnraZ/zJlTsEs4tDriMzGDkTgISh3Yis
TJ87lSTaqKTaRoHC9cX2lwyQrdvnrgrKG01U6UaFILYv2iB7csdxTzAyf9F6o4D15PuHLOziO98M
vsuXm3SX/6AYiotTZN3ZD8gyDPMF8/sAQUlOKwYbmNuBuUVO8muMJOlJHox8aE/CbIHXWi4SBwq7
dAFA8mTokTksZB+4nPMpMG04cObhR/HnELJ7VpbPWZYWu4+hUwNYsKl0zboVUAOGYdqj2+KdZSlP
IKA5HbL3shhXoFiAp+57tz47JASbfU0EBHSYGi0LoVTPY0deNc5N8dmZyFtHQ1q/FGn2DMyj/4ZF
86llPfpWdzaUrDzAwb6YFoULTWChsJGfw9FeAL8lG0DIuIE50+0zeOINPOVZXK5wBApzulYuIqyl
t7L40ZCkSoYPMjjLjnD3JXpSOmzEDQSpj64dCm9Tl0B8+8Gu96HR3siSPMgu1txPFsXMLjL7gHhZ
49xGg6rscxdeVwZLnV16h4iCDvlqFc3Nsk+l+OoyTYmJVpZFHx6r39jSKzfvl+hauqz0wLq8d+b/
dNZwlrAqy7mFMMQgP1/j/frezyruLF6jBlJwGMqm3ywbcNh3QZLld/685YjUCqzOzzq3bptVQggM
6A6ScDBX9Guluu5R6HF1hMvyzJ7YelChVaE3Zl/L2kFSNgZP7nAjHmWjhar9ChxIuVNLcIJNZ5Tb
3AHvmjZG8Bj5hbMuO8QR9HiARwW9E/OcDqrbkNkPUwrKxisC5W1Dfs1/yzuWpEbVWA8ZY60ByCbH
wTLCVRmnEIhACtwTzVwPjHU1LMO6nyqfwKmjs8OEZMfeHFF3w2zihWx1DDKdY+P4R9LzCIxGUXou
a7s6OyDWSKFX0VfhZDdVHltPlVE6cCoC5ECmLHouFQIIcwfnr1eSS60JqrvhV/Ai71fazFjLcqz1
K7klIu6OSB/6FIYSAp7Rbez76EZpTUGKJHW2/Wjrh5hnBHCYrCWjHRdH5rdmO2aqczb5ftZOkhi3
RYr9XaQqzsMwSxahx7sQwnS3detP4yKbPRhaZ9ROpDpTApeobs1VOQj+Uzkf3vs1lVngbaH8uEK2
NOOIQ3Jv+lgQQm4nx70Gkdje2UYb3pc2mhURQm9rWZQHOpiO3d6xsp9ZQAgPfXSQdXTQTMKBRED6
ve+1Js60XXCw87Q69WGfrZMsbZ70KP4m/9Wa8T2y+vA15l4lmD5idDFf4yJVdDDna1KHmEIVm/XT
ZMzpg95/M/P3a3Iv1Ra6m/24RtjgUpI0P0Cp8g5aM3oHUp7kt3qdhISI82CT8GyocMOmKZdNv5+y
CDZWShtt0kFkLSYFJjw+XHUXNZ8elWd81McAEYaFpboc87ni49CkEQbAoF4fJoi063bAcb2OBuNY
5HqyjqxYeYYkf+m5C1+tqLuadW88w1vISYvX/9LVz9qLXLqa4XAtvehH199GNScVj/VCJIQRX/Qq
Nx5Vvyofgu6XQtS9aJ2tv7do3i8tv19TemW/rSsfEMokOpzFa3XgGQvjn4Soaq7laaIhCBDNh9KL
UZh0Lyq6XYcqmfdr8jRHg1bBU/WvtbKMMnx1MxmErL1Rucmt4ABlxNympIpvyMorN7Ie4jvBU1mp
ZYOLLvLcm6Sfly9kr9bWWmsnO9SyVp7Kg3AtcmVOGy9KlDN+9JctoxZ8ab0qPIzM89eAn8YuHQjM
aZnIr36u5Vd5xir0qSGZevNRP/iBtnMNEvfy0r/2BW36o2+Ddu8CjYMW2WE3OMmDhdAn91Fmrh2R
oV3StHC/5elHn3ok3fF7H9lsqxZiLR3GMhEww+BBQfz9kOeNSnx6PtUVEF/yTB7qgGcX8KRw8VHX
6e4oTh/lxJ6STZyhYyYvhuKIUtNv4xCuJElT1zbTlUuO7JcxWDg5y3wcVPA1JVwt5Po6L7oiZJBf
AzXMryIdHTjivrHyRj37tWHXdAj4fdSWhuGsyLQaK3mhPCCtnF/rXTX3lBV1Dz7MZsmxhaeR4TTz
PJFuPGGGIBayCJWp2NYGSkuyqJtQRhW4mkdZjOxoxQNSfyg9Xb8mmfkgq/sI7dbGxEMuHvPxudZI
9bKFcPayVbHUC06a0y1G2eZ9nU/vQ3up2R76uC3RU+IiMh7jGl0h9qPz29JS1AQLSzHOPb5Kz7qP
M8m/vltzfrcsw8INmaTh+ePdyiET3m1WI9AsYOlvpRJ6xuNi0xQBuOhZLP1dHX3WU/8oijqEieYB
oZGtsmEaUmZ2WU7V/HOqpflOlsZMHJgqofik2tqLWetCC4yiK9puw6omnr0eamcEyhRmSx+hgnPB
UgjrJN8i/VAhnyV7v1/oGCHYaeHOvh7R1VLq6AreLGBr0d8m+F8cEZA/tMrgPqs6Lz96A6wjz7uK
Lnms5+rcg2dTJaTTmzZxn4fGiJcE4qOjbG3sGE+MMXkKNNDTjYnFztAr7nMFaWyTV/GwkVfpek84
so3js6ek3tMUH+VLukqnHlF6JQM4v5QfxyRyq1zZyuKYjJ8nfGfRsKrLhzrw1/IlvYbcmDbhfN12
qf5kwhpLIvfUpAYZD1WFXIyR1QmnbOfUC4vcS6zZPrhQ834cUxO5oZ/NgwKG4eOSaZpGJlEk9i0e
rYYF6yTs7oOw7e4xWiJ0mAIO9QOKSN5gINOPLx89tNZ/7GMjPcn+uJ7UW6ODaCmL1TzgnMWdx5LX
9FVmLdEU8baeYW2bdqwuQw7fngUAUPtK4deqIpLZGnbwGt62YVe84uGUgRMMZq8BE7bt1LgQ/fv4
0bLrr56h5K+JrwN/scUnQ7fEukGZ8Eg00j6VkybwQPKcL7EiVrKrcMnz6b3q3k0p3nCjGvEksar+
biq9biFfz4akmHa2ePFLoIqKGFiMKYl1qCFVrovIdp8BDpxk1ybWP3euCgdRtzXeFBEd+RkKvxdL
h33Un58hYQ/1/hmKjDWV/AwVrKHHKBdfge92G18k5iZVk2kHOCBb6Qh7PMpiVyX5Sg9V/dFs6h+t
kxcYvxTVRBc7kkbZBrYzeRJDiZ9UfNJX6qhWZ8Dw/V5oSb1DNhkdUSVKVw66eZ/GsXsGAm1+d+tD
nSrTWyOYJhAhjyGUc/Xk+dW5Jp5ZtAgu9Eb+0mci3KKXlSF/l/blkcgcllHz2W/FFpFnbIbNZsk+
gN5C9CPsCGyg/Sazz6lmrP1BiY6kjdxlStx1LeuFq4MFguicHw2rWBdNj2VE0HKF4UUYv3iD+z5A
vzccE1ctbbbXcxz1aJpgQeeSiANQPEU1vjd2Vaitq6pDkWBukF1kq9fpxYEEAir6MQkqlMA2aRVY
J5P45smeD7IYpr19mDCXlCVZL3toGfkjkj4OytR5DPV9vrYv8DgKrWwT4nqzlALsMF0fS4T+76MA
wGStgbOQQujOVD/anpvck04P3+vL1Fm2ml5/QW0Dtnn3ito4zzDgL7dBafq7AOmgrRum+X3Sk+Ro
FLV7NXp1iQB0+6Ki2rRCxlE7I52KA1qbRptBKPVTpWqPQZX0SOpglDXm3rMV46ESa05ybEvR4wFi
jKj2j8GVPQZk7Dy4hVbeHw29sW+t+WDq4Bat4naMI3tWFGtPQDAP8P/AWlZmUu31iWXFR/+2rqON
2rBlk3Xysi4EhT9GbbaVRdmgRtUbsvXWzUc3BySVUxfZBfKmfZsKv764nbL86ICyDEuzePz2MUxt
OGLbTJD65EWyoW2jYZWkoQ/lgoFkndbkA2bXUbaXxa7w7U0elaAhVLxxvMB6dtnSHXoPEIAs1uMY
rlGqUXey6CTFY0O66wqZyr+Hob6pm9Z6LscAApt3pw2xeSJ1gQR/oH4HhqVu46pkSyPr5CGK8voI
5wraMn3VqTA2/lSV+6bLP4MFhnru+fpKU934rh9z62rqX1tiCxBnsKvYI2MG5XVuLKoiuVPNSF2p
ZIfWsu69wS8/G6OuHWQJKUXr6uVfZXdZE1maumfR+us4cVqooCIaZV05XQeRtKk/B3Co3sdgcwFc
W0yfIb+4y8ojMx2T+tfmCShC7/X+o+T77yU5Vw2oXHy0dX8p/bxOTnI/e8rryDn193pPrnqeAH/2
fH+9uW0W3Pk313lDAPox6PdBPyYnmI3JyUr8uzYbux1yLMnpo16evdeJgYRZD7KB7h/VecVMv5Dl
euq+pQHAfPwZTn5mFSd5Jg+1GNFU0dMWA7E/G3xNjYZfyqYT7Qo1yG7iHh/K92E+RuhqZVxr8azd
N48vD3IsFgXd4o+//cc//+vb8J/BW3Et0jEo8r/BVrwW6GnV//jD1v74W/levX/9xx8O6EbP9kxX
N1QVEqml2bR/e7mL8oDe2v/J1Sb046H0vqmxbtlfBn+ArzBvvbpVJRr10QLX/ThCQONcbtaIi3nD
RbcTmOJALz7785I5nJfR2byghmb24BH6u0nkWjvXu44HDPBa2UUe3Ey4y7wC7ysWStR7LFQwCUg3
QZyY52qyjPdDNmlnk6n1htww3zVqSeYZVH65VbSgXXz0kw3k3DDQLCIkk8uIoKiV70Tu9icrz4aT
PDN+ns09UE7JWcaBOw3Zmpx8Xds3UVvclhFQWt8cfyl5ubq3Qm/c/M/fvOX9/s07pmHbputZhuvo
huv+9ZuPrBEcXxA5rxU2ridbz4pz36rpGXeL+Rz2dk1+Y64Ra2vEmQzYxoB0yHz4UR1XHrKBovZP
CsnNVWaqFoI3Q33rRU6FhAJ1g29bwEnVLoTV92e5bKtvIq1a3GfCJwFc/xKRDX9S9ac0adpHA9LU
XQKWW9a6bROfNB+KoSymGkmVwVAQz5+vseAerIO0riDvt9YTWIt0OTl5epCteZH8Mv5Q/jK+Yqj7
vq0gWvoarqe+3yDWUXcnos//8xftGf/yRduayn3umK4G5cs0//pFt27usmAN8jciIj16MXx/8hsO
Mo8v1ULKAmIfannyO/5o7gtkUes8v3nvF9YtTGF0RG9Cc6qOhHXgwybccJk9tphmzpWdO+OH5anv
m/Opo//oVVr2WydYd4mg9PZoVhnrzm2ml6ZZjDXx8AmDmI2a6e2+zUz3wfK1q2zP2OUQMddLmJy+
fa6QN17WnTu9+HXyMBBjfmAO+G3AFPjBneoZAA2XQ4pu6WQN185xwmPblydZQiRwvP6o7674PKPA
15W5v+gMlB+BuRgr3/zowqWNmb9fqitmtZpYn+yKGJRHiHQIEvbRcKf64mEcNA2Dt45YktvMnyVQ
PjnOemwt9bOK+v8OsJD9XrTH6JzDYb03XEyCosLKMEzl6n836nx5ZaCFIG+N//jL9FfL6fBbUY5V
FITNb8V/PhQZf/81X/Ozz1+v+Ocp+lYVNSCB/79efxmal//x9lYvzctfCuu8iZrxtn2rxru3uk2b
P+fxuef/tvFvb3KUh7F8+8cfLwhoEWfFnTX61vzxo2me9zUInr/8iuYX+NF6fsm48P+mL3Xy8q9X
vL3UzT/+UDTd+7sHpoClqMMPyp7nrv5tbtIc/e+mqWqqp1u6p/Ns+eNvOepnIc8a7e+GOf/++B0S
3NYsHjU1RB2aLJoslceQQfzEBCNn/vHnZ//xDHv/r/37Z5rh8Fl+eajN70fD/IE7SYMAp7rGbw81
l/Ui4WnVfIMH870aRmjvkxWduzZNV16lTS9RbC8S5HVfRQ4i2A4147aK63ivOU7HTqZARrgfboOQ
ua0F2Lz2LKu4Z79Q37bRLMuQEsGdDwFM9GWLJd42DIgEQ5QxT63lXh1HQ/mj6Tx2RImK2q3srCCR
3prEwicIV0u3ZEXPnjE4TeUCBX9WEj8Pzvzgd2E2IF8TKd6y7kW2+miWZ7KPPOs6Rzn66PDM18vq
HNeFysnaDRquPRsAoX0iLH22RNW+QQ04jFrbfh6rIV+hzsbGK0jSmwRo7jawmujeVLsJwSW9W5MZ
BG2sFtUJxpE4mY1f7vzCf/yokvXy8FEnoAvWwvJuZL2CS+Wxb28VoyCZmIpyOOTzASeb4SCL3Gnp
zquyf6l3ddSv+qLEikj2lof3cjEAYYPCx0CR2++rtG93juxvvV+V58M+t0CdOxWyHfy+69ugD0B2
jwqYJejKB9Q4LHS5kg4HszGAMfv7qR9l2cEENrr3lpiBr6t5RWHP6wh5ht5VMmIuUMdwGZO1bGgE
5EFsf5C0iVGdYoUhPsPD0uE2dgH6wYH7qQQ5kaFz6PllsB0QoXO8djiHw0xwGx30DzUURfIKMp4b
t+aTBqzF6UsEgVBG2AGpRUZ57oaiA95DpnHnxIBWPi4XQWcuYU2G29JpLfy8FS26cV1xfS/K1ZLt
w3nPIGJgpKUqQOLdi23rPj+QsuOOEAqal557cbTCu1jzAaDQIWxJsX7Uk673bxw9uJVV8oB8hXeB
Ut2toqz/MUboEQcsApL5dR73R9SE+2OH281xwi91rQzcX781yC4fdXVEkh0poGJdOrFzqA2UbNGr
e5aldpols+Tp7+VQSWliloVwn84CMy3PtI+erOZxVLM63Tl8VDI9r33URBYdM/WdPKhpA3hIcc5Z
3jZ3GM02sN+imZ8Zv3ZafR7VMHsxSsIQmDAGj7DAjVUEHusCh2Xa2oOWHfy4Lw9OFAyER732AOtP
6R/DpvXxLNUz5RwCtgLFOmo79D6j6/shzZNjnmo3v1TNjYorLNi6AVnEn32jOZr9qg9D+OPauSWL
a3+N45G5JGCKQlQjXHb33kPHB7qTB5bfyqq14XJ81EX+dPRixThl7dCQMkvbo+oq7xf5URzsHaSR
sCPQzaPXTuBy2bjPhf9H2Hktx60kW/SLEAFbAF7bW3bTitQLQuYMvPf4+rtQras+4pyZealAGYAS
2Q0UMneuHUaQ9W7jt8NgrM3T6FLc5VMcepuBKWieIuL21LMF3rAeDXS/Va0GD87opyrRlnOE7vrc
JmXw0MzjsMIY9xwqnbIxRkUh17VslW7zaa3+NCi7H7ug2SqNqT5RZDk+2aivOb41vV5s/Xq0l2UZ
a7exyebuiFjkRBJKexr8NKNmNX6/n9QEiFg+XZTi2nl17neX0gfiLkP9ToKxpqq3Z5kEuA3F+FNF
PfZGsiuzDDKB8Hvtfdwas3qTKkq3NPhOH9IJpO9kkivoI5hTwWClP8AiKwoeVGpDRYzSpvEZXjgL
rF9Phf+9wIpWeQGv5W/7gX94cdTUzw9ZeKyGrsH00oRlYmn26SGb10LLCT1afwnXbncNv/HTYFRs
pi0XrQMaTbEt0+ZV0TW1XaRmEa8brLMoCOC32DrKahx06+JDmXpCsJLv1RGkbTVPyjFEzpQmDllw
gPFiATuI9qlZxc4+i6LvyWTxOqMS3p9QLOh8QhPqWx6LETPquSebvtsnok1/dQpIAsEUXhuERC9W
A1Nfdd0WAAzLCyIEGBxU1V52VQQC9WxyakcOpjWJBa5tAuJc4Hb9ZUrKqx+k0U9e6d/juNVecxEa
RIxiewM1F9dWcAVFH6lXHA7sbZUY4cGrO+2MVghpp6dmrxrg50VQD/F2TMJ2FSEqOOhASsBXdeaT
0tLYjtYBkbM93hSiudslD+nkn2RPLnPqBA/Zgh891rb5dFu2bzXq/wM8Oa+5U5sAKcFEuU1ov1q2
ehGV3333/JhqHOz8rhOi12Pr+t7KSYf8u/fQ21q71tLaXk1JwfaHupGH//6h0fU/X3pNPgq2q1m2
aaG3MBz3c7jBjvQhzWsi4LgdYXBKFPsJ1+rpkQKRONKJM5WdO5DvLq/CgQk6enWzNqIhfVELyJh2
1voLlOzD0SgTPgG/84nsRV3iK4qGRKjzbunFe4JQjt278rT72P3cTxP3BOR98X2MHaaOsQvZ5FDP
1gVlHufCjJW9ZjneNu7M7gpYxlkGpmK+j3b77BqE1CsUsEVt+D/aINWwZvSh1ePZbBwsuzYOPeIV
4LZzP2CLAPx0Hr0dylHRWFh8BuHptnxeKMddvR8o4WzRtEQi2pW6Wu8LbOovLikYUpAAyZy8uYxa
7v0VKtlWQ/u5T5HIAqfr1YdEb6d1HyEqqbuUbpNOkHzmwyFB0F6I+CDXyaHRE/naSlGk8ZFPeTRY
34cydk+NwXcNl/BgXecdcfxIxcUwpqGuSWWMXQHZnPjR6JQYRW+QwhyxceqZx+Q6UymVXerw1iy7
sqHomSR6NL7fh5AXp2d7FoLyK1/pVa/v+ClkqAv4lHFVUOMtxFE2plFC8UkQUGApa9/G7rNyrA5b
GBn/NN1WsQ6mO0B7/fuC8qjRfYQUoja+EVyuTsL1/zKTQXsAt2O92YmLLtYPXzTKjp4DPJjTyFKe
ChUgduEa/lJrAu27sM2d5zv6F3tCa4w5bbLH10V95uHyQy7QY/imFg614J3KvTkC4C7I33ypWmdr
Fr323fX8iPg3tp0idgpY29m0khPJ1gen7k96CrbWEMvco7JW2mwi3QEWj8R039ezo98smMFf7Eqx
lIrQDnWMlivoZW1CRXJSNp1SXcdKU8+yd18BtJnT57N+X0Ou0LPMu12jiXyKZfRUx8WsRCjlxJ5z
uB1GSJAOiuEw+rfD4Tr1I9q71gjWZCqVNxTnGK+pprUzAkd5Uw0jY6vK00DOimpYUcOqPON5rjz1
wPeteVUH8nD7v25bf75P2ioPOguCr6Namit4r/0zguQF8QAzNMn+inW3u+Y6hLs+8urvRQz1MK6o
sgZZGaYVdE2/O0WNDTe8zc1DEyknIBVTugwN5AcePOmNfLo5cWIcsANMDmEHVgyzzX7cTDYWCxQt
9uv//s+XkcR7jNfkn29Q7UOg1yL+5fC/+POfPyZp6U5i8H4qfXQuoUu9DZTgt4ljvNdG0e6z3new
TzXM90jljbXrSl4oeGF+KfN0P3nAcgzHCHdhbjhr2fXa/GcC0OJqgJ5/JIr5fDu7yOyN2QRYTczX
Lt38sVbPZkh5Xf81HKaaUFpRH9UKrhmlahze+o396yi2yiKdEWH1sSG7uM5H7PTyPI+6S0D6tcbA
dxG11GV7ZruPHQsm/dDFzpE6Jchbc4Own9S6POwj6iHwPtAW3WxQK59+pudj59c47+Zshzvo+UAJ
dlE98x36KRdUfLtnohiJ4AnNnpdX8aYe3PojsZylGbrxN2CS8QZVHfytqdFfJxfrV7gixlqdo+b3
rjlCzowM5Tm1Tf8caRTAyiPZBAWvm47jtGjr/pgIJ7IC//3PL+b45qc/P++8hsqTx6BsXc7/LcSv
YTatukMkfna1U4kHK6ROsBPVeUjVSw3J8AmyIw316tA79QCZKl05kSjNOqJG6rbMr3tvH/hkNkQP
IYmcEdjURnceIyX2HmPAixjFpG/drKE3Z5X+qBXx1vKhY3RJbmMKDJxwGVNgs5VnyIWT73/h/mod
5RlyXCzc+apyIPNNR15V9uQZ8qqYeOjL+1WCsaKU2SrDrVwHFORQ+vXGMErroMUoJChgmA/nRh7J
picre+gF+/+FPGyjaaVWhrVr4zj7H+F+lMf/9mcg8GVqhF2JZxiEz/78FuphlsRFaOk/k4LKz5DM
/iWtkifXCZODXfjxRTbdqMVzDRlU2wLmhRyTa+VR1djGutfcbvlpYqAecd8F4/uncWDy8UPRP38a
juefrvvRqcnH4Hi/vlwGS8qg9NNQbj9djt0ao4vXaG6V20+/T9TAgXZ6k/LV+f0fkUdZjSOLz/vN
ffz+wxQNQFymKUc5KceRF6cHOIgJFexlx9YfH6FJmkbd+p8P5QJPaHC9Ph/+7bQAtSGWEZ8vNvep
2FZWolDcVVsN9lmoiXOWRzaYE7MdzlbUUkvnPxt+ha44r6kd7ymssgJc0hd6HjgnOSMIQ55kdyQ+
tWn6cC4Ew0fKVYL+tda1L5Nb+09EoIYHO7dn5eikfoCJBpQBo/40+U72UiT6UY7zMh1t+sbBZzgI
tQ9dPI16V70LolR7tH7KSq76h6tqeHLeYuR/hMj/niHUxZyI+vP+4SLNhsRl6XOyUL4I/u3+EeU5
dbCdnv4k6MFfWHgDpait7pzjvto0HoXhspdHpGpXgY7lExHXZikH/zbTRzvclMuzHGqQ2KgrU3eA
54ILXt0XD5Pv3tbUBUQlipHgj1CSpvbct3Scv0JtaB5g7sNSx2/hImwbZVLmPsqhrMnqg2lhfWpm
jvOoz00xiWqTRshn5JhcFzdOi0n5DKKfl/RIwFKex3unyqxjpvXWUR7dGzkmgiDbcIueqwhZZ+sk
0W6H/3Te36apUR13CjCEKfTMz9f/jz/u/tPLmkfiKIAr/Pu/zG0a+5DwOzpO6jCTDzMF8h1HYVi/
dbGF98yf4+Bafq2Qa42KHbCbI7X2W+LI9/M/retNvwAYCLDm0wQ0eg8S1HxVSsPbFWq+EfnJ70F5
RUGIbAdH+CFoLfPooS86EqKKjpN79GvQO4A+GJeTDvUBMH6M0Lqtu59B9O3R89Rxex+6nyavGZjb
0HsmuqueHP4ta1Vp+rdGtz6MOfQdDwKbxcz8JroIXKcVlFuPyOV18JN1JZzyK1ZDcItHnJHstrRx
SLEtKtU98eESqJGv/SKBLK4EavI86H28s8uo2YEDXfWoUi66N+0Kxy7elLr2L0XSfKReXr5F1Hue
Wuy0iLnSxbt2Vm1W+vK2FuLEtmqnaB3Ps321V+xTGub4zmdtfzWGqNqPqpgoFlTCZ7KSlNTbif1T
BdftDDURdY2UhBJOT045OfsuAjNQxcb8RG+np8K0Ab1FlBnKMSuqp+sYOrcT5BDB/naD+2C78v1o
epJX8nwDUlcenOWKbsj5DxLiQiNfQuJ3I6LEYwXd/nbHG6yho6SCKNColbzKc6eUjZy93xnvEzHP
FksnLn0f6uVF7jfU+0+6j8nVIEB/Xd7baVTl8Ainzp/neOPC+5DP9Vt/nhk1i5yG5p3vQ/fH/z/t
BuS6++bg0+Xu5/IrAIEt+6bWB/9js2D8qcpgx24By7c0y7DJXLN3/7RjR+GggLq2jR++oRwFdljO
ogjjbhenTgFYau67YRDgY2PCbYyafHcbdEqnOA9TtYZXFDtwGY3gOqmTQO5IbESegnkZ3E8QbUve
naNLaaaUX7EjRwgqoosck41IXLGtUXPhh8GENTcYvvpbks8eQpj/vkk15t3PHw8Zi5crtOFCpSKM
zOInNQQMq7pyo7j+YVYUkYqwOCWFp2/aMvprQF+kgsmoi9Pt0He/NIViH3g2qD9wQ3rJeW69aYGh
Ih+03GPt2vWZLb1JsWk+OxeWwdFuNbHQa9Gdp8FwX0Sqb2A+OO9o6LNdZ8PtHuzAfUey+63wanFN
cj959F3/g7D+43//v8450M//Vw1jAtthO6hq4nPkFC8PONu6mv0QEdAzVMHiCf94SpkDcZU9VQWv
mRG5oKBgLLNlKvJHX+NPK2fTXlSHhOLUhYfmYUOVa7CMvck7DiOmv/II9v+lUycCUfM4GU8E8/JQ
NtZYr8Q0qofetzySEsI7lEpXHaGPqtsub5pLEA5sMohCvDhBOfu8FOYCJXKwDGpH4edaoX/yBQ2R
VOUoj+TYZOrRvrW97X3ovkyuhWbnY/wwn4tXHNcKw+7BH8PylW0nqD0nzDZTVCpvoIGpLzO9+iC7
pqF9URTXusieqq/KYWre3EE1rm05PbIDjf6HbkT7nEbmWwivVbAhUtnN69rnYKWnaOpAWYeCA4hV
bNtM+WokXfYoG1wSExI00ZV/pktYJ0wpyFSzXTuK7JHCGUDciHsvMaoGVylB4zcA1K8wL7oQp1ay
yt+sXvEu8lrafFXHbEklmNXD/WdYIX9Thy2mvJ4cV8IKHGe2amJ9eoSj3fLn99xj61naMY+aCSaG
0J+SKA2WYd/13/pG21GJgJgXnFiWCOeb3iOV8y3Xfx6jqdl0IOSOagyRoasqZ2UKFEb3FNFU8k81
tPjvKaJKPLlomk4yRTS6VGQmWvmPJ4Vtg+ldyAn2fIK8ruIM7Xn+KU2Awn9ZoGr/20+wlBIH4r5f
FmUO5TIt23MVVg9hrDZPcogvxYjXpxGvZVfr3BzSfIKmZ1WOtoCqAdsqLvJrb4Tu42AApOFb9V6J
etq0A8/7zGvFexm0565zo+chDZJL1VOuAy5BvHfpEK7N0cGb0YMHRG1WuCJylx9NGGWi6ZXzvQF+
+qtbNcOrF3fE2J8DvTOOxLF/NbpnGsektVxMOPza3CdWspJjcsnYpMYxqANtG6vECqoob7/oP5Bb
Gl8AiYzntARqL7sKdJhNZYxiIyqqqiq2BIu+y/yHX+fkfmk+aX4gtkEPt8AxShPXLSf5UYvzpBbq
1zDNF71QUOlXbf4sRsIbapR9LUdrXFmhYh7svhlfET/sUnIuXw2yL2vFiFOqfMPwPUKGINdTGGTz
7SxMtpSc7lqL+eSPzOAeSiC3Xf73G6Wm6ernJyHfOtuSz0DXoej688uH5fdFlbZV/t2peYczCkcA
UKUppwC/kFSNNnKMunHYPpUKDBzri9N9XeAU/RFww6nsjeboEPyBSzVoW39s3S/YH60jMMXfIjet
V8j//ZOZAwY1xmzvK3p1zSzBAykTezsI66scaswItq9Vw/X7PSYnqIjnC5x0Z7jo1bWssHGp0lzb
WCpMBLazyC5IF/QUqzsmiWd0JLLr+wVKc1Fh/3Y7lKNC1JTj/G2BPCwKcj5RNIB840LN3NxWz2e7
VUVxhxcDgzMVAqWKVzybQxDuakyWdoSA1ScfnSU8Jhv9fWSPm6jOg5NsPBaexiIrAS2a2eo+Jo+c
efY/jhlxHx898XJfJZeSIxuxP+jcVVBQop4XWMErSqlCmU2AjsMy0vfW/O7lzS9vogCG4GlIVOah
0U7yiwIM1Zh7cqjusuRAYiJBhehFVx2Q3QsOi4uZevFBUbq/M32j3LSFGD+CMDjqbCBfvCQ2SfsZ
uGXPy/jDWIvMicOHPvOMp64yn+Q4ahiQm6Pt72VX550umtIPK6LQKG9xx8jjY2TV9aIbg+ClmRvc
ggfUPc+3kSA1wE8OxSEQFRXPWVocAwsI1dBW/AlokMxNiyToo8OkCTwvA189VBFobDkL1AZ1gzoW
e8XRrBU23eEDMpXqUCPw2zZZ3D7pk+oueEX3vveYIoSN6f0lMMciJV196WuAuep8UhlgfyhwHdok
PniBhV7FvBrKQzvjLfHWKOThIVHQN1QPBkkEjpAYdmlQXmI6ZKHcnQ+BTN0W0G0XjpLuZG4no6aP
9AGAE5n4UdOs3yOAOTiocr6wiUhwz3KTs4eH+TMh3IdsDl34Xmat40YZoJw60cGavc0xBHBPmgVB
au5J93N55GAPi5OheHCSkKyEM2xiHJ8g/843XidEst3o4Ye871qZ5/6akP10GlbTWOjHT/fn0DKe
+hYERxqFBc8oTEoDN+8B+ET5yq/08DVxSfQ2cRp8oOH/acdq8WOAydlhPzkbUj8q8WzEGtMRFPE9
yMYpRXqKPLFW7c4ybhOKYuEQm2nvIYZd+9uE0gKiKkpclDJXPWHQTOOk2kl2nSaZ0IjP/Qo+1g77
GVT587p56DYr+3w9wGrMjVzHR+wqLzXUySWsknylBRH+GZHaPctGY6OP7OtJ5GSgvKhMVr0AQSjn
/DzIz4XWvcoeVtcA4arou5UEgM3xet8UjgUndG7cMqpXDjKU9X2shTt0wSUUlFItTvdxO7bnt9bu
L36SctHVkndO7uWzoNPCNHUelIvVrIv2VZQ9xBCU9ghBkvfRcHeNlZL7IqiMEDX6Loej0Iy3MfT2
jewCOZpxCEF4EZnnvLiNAkuEsxvHzg9k0eMVnrzJewyrdTnGYb9xNJ8XXYGRUK4ULrFUbgTZMLrX
IkuRlGlu9c2L5+JYhMGPaJ+QLRhQr0a4Yxtz7EJ000pzlE2sCzDo9/6gYC/g96W/6uY1qZz2o6I9
YqXZHDXwmPs20aH8RQoYKpwEljUVbD+pFrKHZvhBjnfAGi1sL3lUCzKrLc+wOLEx8hke5cpQh1CE
o8GrpY0QUBMvObg4J/x5Ld+BJ4N16RVfDu3YJ5qNp+F8aA6xUQL65HAww21RtP5eRRp9FN0PiqIo
h3RFt7d9Ub6WlGquRNKHM0+soto6nE1gY7Fh21q95qPDLzKosayZZ92057nvWepKztpOFe9rjE6X
skuVm3owNcz3ZDcAI3JqYVHcutSR4Gdhiid/wp3bzLrgL9dFneX10AgppD+RC6Ecz8NTMsR273mq
a1xNPM3jM9/lBwoT/V2vLfUWsn9sP1BigUjZzfUX3J/RxdvFiHBVPbaVoXyN4f6TEvNfBLjb62SM
1P+rEdgDJf7wRJ2edSUKXnIVK1Bs0X1Igma2JwU7HnOLJ8yYgo2i0cj33Y5kt9Xs9ASf6desHFMg
/q81KyP4BaYJ+GW0VpF3HmVD5Ls5mpiKQHd0BAmt1FG2SmW2O4OAwUU2uZuG+y5rvt2H5NGkVNrG
DKn2ViiqA7ph4FuvuxeEOPFLY4cQsuZxfx6PVOWixOPz0FUGVUoG77t+DAsbDPwDAeX8QR6pdpU/
JFjZ3WbHuSvH5KybIIXpvWp6N2e5uT6q1oMhhvqM54O7VIq6/N5VCkbiIv0Y/bba1Lit76nD1p8L
gyL+iR0wctFd4DbVQz5G1YM80on3rXjJFktiZbMVscO0nHEARi1r36q4HTN2n5Anj7VVLgxKerdy
Qo7drmDp4bPNFm1rgpJ0eYyh0A0v6OvIWZfO7IZDd6z9/tb1CNUvhFKc+mrwDvlUjcem6EsiQnZ8
BXnUE4FW+afzurwQ7dBe68aOoCMD4ZeFIJljlcQkU0qw5rqQe1epRL/xxrg4pd88J+dDXGKap+p5
+NEZ5oApMYpiPMoF1XaNecypXj267RhuE1hYj8g1jOVUQrM2wyDf8s1NLpBA37KQUhPK1pKLHKJG
J7kkYAEwrowqnJlIhfNrYToN4nJNsQO/2Ko8O4UInrAjn7aNgPGGpLn9COBqpJNoX7Sws0+FmsA1
Tsvuo8FPdzGg1j+HupieG908u6nTfuhZnuI4pSMemU9HvwPcOYseS/guMnFPgMI5yGS9bOwgc29d
OZHLDP99jZl4wSqj6lZTWvNZNyPwNF3zJeH7eUyRWy09M2i+REZfbPqAGks5y98OTnbZ2yc5q4LW
z4zUeTGh4l2zEl0f/hhn3MAjpFi5h8dbHZ1zQf567skh2WTZxzgI44KPiXedFLfYx4l7BUofrkoq
a/ZeWddvemqZiyat7KPsJvrwrcFs8EH2Mk/fqWoJx2he6ihr3x7aZxUCwTIqy5VRCLA5Yy9gzDhF
tyjnQ9mXTdgP3gLEV7K+L5QTn7qtnRtow0Da/r7e/SKfxv7pmk1JDlTt24B9SGJdWt0Pd0YF/zok
sBKvQbA4y9CEba3GX0bRQpTr+FqZRojLJ1CPMkyUj9qFsTgZhv+EAYvYdL0K7iopiLzjXr3RRjXe
eQNx7kHL0qNVkI6vuIt89S3w8L5SvMjxMAh/jWdacgEC5D3p3bcmDeHrDYTdimKovjdW+QAz2H+z
vJrNesY7WD0641tF/EEuwE1xvvubwyUcI+0kphYjtNCvv2eYsA1o077CLsH6KXLyg0YB7pMYIogZ
87WdKPrp62BVBr829mZr4/nOZ/xjwpBYLjCgFS2HZipIRpr2Q2Egqs7mM/vE3AV5COa1I2ekRGjB
pQpcNlL/LaXi8ug+8Wndp65cXIYQ8hwx+Kv7peTRp+vdf4bOhh5l3lSsQgGd3MrHYUcxYfPhVJu8
a+OvFF0igU34M0WaE38lyLPsPHskFmpMaDjKci2XpXlzcgmivHgiCQ+ZQZF22IzVcejt6hiqsOrv
3W4eix2lZYMzH8r+beHvU+5jRT5g4hxXGIH+w+KAKpRdZWG1p+U5dgoGnwLd1V7aOvoRFFZ2Nude
NTrWEmPpadconvH/9X95AxBaBpT49VgrS2AMcg9DOUN4LEMR3IJMjkvkLarDL7cI0v2EWx/K+rGe
F+MPARmtt4IDWIUlGT4Y9qE+/TqaxxQzKv9lArVGBOGeDGHzWjI3sntvch/he6P9dR/5tGoyB2sJ
v6NH5tYuQE7UT/GsjRvREiHna9qD7GqNYrK5xMjZ7bPsRWDljO5K+cBAG+SeMbnLME+0s6LF6grv
TRAYYCIlT2ccbCwX/P4t86nmMyvck6LUhqEUluoKIyJEkUWqHHQ7RaHt4YEKyFK5CLP71QwQEhY9
by1boSX+VU40St9cVBzE5lVjZHo2TiBVvyFod8C3g4JfH9AvLPK/tOZQBG7yry4M/gpVh+yWEvNW
EEzTOSAZd6imXlr3Fk9IEwGN8oD+ngwJKziJPdJMexTvam3Onh7WeGkFQnJjMNdaWG0Cz61XAfST
72W3kYrnsMQFY0ipKhOzqk+jLGfEVOnRVJJ+AaVI/95MyiVoYu8Vq1hza1HyvCOHXr2ajvdUZ6L4
OtjW66Sm+ZMdd9mTauMDxOttspVdOaFU9S6lJuNBDil2SvaeRGBj4MTRonvQMMyO6y8VNmavsPKb
jeH6w0GFNnrh1XAAvYt1iJkfnSkuf6ZdSZLa1eLHxFNKuIFhvQUkkL4EDTBZuQSz9S1EX6x6+0Ks
sJn1TpOrO6eex92q7abmw+rSnfy5BMT5oLJHfSqsSqzrzOsfBjH9anLkXcfUB3Xze9x1hohgUoTC
H8RwjOPa/y++rxl70gX5qHmLNrZA+KrRNhoAEbLVw69jCLCdk12nnsEL/Cdkd9Lwso+8ZDrIrhUb
6qKrVfdIMC14sxr0DRAkqrOcDRvvnYC0/cCtNHzjNfihGOz2ersQiXY/9eMneaJmiIXXN+ljOw7L
23M7JYXVx3jEyoe2HGv7iKxpJWAv8By/P94Ryc0+pF0j/D0vfFHzZFZtsEWu+U1rOuSjGEqU+zyZ
fiAcnnatWqeXvOSLAueK5OuozXYRtftzJMmsY3DJ3g2oeEsk+WuYWdkSREb75Hnzi6CC1FZ4fXZ0
CV5sCy1rHomqq9AV42iF4ZC3Et6IlqdEa124VvQkG7dN9ipKqIdbL6yJ0wplL6Ykvi1wFGvaGhE+
aXaTg6HF4dKKh7NsPIyYxoU8HN33boo2E6iXt9yzg2NfU1RmxpP7Fuqju9EzO9joc9eFML7k4+Xu
5WxlJD+LzHQe5KlWAsFEJVxG4KN4gil3W4TXi34qDHAV8pzcF8kuSzOMFBt/7ZlsTaberE59Prra
Zizscj1wd1oYGL5pvBWG9UkF156u5FTu5tpCrjfknyAdC22FIYC+rGfWqdY63SEy0kfZk0TTP8dV
fYapyjE9SXq5VhJR5ZDEov6+xp2UOoRjfyJU9ZqruB7NL0NksfR115JDt3UweMOU3MZTdYBWAchr
787jf66X412V5y+VzyuHMLxj27WoyOcjPQVXpSfU6gB7gYgxKtMuLyduTL83nSBljdPUl0c55NiO
e5Uf2co7NGT49mUBJpL0Sv/lP27v5ASo0r+KGiLzfZk8um8F27jXiD1DFarFO0GT/oMIeLfzYHes
7bkbhGAL4Pk/D0mkn/2aVI8cN2KXD3Y18WxTRfbSsc+veN/wdeNVCdKQIjeT6pIUJ9VYV75WcNAf
8e2NH0K34kVgHhcOGzlezQsCWm631nG8PvSYLh346BHo/l23UWt2ssR/uNlJoSv7DeXqUegve7L2
o4jUajP1+gDCheKP1MZDfYraeo27whoxCgzHmZQIMrFYWW6FtdGMSiRorkKBwunaL0AlyiW/TxiQ
c/KqHCHRdNX0ZdDr9aTb4aM+92JgJMs8jV4ipQeoXNuHTgAZwERl8B7wyfMoM0qvg6XnB3QO2Ksm
zRFvngX7h+Y8znI82ejzi1ds2e9e39V7ORTNL2jB3OBoki1RfGIqU5HCUyYPm0zFH91VlrcarrLD
+daV8UMzLs5hIfSD7FWTzg3VcYAhlN6WTZD3LBsknV+MQZSUFbje8xRreNiYhr2u5m7rsWMxC+Wr
GTc2lHRck9hdjVe5Ng9dF55Mq9yuZkAqP0x2BEwyLJVnQ+/05+nH0Kt4imPjosIuD7vD0PTWxq1A
AJvRGxBU819gXl8112re/aDwV3Ymfoqwhoocpbxeh3FDEsMUD9j41o9VZlaPWtDehrKs4318XtEM
jf0gJ+WyecjxMNRxxmLHGyASOsqBnZON/3C1CjVIq5WaY+Ho422pz0IPOX1bWWrTtBoMo17+7Uy5
yPL9n3GPbd1AWO2pqo3H1DTH90nlVZ/wUbeRXeoFvibcvK41lohyFeiXq+00yM5DXhTnhj0NH8ap
Qzj8eyzzs2BPhrSkjLExgeom06JT0fYOEdvSvg6PHp4gKI/pygb/yIy0UpIvyrxgKywHscAKQNPN
i2I0OGIpD+WZzYb8ZrGDa1ruMN2rn/wyoP7WtLufSKM40LvvaoL9DK/P9QXITn/wNR5PXi+QFnbK
V1IT3U890g9erD2miaoeUj9t/W3bWaTQcTvHQbMKqFw12VB17XSFD9SvJc2jo4Ihxdf8KjkfA714
7sm5noobOafOkMZ5rqhi7Tb37+fJOUkO+X2e6QKNgBQeLGsA6ktjyMiojV67R2Xeb3kMFM+54daL
fJYzCdyRABYsIgGWNw3N7z26KHx4U/2qTFV+7OMyX2voYb6W7M2Kyfje+vOfHLIKudwwxpe405dy
QjPw2YSP97Xq+dJUdWAcQqvhA1raPArnaydRfxmg078FGmETvdfyndbEygkRE1YmvmkdIgD1hzrp
fh3hkL3DmDDYGXk6C3/mJfdZeXQ/LTALlXoyL3pgu74YSkO8+7Y+bos4xtraTbz3AZPeIDPTbzym
mrWupfFBcHt+4dd0Fdz4FrCEEgig2J16kCnXYIDUDUDJ7kXBmJPIOZZOcrZTa+oRCUcYme3hseHU
y741Ymw30u6FOnkCwao5He9Xqm306vl8YdYvKE+rjpUXt6fUdY0lBhw4GstubfPHn5vOge+6kIe3
hfMgNn9vGp+krRy/N9juPaK2o9S+qN647df/grEF2t2Of7Ll7RZd6CYvhQAehtUfeLAhVI9mGEXL
Qhke4soeHjs7HR+HpGJLhFBADsnGGsqlDoPjIntEsIfH26w8IQBNiOClWd6vUbncvpNywGeOy8om
xDTk6AbVm+yl3EoetKJHJDSXAiNQt4/dXC7czM29myr+l1Btwi2+t1QUywl0/WqzMefqYdmXTR17
McVK5VJe4PNV/9aPQv+p1E2HgnQr3WmIiFearahvpj4bYzQahsB+o711Wgnyzh0sHKVxEhnn4Lqv
o1QCjIa1Qxakr4HtTlvMb7RVAK/2NcpKfS+Cql6OvZq8dlYcnDBxrTDBnLsBVUq6m7/KXqmg3nXL
qllOblweq8jA9Xw+ujdK6JAikf2IXJZzWwmxszxGDZTisGi1tVDaF8+10kWK7+Qr3rAY0w8OnrRz
NxJWMkPGrUWppsNrHoBi8EyTetB51oY4eOqg6S8SYfWvfehYZ5ASP7K5lxHueIii8U3OYQduXNyw
uMoT/4+z81puXFm69BMhAt7c0nuKlCjTN4h2gvceT/9/KGo39+k588fEXAiByqwqkBQJVGWuXCvy
UJdE1ncvfLEeIAxkSUg1MGmW59bV9WAamGZxUp54dfpbuHrdj24KdyMvDIZ5iPS3legvol86NLOw
JCIqrm11KLWEvb3wmwqOhsZMb243bGFMt56oFshuo1+/yZlTnYTPDoEBq2EfHYSTn3mCoEYZ7oRX
soJsobOi3ohm1hInSPteXukhom9lbu9TNw+O+X8ehmHRyp1yEOaxKXMi1DpSvqIdKtRPQeGwaDz0
BxfCBt8AfcZ6HDexWl6+mmKg8IvRYRPKK9fXUeLO4WfIzU7esRwg5sQjG0iPEcN5AxkMXEFIdtau
5vCvmoxdgfDB7N7JDkBSyyPBxU5FwOzPYew9+aiGerwD4YcmIC3hFPZoIP5NHbhTrpG1REBpcqcK
VeyzRyfi58GyKptpQSN9tjnoNlK+IHU7JVpkvRkfxMGHEfzQ3rGP4ghFUXJ3wYt7RSV74uP400ec
ou+XHCw+7Mwa+nM0CZqrAYT2hR5Wr0HB0713DI94DM1SLa5jJIdPogWJ52LU2uGZ1QtbjewQeQVU
DWWB1JxKgjwYJW26Y+kXv4iG1RAk3iJ0QpRRWeqkC63NMgQU+c7NE4tMuyeTN7u3ldI5+4k9HhJd
1S9iHjvnAZ5qTyi065csDOqTMSDXM11CmCi4GndDVH8K090+xnCW+CiMiRchbC1U8Qu79Zql3yrZ
SnE6RMUmcYlo9KqzN1ItqrvasZ42Z+V0EHYJCgpfkbWj6KoXXYcYtPVle3QTo/70FfYEwt6DovK9
F/SGLvLWkpLJ7z28o5u+cepVSG3ft8kO5fz4bpdjvTHkolk5Opz5LFT8g16E3bwuCn3dJG17HVCw
vvrKxrdr/SIsqaypG+KcEgq2jhvPw1RGctE2qq3kWe1VB8T3pLD/v3sBBFF8FPjOXAz2k+g33I7+
wmygZ236YtuniXrRmjiisNCkcIUbhZIE9s3/LoxVYDfPJczBYkDaE67I4IYVPpP1/tmRhjfh8wjX
HlVUFmdNHahXuzVevbH8pbpZ+xIWnvmcm6tKQmZ1znQ3yUGvSZ98ZlxZyK9n9UZ0bW1tXENWUnGz
wJug+Xb4M486VGKeMGK9igQXFeqKehY08YJXPk+1ZyXstKNoeXJNLKjuu6XglXeCibGT/sKZTbsr
uTL+7k/8FiLTyelqY3lCrfxsJT6gpRil39Hu7Z2ZG9Es73L9ykNKv0JXYKBP72RbBDaNa6qo3nnI
g41wim6+0uuLyiMc/xhldM8ZxWoXMUbNtWY9RoMxfwzqlfJqu2p4FGNcKbN39nRhfbrmXxcWTS8M
D1EZ3EyzVc6lUVYLOfLdV+hSPp1SG3/72gsy8ojRwNd6UWx1/KgDrwGtogE+4jGzQrJk3EeZS2BN
YhOUgZC8BNZQzzvLNl5d1I1QwYb+oU+eq+lQemgmOhIImRShh2fHZiGhBsZBtEQPq6hg73P0eitG
OW0SHsrB+WHplpExLdJzoJIbkFpWt6UaGKm9yI9Ord2r28RqzyAienlWimOAUNhRkT9Ej7uJ0svo
JNoFWSaQcfJemUzCbo5sTtKw6Bdy1rTnTKvYgsRR8TFWWrkoZGXYIU7tvnXli52o+cfYye6ma+tm
aQRRQQwypigG3UtuoZI8L5w8v2bTQYdPHZJ1P98Km6YoBHzZBiGqdaUAMLu6BGFBd2TtTPhErxyi
BwoziqPRtdpZmw5Git5Uh2TEStgqJdLOkEloZ8u3Lmxc1N3DVGiNfgqUi1qxLpiJ4TlQcX7wyZxf
NCU1v0aYCA/iINkOoS5xmrUoOc8y1JgWCbuj+aNT1Tdf3cn3GqxA/2n6XrPtycxukRb4yX3jdw9Z
D3HPcTworh/wC87aZwp+LdL5svs9Na21omrSp9E6K8mTix+DaWqzpE6M58GPnOUoWeYh1CplF8Cn
NMGqvQuUC7vQ8MBpGQsN0uoPP07slRIa/VqZmhLJO1iSJspR19qGreIts4gke4Y+6CweXW1jxJL2
5njpjRJD40nt0/AF5bKVMFeRH+4lP+0REaaXpyEambSJ/r8O0nLEuo2xBL1FcDpXELf0DXWR17XG
r2Hwzl6KXmSt5e/sKz90GVRNi0zotSjcgzCXCnUJQ1lWyyaIi/cUBvFZ3ncmCeY+eCUTcx/dqyph
RCtpnmIbERySMR+EYmDwACe0imFLhaHUf3I7MHkSt1F0u6HmF3bYbhTUwdUpuOn5H8W46kIjf/dT
xWShAcW6j5IWWxcdRt8kO8guAZSWHeOxVdRgLk3Z7bIjBDS0WohEbRm98HjZizQ3so/tarRrYy2S
49S3zTuyPK81qHe4/krEW6dsOBKQFXVvZXrWYfK4DIPxLqYtsihZQoEElGm6SrO0G7f4qGL4qCyz
DtH7wdqOLn9BR+yzqrijjtAKT5OOOYqtBuiAbTX8MFoZQXdFG57DyNc2OblJdOdU29+k1DwdRoM8
QtTUzhq6Tp2yhrqtT3VLCUMfdnuCqwhMf9my4Fh78Sybehh6265YD0dbyRykfZkjr1l1ifMSFIN0
Npz4IFqRpo8vE+fJ5LLbrtlnGeTMBCioJqJE75CV5OlRG/KurqLLk0S1/57Yzs+8NaRfrlvNSVag
EFyz0LG7cvgJz0gMHUVnvMIdE0wAowJoLhKVCGaWz6PUD1BpFVBOTM2WyuQnR/YXA2JJhLc10Jop
BQtLX3PdU67a8IsDreJGfg36jgZs04tIg+RA+CQ/74++XlCkidOvInpEyi/UF6JDREnBiuuS1IqQ
Rsxb9hdjkejnvJGVOwhM7YvPVB4S+ANIqlkscBcCHKa0/Spl0/+mlFW+0XQDzFuvmR9lRsi1qr7z
K+6XEAlDvxlHn6rrD9TFFDEULvAdLSpt4A4cwbmt9NZOHCjfAJApTunIaTaY1q6YDn/7/9X1MV6r
m/ZrvDCK4Xd3iX67V6TqxW6IG/V51H63ZGAhlpxNxAR2AbcEQG3/HDiS/131UnVWtLrzUhZUfIOE
kc+Ex5W1Q8UsDGxltZfCCl0w2Yx30LK7Fyin2rXv+KyY+xqNtsnWNak057usrdpUJjAct3wPY/h3
0nws1g2Q5/ehNL/bMCw9lZQwPKeJtva5QbBbbcZ5NJogkbnvmWiOECQCxdAcXLXq7OOQA2Nw/G5h
DCQgU7Af1xqQxEb21WwD7ka6+h2/oZx1002LoMJWtAqNSupQ38a872eqaUDyOzUlR5oVdhbcoPyx
nozWugozfM/ONsoTf4FAABJBFmkc1dXajfBC1/pJWa5zEk5hEs066/Y6Ff+3vu/GjdNF9lLvGgWC
ZuXYtK7xjJKWd7T86iXqbWuWyW04gRy4uKqEqybrnaU6NcHYlZvSTSOKUWlSmCDtJJdMOARXwU1D
N/KEFtlHLRkfaea/ycZgvFRVipq6k2TLig/gRUMMHsKY0p+3lWS82CQnTnoe3uKuggS57vqVVGqH
xoB0pp0QnikENQB8w2g/TCBR2KS87QiJPOgBvKJfWCPUyALwIlrdoMIHgfwZAg7OBZBwvgNnZz75
QAH43lb9T6Up2F6kyTcXofQla3uWN6otn5rcUOeiRw6rnJSFP2uiVvMKLaqTO4LqsEpLhUEe2qaq
QY9XGk9mERzcskrfrVDxQYtFzc7Q3OS90+15x2Po1lhme+pynxwCH8R7GxvukpWoutbKAVphj/gI
pF8oQSpAXLLWX8YFX/NApcwNGlMJ2T6t2/U5jxl+/8aL6ineTCvy/KLHfrhJNEk6Op3ydZDj4orQ
TYog0T/2GuRlrPf1dkg7lQqEvv+QRnQBwTh/ukmE6pkc/0wDInpmCdiJqsto1TbsE+Ve7vbmyIVl
NTGvNZpQMxXilh9Wrq5C1Rg+EeFCHLuTv1VqVs5liFwPhhGiEh/BzYs4avkaaGm4g5pnmItm6Zvm
GswKWbrJq0YwcviJa6zAp5WvJG6zhaVY9maYvKZKwMjUC4I7k5fFEHXLNf8JieDE66gq8J/l0UXM
lDfUIGRV9wJMZ3gZtGxCvHEBTU03bp6Z56bvvwPoaj5de6vLdfWbZDDq4ZGS30zKaZbVAD9sohDc
N/wkXaM24l5k4JLzwTey75FdbqjRqz+Twth2BFq+hb5XztOgHC+RGlDULSX1DvXQ4ajLaGvAHK/e
tClVa1Os+tts5qz/6k9uAb8SE/3OOo5RbEmdjG8cNfExxbfrHuaGJwNK37kaWiuj4nMExt/upPQF
0KgSbAurLvew1VTEtAYrJEUCS/1eHITr0TTVAFCVDW/Zv8akMVUVSuFIGx4f2amcDhWYk4VSdu0C
psrsRHwJCJtwK5Ud/csTsKdjxU4f4aWq5eawk6j7bWbzLL4fjAwFcLurV0UXg1edHF3hAsxIK/UD
wix324hmGYY2LIQAVqcusjHq0GO6LckXJdiTES+zmTgdPGU6HdNqnbnt6e4pWjfYt61b+Ctx+q/+
vn0eCLBcHL1aBURH3kZZS4/kFCfqZ5pB7VUbTePmoLit9yY3Koo5hjduhJcndTEbs6aDLBovSXWY
uyT52UCw8Hmasq8V6VVMGTRjPRNNMSVyDvZCND2WN/cpRRN2iLWhF9aG36C8q2qiVR7lWJCUoc79
sImzznLHndGVfXL3CONfff6bjQXLpnLqIxkeHTKBW50nFIRrrf3UeJb9ZFPLFZvZeHjY9R5F0SQG
MyF6sL+1n+IJlVgTiSVD9c9QteSjUc22m4l+/U7XSMpyf47WHQIXx3I6U+zw60zY2Cp9ef/q99+8
gBIQeplmQfHm6MLmGqFyvqt76glhIqJC1nZQep2LU10fWXWI03sH0Zdknjrz7ba6DxW2UowXp/8a
RLrE2uWKUS8G30ooFJDKTdAC1E0QuXgaE8+jZkNhWVkC00FkmuTjH8cQWUhwI88juj3sTgTHLPcL
4PaEqpHsmWapdfUIqrjbP/pJoRrsqmB47w3D2tauI6+sCp0vFemPXWvoKVRpU3u042EXyJmLdNUf
v56n+EVXYbz3v7dV3VPBBQIChfVpFspnRA/H715mlks5TuudHwTds6rU78KOTNnMGIa+UinNZ5kX
q553QbNaekptGNT4steLsjIllh2+Vm1IPaKP4iExDdi3NvegLO+9xRAWl845yl9Eg9wfoyB1XDmk
uI7CJg5aDLYYCC93FdmHnduupuDpVCU766pUJ8gTOfyyUmnXdhGlqd5wc7WkvuSyWlziPHrV83x4
hzMBdsJV4efyrb6VrtXeKrfVOFejtr0JrPPXualBPJl445kybXsempm66rRcZX8FURSQpd+l1lgH
NYj7l6AEoenL7J6C0O1fWOp6m4YV+EJ4pSqLj9Xo/BDOuNAUlkh7cAlxMw/GcqVo3lkbWhCNeuEc
xSFpSHLPDHeo163koMct2g+/OLOKZiPrsbprmkhu1rUUuIs8JbrqhHm7N1piFTMk0Zu9aFuTUZz9
ZbNjlVJ6IpMsxDQoRFQdvI+tBYe6tbxzg3Dz/WBY0AX34Vis/nJQMADPVWHLs4eD+J53TvQ0PPJ9
mf9lF3O6fvY8wNWxFS00q7tD6RJInmqDRI3PqHTZ1tAzarX+KfsRdoNNGqVookBIFBLRZ6vR72G6
n9lUDz2mEzYx55++wvTX7Krv7RWzqDZ6P0YS1cyQdRhus3GiJMypRECQUw+6LNu2djSd0hZnKUyp
My0ODqqfc/exXO0EhZd+0tURyQZIBZRWyk/m4EJErARozYZSmAK6n7w664eudWbVyBcFrDLvrhyC
t0Hla5TqbbIUzdQ1sgXkLcUW3HD4Bgf8b3WCNglnZFz5lVg3+rhPJBifCkUK3sAyOjuzhc5QdPJ6
NO1zu1BBNzA/P+t4Dh6y2ovOve8eS9LRF9s0yafxnRDmKjFKaGmRnBODVJ29nPTtDn3I048iMqMn
AWlgjVKhfvNBBU/89EA6gEH/y5IpH2HURk+Ahas7XuL/Ps/9OpXx/pijQ5cDSWR/16QDmAICzf6+
lN3BnAOgBxo2HahsrBfpGHOfSPOGckWpCQ8JBasHcVYL4ziabM7V2mfnNnUS/qBS66/+915iQJSQ
UYfqDGjuX5MI931QaPlIBu0ydkT7yGmqdds4LwR4pb2v90Z5FKdBl3pUWGEc+EFy06CoAbSf1YKx
o9CR70HgEg0JXWkfEB2ZZempd37VthsupjBijoQbSUeRifzvSUnhAhBQ7EVPSfNXdVemO93pIUih
QLVQJzRpyf78TsN2b/9xV3Indac/zT6ApxqlNLjZFPiPqkUc9fOuMKJ9r4S1t34wudXacL9AaJBl
Of1p3meAwaiHLifpKOockU3/MA1Du4hDaarNMdR94PY+d6/Wr9C3tcqE/12jXdIq1i9R4VExMuns
PmwO9+BFFVkkXqephCOzSnc2qGQYHzZZNt+daKz3YiZh5766qMCPU0bESE1Br1Cyyvv1hKm09ZT0
bHMVY0KLgtu2RgWEPRbF+3l/0GruV63rtKxQi3CWQtjRcGEEBimkK5F8FR0G11tIedjvvGkgipt0
EqeuR+JRCe1q+ViIldPK7tH8f1iw/e9dqqiqZwC6mlXfsvEZwTd4jVeeXeDMsA1PB7N78gaj3zU8
5hFnn2xFZr0SgdW3omVFZXlONaU4W07xqzcKUNV/TKLHoGoxSJIx3wwGVMRRm0tHWFaDmeu3w1s8
Uk7ZN2597bvEXMa55B6dulU2ulLFO8QtCbzZo7fWsrp8knSjW4RJkNzGsWDT3Br2a9z0LYLXMvgo
EiQ2ME0OXtInh7zYK2ngHFTXwwlV8JdT9FDVITzoqj+T2RjLsRE+ZVNiMQxC62Sb7VK0xEHiLrCL
tfpXO3hRCAw16Na5U1RULLjmojJjfVd5FJt7gS+t9WG0X1qpZNOaqvvaAFNISvvJCU6WYUTQP3KI
eBpfaqh7E9uqz6J1t3vOjr2gdCABMU61dtU31wyMneghx3F8sSFfnpG6Nja65cnenAINIAlV6a8f
s8sJRKBdSuL8YcvQpluOWpwsxDRiwqZohjVpdd7R9KKM6dCnUb3NfT+b3V+CI2usDVAp0qtx8OYm
zBRHv27Xj9fcmFr6lBE+/c931/UDBDIJoPnpZYvu8LDf393D9OcdPl5BqCPbpIWeublfMmW7AVCF
5cPjmqFlwcCTkoF7XLUNJDQeDTC2YnoxYRmkX+/w/mkFvg3V7/Tu7nOrhsd6h3cneov5xTusIE57
vMhueodJff//3T+WLqcIPOq/3p0YLVvGTvJsUFHTByFGZ0n6LVRLY/eY3iLtOOtLKVwAwyuewR1N
9a5yfszNxr6SKnuuVMv5oPgGjr3UBWCpuMVbpqTz3JSSU6Y6+tIZkRKorezMjcl4TlUicv7ocpcJ
IrKesa4eJEX7LpziUADG0AxnuPcvW4rmawKgK5EP7UK/Odh59OvR31GIH/LMZ8Fpy4tGk1jrFRNN
e9KjIBraytX3MvUKh9bB7mvpGE6tobC6nR/y0Qqn6Ga6UNaz2vbhwaSLW/vQUdhQHk9ziINa5/0y
aa38XzY3qlaOaVXn+1WGsCLm76ozcRkxqtYDVEHMPNmJZq8M1Qlw870lRvU1dEaFWUBH+uf1+moH
+kCxn4QphPABlcgwmz9eL5zhn5kcI+Q4DYrr0D9aanV/pcIEtztx0D7yyfbxhoRN+4g8FLXvBtnJ
13KYAOPXvvXOUXPT9FRJCgWsgxecxZkRJ5ROdWW+EU3LiGFyL1QQCIFeh8i5/0dvJ5L7bUm142MC
0UMcuIKbDl9XeJjNKA8pxv/nCg9HXDRfV8koQoE/nvWQ3MKRLPvodqsSoW0WHSsVjVtK6r1oy3Ie
MuvR6fdknW3S7WVxchykEnrZry8a6IIF+RzzRfJtbxIk7d+NqvNR5tOGH2FWH0u7dT8dNMyV1O9Z
E7ZklVmaebPYVlmfyP5PS1d+15YnvfuJY8MQ1qQ3lbqeRQK/6oXSJbammiafeLnK2vRba29Jrb11
Urvc9hLfXC2zhAwLKy/F/cmPazgA1cqbWSWOCkv+WmuTrfD0mjNVHKXkkmdqmwyHu9XSnFnPg2AJ
oiLlX1DzX07n6AQR75eUeNUoLE/mRTqls5VLGlX6tYB/aB1U+TYolYCYqeOdZQc8CPhiCQLKNp5H
alIfx8qUr6Fc3YTd9iJtEY5lvePurlBTqS3S3JI+wLMqK0d1TRLJDO+7Y6Y2kO52ur/lp6EshZkd
4r4revklvBijbyMDZ8Y15K8OdZYrlokEIcn4xvuu1+N9VeU1NcrT6ajCWmEbyq5TvIz4or8I7DZf
jkOa3ByT9FnTI45gW2Z8Q2jR2pkZ+A7RbNECO4aZ/Clao1TbMKQ7RzESzhfjCkv6HG5knsXTwU43
IEvqF9HoonwNc3t9EWOTcLzpXiCfRIt3AhOx64cH0TXuAAE2hOq3hA+kl4T955afQi7P9LwKiNVz
0HolmMtWqi3HIPiyjQn1XDBcVwCFDcJ+omPYq/+4p45mM+Y7d8iAGv+x58YUaGjliBvp+BqhtgKs
uojfWmlQof/nyS+aWk7MUwt1b+cB0npjDfAqG0X4RLn6+NoYC9FJQaP+rOUt32NmsFFB3Samwkpg
GhLbBul8yQUlMHkHhZtjZ432UXhH8t/gkLzbALrqYmj1qazj5E1X7ACt1KAkHM+grB2zlQnGAr0/
pjRyWQLlG7B5QGFlD3u/u/IiyjDFIRS6PE6ADk88SfYIowaWkOgoVDCjV5bPIWGtIWrUSxNpJWzL
QbTM+IRXwtkNtnsmz3hvCVPZdN48jQd+QtNwh5T2XqkNMl59TgISItSb1Hgh2wRmIhDsbEOKC0Aw
fypG9QNmB2A/wVQmrlv5U6QXxtp0x6lmroeXUOKR7TRmNVVWOzOovfPvlUX5lDKl0ZUGsSigSz9N
t8hnUZLJt9xHA9vUVZVAtu5sOhiito40TniSPFjCJZvdqpitGV/K7ifxtcV9piKNtnnX6t8jnUoF
k8Lw56Ym6lXHQXJExJLMXdR7m0C23LNvadnCVqLkLTClX4llGb/j/nKfB9Gri4TUykdjdDXgq1a6
OLA+LNxxRKWpj28jslYvAXoQL22FElRkpVdhCit9nFG1AbJ6chZNUqwywulL4eXeGB1avQMiOnlz
+JRf6v1jLvJxU1Qrqg/CbzlJsmwsvmTSR+o07cvQJosCAue3xrAV4BeBhlQwTS03rJXpNwXU3XX1
xk4MKaeop3xCeBN3ReKjfVbcpLxSWnU392bi79NsQkdPvZDM05aUj/TrQW6MfSfV8Uw3pO448VMs
5EmYXDfH/ihs4gAUoT/G02EMa3OBpBNdphEd1L0D2FU8oq3KULQ+3MImvNDBgZ5Kzb1cxeG86Ub3
VJmedawzq58P2mh/JwS383p3fM1HBBwytypQxNVRstRHtCVi+7tEQfMiVUe0dlolfEpJ31DWq1rf
03B4UxCf8MhszHw37cA1dsHT42DV7rFiobOnmLGwZ5HtRNtRMv2Z6BIH1ldnL4B1WZfTY2RS2jQz
CdXNCqOu+P2LNruLVZHw8QRGOjxVEJrtxg4oj6gOaIf4ZznCrCQqB2paQHp82Jwm9VAn+CmbTXAS
1QGTr556/n+ME7PoRr+1lTI4yyOlAlJFIt41IufqG51ztSvgI7Z5EZZBJugDTU69ED5hM+161Tv1
eBat2IiiTdXBXOYjApfOTbd6gqa3P4bTZJmr2qsRzHeANOrVR2MFCs2EjYlWm1c1G+1LjLL65BOW
yjSkpUs9+yKGJ5rCyShcahSAHBVQ2XZZhvMwjMpXJUu/zoSNMqvmeejzORiK4JvTfWpmVr5buZlu
LQrclsLsesHesRqdZC93K6RjoDJIuuBbOMo/KdlvL37UZKdBG6yZ6F+lGlQRmdWdHE1OLq6q/xZ2
w8ld1gGFCW0NvzPHLg7Czr21hjszabahkXjvoU5yfno5UifFa4S8y7Vo8uqMP6+u6+x+mU2vAoaZ
fdFYX6+uZSk171R3VcGiEhZd9ruwFPTFm+x9DDNjYUY9gqu1U+wLRGtXXRdEt7EFokCcJvuNGuw8
qnv93Ghqsmh0zYXq0kMEZDp7HJJGGtZmGx0cs/m3XfTVZf3V023/1rb6XolN9d3tES7308g/FkpD
ebzsZks1ca23Xo3PbmArv0Itu4KKS940j7fVlZm0D7WxO8JOQeWo7lcfYOW3HsvoX4qbf0OaS7/J
pZSu7JzguxbU8qnzxmAizXS/RZK3FF1hPkLRycmrl4zq71WrN95OppT9DHtUP1eVgR/xoLeQjw8u
qLZRt7Ya8qpsMKL5RBb0NqZlPevGIf5m5MGPPKncH0QSThkEHb8LdVzK3Pb9mdMeIT3JwlljQn9D
xciM0o+VniXlb8eXnxBTa35obfB7bH1jI5lOt5JRHnl2Ae9l+TN0EdlzWxZsQAdXWQlbO+rlmcKx
TZp12b0HdIXe3Il1whgozA1ZcPXT0DnngQGKeTqjEr9aNHEWLGsbOpGlD8MY/wFnX6okpXm8sm80
iuh699YudUmhXQfLyIK8iHR3wzz/DLnb+FTvQ8T8vpIpy7AP6lVst2gPS7F0du1O3ccDQLnIy8rv
bfiaA//+gbatO4dsXDnyDzOPOkTL83JyNMPPhDrk76HZhUuvZB9gDkBUcrmDXi0KrR+jnlOR0fjv
eRe1q8AO5a2UG/LVDn0ko6YefWu+aNRg3oJU9zbwg9qA98zy1iTKs+gAJVEyg9QPyFlVlWtVClQ+
AvJFQDGB11XvFpjsjRQn6EQjBGM1kf8K47+6jXWnW9q9bHxDUnYRWOnw5pa9vrFVdEOEvZR/1H0Q
fzTIua0b4EdrxQnMb3GSGN80m4hCH8vWumi6+GOIfwhfRI3zim21tkGyZXwbtGoh7IrBRjWsEpWY
V++/ElDeiEsQ37EWgRSsNTOW5qXhI3XGXmIvzvKp+bAJh+6X/0eXTnd06ikaffHX2B6k/Q4eexQt
ofgThzIEp1wEufYvW5p02ZkXEa7JFKBF9KdzPDnQJ7Dh2TZ+/WVXa0pufa8+/mV3Eck+NiD+28gc
5hVVy/Ou695SoyovxVS5aMPhs/9jouq9uiBOczeRZSsJIlEVK7Gt9fVBWeQo6l28zNCWtd5DeNI6
zirXdKR12eltqIrt93LN/5O0uLv1TCffJ5nfbipYPo+GC6NOHeVkMCRU/CK4kJ/8sIITwC2950Rp
YYgNWYyGqnwCBpCdS1OTV6bSurM0NVw21vfPQh42cCSwMzXN9Cxs4syNHWNHZdBJtDQn9KAySvzi
WJGQCuIuPd9tYZkgIZjI8cIfBvmZYnBvV48lAFbErwv2ev4cAHR3EV4jrouFFSAPKppaZHeHfMh+
ZGUiP1d62ZwgWzzEngtrrxoGZHSNaCOauq50szQP3bs36Ma17iDATvbUe6nVZiF62SPrl1JnHS9T
rQjwC66ZwRjJE3ZuePBLvX4N9HIeDRp0zBaRwlFvm6VoNnX0i9r44clO2uiSsvc06hiQqKNry9ws
angvGZSgVpWRMdnIGfqulmlU19ImCqzHwRGB7foa1UZwbHn4C584eF1dLhvVL5emqYwxQOjmSTdM
ee2BINmmgZucxUHRi2ghFyaCdlqW3m1BPSZUK3koOocmcMaps7CJMyo4y43ckOB82FzJdxewvSgz
kIf5uGzjntzIxMGTOA068RQ1rWPaT4yDzq5tGm5Qzs1RNfcziHc8MOzfYeF+qk0vvyalNAJLqvxz
nVX2Bkb4AK5FUz91CvW7uZYXr0qYB+Q3ivY3WF5D05xPrQxfwpe0lHWeUIN5P9SJBUNdm1yKKEPS
9D/t7eT8y0ZsA5mVZhYb/mdheJV6csAzU5Ihj0sdYMExGzUFbGT4G4LzAVaXYdiLs8fBMpRkrUQN
VdS6C/MCB591CFWP02molS+tSoZYaLIJkzioEnX6wnbv/Kef8D4696VSLGNZdzcS1WhrxFYH0EZm
8KYqkgR3oGxsw8oL3vwo+R6YTnXmwR286VMWPK5ePdfqCQ0nz2LIWFTqjpRhNxedYnawIL+o9iAK
yzNl4LExdlQWGb2l3cxQVxZJNFTnWFHjjSIXCfgFzTwUYRyv/LJXrhZFYvOOcpKPbrSuBNknID/L
L5JWM5dK9sBlGeLrWjmn3LG+6hVPkKRQ5IMCV+0utSVvMxbyeM79dFgM/8PaeS3JjSvd+okYQW9u
y9uuaq+eG4Ysvfd8+v8jShJ7OkZ79o5zbhBAIgGWWlUkkblyLYRMX7qOU3L+iXtOctKNnBRAWHUL
AlxytALeGp+8qUzKaSiFXIixaIDkhSAcmhGNxujXjNhDuAuf2xoxViUYW7v2baj05N6fqK+VvstO
fVpAxYYpnEwgEIxz2NVbYRJNp6vNhVjBQqyZ7aKnTpzYNxseN9ff+0MNtr1tKCfE6ZKouth+mp2E
vzwG0sY1xgogluZsDQJbx7EIi0OddQ4h+MY/25WmbcC3RVd48e0VB5fhMRuMmoSxVkzP3BxxJs1b
2Q11Z3qkK0cYWyAxSCa2EKWso40whkpqF7eu7cHQ7BJNG47yoAJBUzhPZ15TPbZdDBJcdwlWJ3Ky
lZsOYsQ+1/dDUhb7dIpMhjAybkanjK+5JELZqveky1myNOWq+ISOsA9PKKHFFmJSqjlTXpWHrTsd
ohYAC9dtV0A15mbW1rKHhTEBPtpCCg4cwNF7m4aW37gL6iWkUxgn7ctvt8YCXWj3VMxkvvbTza1M
F9Ey3Bx2E3axmzm5gWt578ZbiAlOYIxPUV2XWym2Se5Hg/oYmGZ573MHN2vfKJauSlFACyPBoXRi
9dEyU3WXeQaV/JOzjbjNY0ppz+Sq50m2VMC67YSrItfxoZGAa4uhbtUIXjqFuussUkLQBsmPiQ+z
puEY0UvuceppRtX8VIe8DPPfr3yORqgk/Fr5JqUt71wxRNvEKhY2Ya5w4ZVbjhmIroKnWVdRUtxL
UqUvq4ZS8zJs4WhqEkKHJAE+U0R+zvyGuEVo77wys3+Qn3t2+7B4yxMjX1pSoT9ooOQ2NTyqZzOM
tH0zJNoOCYb2TuwI1U8KKZcLa3bb+5/LjLdTnl1T7Pi2Y5GA3pl21FsnXw4TSaEOLGovzjj/dAr6
YCMjVhz8hND2aOx8ihTDTO9TFHaGZJ3APwRLt6TlyX1Q59lz0RTPWaepd4Pbps98ygxwo0FEZpoc
pQyqO1srD2LWaqoQ/k6j3YlZsh4F7E6uiT4nawnDGpuKWHdfNXdgaArw71r8ZgfyyZhUV0yL44nn
Op9S3ZzoRoPmzgkrgJmt4nI8rykIi4p2UWlW/X3cuJ6Ufy/juAcgAiWWnHdvlHY4J1cqfzZ1Uw3r
OIu1xYeJD0OzrDhtURwp7GOQwR3iICGYjLpz8mvC0JCvc2gNDU74RdB/440MQua++wHz4QuC4v4n
J4EnmLqi7hLGvbGrqMuh1sXOLwkJ4RU02+bW1AdnyeONP/vUNBQYHE3Fhkeu15AXF8YMVVSEpYeI
zLTh8vwag0Wge/qpqyr3yfW66Yei1ggzMkxap1yXjYHkxeSMSoC5HTUduo1p6DcOPM6IId+2snKn
ufOl5lksHTkVP0B4tLQmV7NuuiWvPsEm5jxBXaQ3Rqs85uCZaVKvvTYJt59qxbmh9xdAknuUHwJI
B4xVHg3ddzlXHlOyjJ/d1qwWqmU6LyiYDUs0d5NHuZGDNcTTRyex4An0BzhbwzHb9yBxYD5RpGxZ
l+2BVw0bPDuziqXHW8mw41UWueljMjUDmQUyDffCIrveybHGvczU2fdN56wqmTGi2035tGy6yQqI
UCevxHw5EBHOWviKq8Y9h8Tll4Xe24vUl58ii+orE0qG7UD6aWO6abkUNEKCOCicCmDrLJ+k44G1
ymOFvkqsvlg6/zw7Ui9iJBNCB3n9hKZqdVXgHD6UWVquvNQy3oY2+2YlRnKfO5V0Bz00SW+j43eE
zsMUjbwnm1x9Sfzmm8Hf7I2HS4P2JbCAUGuCJYzNV9Tmu7uMIqZ1YNsgiR0LyUylq/alR7m1C9/k
gFoQAkPyeOLX8pcycoNEBwTFu7r1NqYDwhK+t+Cbw3+MVkrKLlJCaUcA8MtQQmye6BCQF/Ch/6xl
gSEyVXPrVR90d4vUSbo1i7y59838HLuDigyZxtG/TL7KNcwuBJ39qxUW953kh/u+D8wjJN4wQk6N
EV+8/HNW+LW38DrqRbOg/dGpG1mTt31QOJ/8zO3WtSaXR5sDxMXjIy7DhpcsDQaHDarb+qUcG2/Z
EYukWqgIYYp2/GhRN5FF2ad80ZRm/KxMEquQp6QL18pzvlHDJpPtVx+u3S+2HcCs0lFwxgMl3Jol
zCiubHSvjglcq9T99qtnDNvSK0jcNdpTm+oOVXrSvWemu1qHbGGwIB0ZInVZ14hMd4lvbyM4yY9Z
X/U705YO7pila2VwjmNctQuZoAeBmKbftIFmbjK3+eRbaY3Cux0sqnQIvsDLdLWNwvqe8+OByhkN
WGjQN45U1weoXw8O9c13OExi5lQo3KUDuPQIGEjv+eG9aCAoU45SBCv9ZIokCVqxxDbW5HaUc2cN
ylnu8k+9nV8LMyUan5VPlI/HF4id5edMUl5gKbTu1DCvzoNRXrsQKE+ehOExcL6HcpOeZEgnnLAf
9p4FAwrw/kw/SXduQ6WibyZvHaiMLdh0qJmmoTSYlymy9WCqbXfXmDWF6xKgNl0Kg1UpN/5RdZqz
Ujc2nPUT4nACJvoOPV4RvkW5D0ZqgL5A2EVDMRZ4euEixo5f/cVLfwqL9vDco6Z0KeLwuVay6o5A
K7+ksSPD11Xti2yn4YIii2RbBu03m0zIPTLB2rnvLUobdT9Y8raRnejdi0lI47v7treAK4/RF8L6
eHSKMeydIMoXt3GgWv1iqNQYUF3arvPeLl4KLWzWyGDmWzE0NZPHj6PAL+uN1L85+bDsaspAibJp
6fHWtTi1Hl2dSr/lBKo4Rp7+QCpYWvodsou+c0ir4VoMoXGxE1CtXb3WHe0b57piIYf1l0432utY
J6SdMmg+y+BtLPkdhpK6HJqw+tHpj51twfIT+c6pIM20gIWqXfURxTNNiBR5IDXuDmk8Ak78nK8J
TJ7XdOqRhr4malxQxIlJTLYZhVJdx71SDGVVT+4kpfwSgerJUDp7KiO55RkELZQYWoE3ngebYBnP
uScwn91D0mRLyiDMpzyTk0UATIDEef9eTW6chnGk8dT1zc//JCYnPMSEw+Nhrw1c/bdmnQVT9hDE
Pwo3tw99Afej3aBvQ9VNsgt0Kqyoz6QyuYSbjCP3sNFyrbiMdmlRbCk3xHC8q1MX2S7jVf2Y2uTl
fH7+O54hJOcyqBQgPBwvkDJnazcI5IdmjCxUhjr5KY/vy5IX0Emu975tw3DX6ijCh55TX4ZgSr44
cfmmuulZLvilR3GP2jpwJqJc2tK0kFzXGkPfNe4o78BKo2SeqfFaMaxir5jsBrh7emR0BZlp3kup
Wl6rcml+t/PkURmQCaoyWUa2Rlp3Rpj/4JR353MvfPNaPmHnRxkUTUGzK4f6zuantI1Uu9v2hj1c
4bf0VnBAq68yCUrVTMIfqXkmkwV0nB/z1exr683y4TktWqV6IMHUbIq4zsC6lGCjCWPxzlVds0pv
lmllRV+KrF/6WRl/l/0SEYQ0iJ9NoIGbFuqT4zhqsLQYYHl9p1PI6Q9ntdbtJ9txFG7ZG6JcxefA
NyjvtOXi4OqdBZ6w+654ETdK2wKKb1QmQPgmPEJFHK6J3Ax3iWPmi9YwvoRK7j1RijjsFIhTt5Ce
Os+c0aGKTL2v0FgAIEyT4WFI9I6yn1LelGnbvMKLehAegVmPVK0Rn1O7Kts2fbWTLS/ewwlh7hXy
Dyf+LyNSf7V5gXrCWQUQ+a+bnqD7oAbDKSXsu+gDx30ydJ1wUNkfJuxJp8EQXPSgBfs6PgcA9aio
Ket1aSBT7fG3XJkofu55uEgvTTj6C7u1SX9Ps1Vjozhj6E+yPHGRuhkvRTUP0hJIhaa33b5piF6P
tpK+ObH1vQNpei2cUL9mmv8Nsfb0jeTWIgdHvaSOD4YFRzb3iEgN276N0gdPnSLXWVN9NSHPSoJG
+c4p53shB9ZzAfXTWlGiN3so8xV5T+eaTA2YZZhUyR3tXFNSJTg/KmU1lmCWfLd0rsLRcUyg+SFJ
7NmWS71J9Jcby7SLcIuJK13t2963zWITcZ3m0rcdwWbJ89d2lqdnyasQIBhjiJ9aLT6BuvjLAjB5
DjRjnfnVIxTUwVId1dNYOUc9IY5rObZyzhF1X46Dr6yMuu53Tlype3RIhks+NcEuHQi5gDIIdrnn
BCvdbNRXc4BPv+z7HxTDjX7HiR1aq+eSePuiqp1s3UGQxO0y9sYDGYSlr0sGQlG5tpMHQGxxYSrE
ajxr50ZSuuQrz+9ViT/5jgoNjI0IjCbnw2mkWHWZaKSjQ1PrV50REaGXB4uSuqZpF1HdPEIWlOyE
bW6oCvvlUtlqt+6sTlvwNnLWSRW82lVHGMbSg5eJjXLVJoZ2jRzf2fgUZ7uJsSUjNZ4oMEp3noHi
TacWMP4E9bkrteQRRgXeq1HZA3ul93thUxKgL7DLAgeV7CtHAeu7ohKGGic5MvvB03hLRm3isyxJ
w8HXs/EAHpu/jksGI6Co/9SAPeJFMPokVaQdOopw1y0EzLuk6O17GUFT2VJbDj0ozVP3Sqw04Izj
B80y9pLgBGY43QcjAQsbmMeqsEZ1pfmOC7lL9+ARDXcMkxT+GErmuQah6FKvdi9lXnbPu/RU7Yxs
xGjy1uSB3n02EQJA3NDnJQ8irmdUvgiiR/oT3x8TjM4Shvf0ajeTknLzbFGMfCXymdyagrz0qoAh
bD1MXmIiLCr3rs6/igHSrvKahGm0sqxyvMIw5Sw0pe7Jsmjj9WaTDXOrxrYO/hUXMcFpQb8YQCQn
S96F0VI2EHCvpaY89Y5VnJom/tmLoVqAoRsaRinoACkLn1uXOxHfq1huNzFPwnNpoGcsyUa+TRTH
paqShq+Bs29qi/h9Op6N0uQBkIT3dSFF/Py5LfIGa6GBC0M3wiaUkJSGdS9stZ0RaKygLQ1tlWNS
5ZKkI6oL6m87ymm6yorhroEO6CrDbLDUXN+79/nUW0JzMdnCDtZ8b7zagIlO/OiqTlnBK6jzmHb1
o5OrybYO9bfWb6Oz334jCF7exc2QbxzbhS0mQIGociHdFD04laHJEd25qa27vugHQqfIj/SmbCI0
YcFXLcVvLqwofxnIWywMXapfuN8ryzp0vcfCLlFqC0v3Ysp8KYII0p4gOpoNasRqY/BomYai6SD1
oArSyfpsIabUnrh12q2kLlavWvUQCHImyt3R3uEPfONukgnH7akKI30xUlTCqVedQn0IuAmCJdEU
vsJrgW82G8WTtRuBU1k3yK/2KvxCE4WT8OvQtYIv2jxFGTwCeejFq8ZS9EMdUK/vAOZ6UnyzeuA4
vZD7JHuC+XENTFK6n17U3aZSXrXYKU5lEri3oZEnyTIcunADgQsaK2nbS2vkWqVtDEz3odKzr5RO
gBFLu+7Aby1YdGSq7o0sAi/nxOPWcFwAV6X04qNt9dANyVJvyurJG4byKUvsaw6Z8F3uSeWTo3XG
sh2GhjssQ9tW3C0pinDl1u6dkeXduc0H9y5FXh5+zvDVS8JyH8h+TuGGF72aEbFJ4pDBTsxG1FGD
kSdVJmZdCeGqNJIeZVuXH3h+7IS5t9r0FPsZyCYOmgAkRx/yBjKYhlbFK+ohzGcjjiDwVuEOp6LK
fE4qYt8AzeSVPQ2NQVa2ecbjXYos4zmhSglIqBKvxVrVab0tDN/N+ra2ATnM016D4Rdn3vCqTTa6
HjxpbBW1fQBpO/VfYqgiUrmGmV/eCOe0A5OuQzt6m5W9KCV04+fb29q+d1cQ/shb4axRTLEqfdu9
zcZm1awsyux3wlkOOkBP7ZSGFdcdfWmp13W0BTe6MyynvbTeYG2SYMxPdnTMiNA9ofbVKnL3NFXS
PCVl/0J+zjlnMAvsYHiAXV/ru0tTx3tK2p2jpUmwsQhbrXwuRiqzbqZW66I7HaSCK+dqAHVpqh/J
jhzsDn1t4Z+WQbzi/Bwg2I66iZV2vOIF5InlMEa2jtxFovRf09xoP+e5ryKMrhkX6tLDXQBvVE06
7NoY0XMjIxVmOql6IKbeLkOn915LQscbDZ6DjZhVKmQ/6iJGXWSazXQgfVXWXr3A1l6az1WReDvV
zyAt7wjbhYlZriqpKLcgl3lu2d44HBxkKox1aFi/uvHU1ZWkUJfvHN519UTJN9FU7eUZD4jbei8m
/zyKloeVBA3Qi8a37d6NESKaRpLR6ZfQGx7EKBzT7K4AnSdGYKyMk4ZCzyKY+NTHEpInu+/hO592
RaBT20zsWqvQlLTL4Mo/G13aWxIlh7OZF/78ELuAKSen2R7rcC76Q2AuP0xkXigvCjcZtrOzcCEe
wVnHhGv+9+XclgOjUSrKM8IEG+q7hzd7NN3VWDvdaVBS+SyrhLsaFeBgyBnZHyCbCCZFIdEUk6yQ
6MWaMfFgIAw7WigKCZvyuxdnU5K5RZ72w4RwFrOw9iL6Me0slqH568GjAJHFegREfdu1IrYM7Imk
VLMAybyKhjE9ZFXws6E2MD0Q+U4PojdPzH7zxAe//8Jl3h64GYT3Yv95nRjOPvOV/guXD1vNa//4
Kf94tfkTzC4ftq886dfH/+OV5m1mlw/bzC7/29/jj9v85yuJZeLvobQD+o5+8CBM88eYh3+8xB9d
5okPf/L/fav5n/Fhq3/6pB9c/ulqH2z/Hz/pH7f6z5/U9vySt0MtQ7R34NUumH6GovkP43dTUeWz
KiVHeFt1Gzd6lL0f3xa8W/aPVxBGsdVtl3/zn686f2q5Q4VmPc+83+nf9vu363OY4ejd6SFv5/MV
b7t+/Du8t/6/Xvd2xff/EnH1ehivRtG1m/lfO3+qD7Z5+PGD/nGJmHj30ectxEw8/Zd/sImJ/8L2
X7j871vZTgl1bql9HiQjODZSOzEkAjY7xr8bMRMNQ3FQtaswC4voVWLB7Gu6ZXgU0yUJpL0TI8um
dd5DpjX60qsMaqtqQ7rPghgCtbp/4hQMke00inMqCVvwLdO8WDMGunkg+/5DzAu7C0/UZixhxBI2
0VQ9bBmmDgishmz/BF30BVKP+FLYUrzvbAfB5446X9uMbg0MlfE5T2Egnby0KEJJTswGlgSczZNP
N5uYViP9ewuAishZA7WM2Cr3e+qcc1Ve3xxdWCVXlRHY8CQb1JdkIxI7nOzBYSKmuvEjtFxt+G4M
6ue74qITNCBvH1LdMw2HwCouhRIXF0VptK2nF0DXxepWq4adW4BseLfa6h2AyWnzBrkgO4qFlZkj
S2TU9/NeYmu/0yqCmt7xtl+QFM0pTGNoeX9dUrilfdefVV4sbm76yBHNUneOXPYUMaMX5E0K9Tex
euiRKVF/J1zfyNRfjUO3Nfh/OwLK9U5+NWnZuwaLhFEsn6cLcCKO5OiHpGtAVdh5QdFpCtNHZu3z
wvJvA0cJHNAwkz0HjgvBFcGr2wphnJdJ1hgtSXrU63drbp7VUK67OEmPHxeOyuDvm1C6/7CXGBqZ
eSbSbeyVykCrPkZobZQ77y5oEu9O9AB7eei2lt7WBTJLXpvZeUL4dc4YnUcqSyfXeeVtI619sO0o
Jm4a6AfRjITODigj6wfRQzBt2CdSshCTyW83MXR13UspOGFFRnE0YrPSonVk4GWojfkQjzWFetdK
knInrC1icmswtdpSTNxmJ3fR60aZkLfqnYTv7EHGydxIOZQe4DV++s6zkeI/IjKkErD926Q2ZvpO
V+3Ps90ET6jCp5VmZHlceStm5os5aBiCquugMJk+9e/PdRumlOpRamivxYcwLE/lL1ImMGzZ7kE0
RpahWH9rZ2sXmVgzakKIFk6+CcgWhK8HlO/GuJPebaAXOQGDuIul24a3Re82LHu4XiUYGlYqzOhH
fWrCMG+OYih6c/PBRp0etLEcxJbzxP+0wbzsdg21dzYZ1HYpB5+yPyUcEVFAVpOrL/vpNTRSTlch
ghJignhbhAY1IrUZHOnw0toHSgHGdCHGYE9/Gi3Df0JoQd4IO+gx5zCvmH1LIWwpthFrZ58Pw9zr
qcZw6v0oR29Sk5LJyA2Y3PQwegwAqO1ti6CBzDfstWi1nfCggMvhzO34V2uCsacZ1XW5GZdAqiwo
/Cc4STvBSZoBUE8+5iapx6krjPU0I3qzj1hS9RurR75pdhXmfxoGAqIy7xTL453b1sP96BhXvU66
p4ID9yHX1XI9lHH62dMNUkoArAidDZC8TSkoOXI/FQbA1aiAfi2sa3ch1cNegI0FClk0dWW7S8Nw
kvVsE7DllKq6dQJ+aykmbvBk13HDrWbz1X8HevbqNtrDvPjl5thQxV0FMOYicOUenMJxDpxc9XQh
uqKBi90AQlChaX+zllRB94VqbLTZE7JTFxnOyYe8ETKxUyOW20UdALAkLJCbVQ9jaAqhujx6NbI5
QXVX5vA+i55o8iGh2jbVQXW41c+J6Hcv9gA5wOSsb4WzrGnIQUc+nKi1VV36NH4JXceCfDgGcirF
A7ohv2whqayLmPCn3p/sSZ++xL/3iNonwpb5qXby6Az3f3RuSmtVOYQ+IfX6aRKTY9GN4EkqJd9D
QnuSR3voFsKn6kBQk/dEGT51IuoDp72Stq6CrejGjfHdDtRs+84mLhX+yOEFP4m+RMi077UEojvd
OSRT05sKjJTzWPTQCUaXxKx2H+1S6xz+ydYbvnuQEH1C033yue0qrGIs1oimHSg9WYqZohjkHVnl
1jCVq677+UtNvNmXAbKbsa8/E/WozSZ/8bxURkG9A9cvZy8KEvIXozMfxYowt+NzmfPSmOtEa82G
G41OyfXRT333KHpJl/81eLa5EaNuKNyjVwFJ5uH+yyX83ZttHTBTBEZc1Cem2XnitljsI3b8cLma
ap1VWicTJ/7f1s3OP9cGMioUVrCR/SDbFqPu3UtyCQt94cSfiN69Gb2u/EBc2zF0Ur+2Fz7GVlS/
OW1ESids/Qc/tLlnGqF0NGszPn7Yp4H06+h3JXw3fIlPilxZ+07KiT9BO7CoEc85BchLDOcGVsBN
GwK9BItglq9hJDnrGLauhUWgnIRpEq07LW9OzdSQrHvfzDbhosjKOiptaT/bxYJ5KNyELc01czdG
Dlptf9vSyMf3V5jXayHpiDpJrq5hUAgVI+5gwUq+FcNYzpM7J4nvANhG+bJJUbPwfNS2fK2G56tH
gUvRgn4BqVZH4vxvTYZeL3qvBtzeCzEVdgo81qKbewkqsAVhtXdGt8jMtdaFoNycqtkESqRMJQf+
o2gaHQIJtO7vxcgrIMCZPbrJrcMjsMZfHrw1gX9UkPdWirRakXb0zqUgSSrqmNd2N+vXwgh1pn8e
BCFSPDkJ45995jWzTzXRLomJMNS8nQxWDwahXHuGKyRylfy5rVCi+zX4NVNIhbRJqY6iGGa672le
tg6hcliK2+B8V8wGmHH9aWK23e6j04Q+uATSp9uqaOat5ol52bzV7Jwh2ES8Nkm5r9fjI7X+/cIm
434YI/Ri1MTyyLVSUhRbblMsK7hK/EZ96KdJiDHsZaOAzBa+vWQax6CC6CDLtLYgrRIc7VINLmI2
yPkfSRNozMXQIjN/p3v9EeEg+bEc1i31MRVIOiALk9y5nWkrtzH9fYrQxSmxYOHiTJRHK9GFWHyo
FnYGspMy1HJTD2lfLQpN/ul6m5+Xil4XTBwMA2cVMSTKTjVTDwgvkrIHm2rjO7fWlKeBpOdSiyx9
D2pKefJLy4bt3nNRnM6hCpP1bmlO2VcDyde9oRVfi1G2Oa5ONjCNHiCwptyPUx5WNLqn6Pugrr+K
UTPlbIVvQOnOP/pOe87LRU/sq2RSuYelKz72UVdQv877lMLf4aKXAGaErVWo1qwd19mORSbd5dTp
roe6RW2u9/JlXyXKYRRNXAFwyiY5wYUwvJua5jO4Pg5e0v7sCZd33loUfEozudyB3ikPqgyx5G+1
QSE5KIZZkB1Ji/hHYaqFKmGVkDoz5XSi4P+lTyicS5PKOalXgR4jWfhuRa/kR8O0vONtAzEz7zKm
0F2vfn+Moa1IlI9evDSC/Dup1PyRDFTxKEnxX+T625M+jRTZ6HdAJpGymjzyQi0es6BZQX0+XoW/
UowIEfeUSIlJyTCre7UmdD8tF4tcN1YAHKH1fbuAHSfnJDWo7dfyfNkRKlmYkZMdhTMognGvDlQK
ieujECHvB5u0JMTVVqu9NlWpnS0JeKwYWh6kymNNVY4YFo5VLWQ9ss6pJ8mvP9e0raKdpQSecbdw
tNd5DS+x4VVVUfvz4bQMrPhLAgbnkk0NKUzl4quJse4n9dLZJiYSPUMnIULlRwxFI1x8PXjsQSce
ZpPoUTPamwRn5n3IHdoHN4Xy9/flbp4qteZu74B1nT6CaHpLh0E99bedK9VHg7NnDtuAWh/VvtyZ
nTfsbKWuoafFFKumRtWKGIuusN7WiOVmRRIRKG5Rrf0R/HNTZ/+wIJOp+YwCaac0HCFEE7eeC+pq
GleypN6MlLv8nJ4dP9jGaUVjNs7PxWJa12J1q4DL/7i1ETt2grbn37bNKX3ZaQP8jfCCxKsIxZlP
SuN0PGl1RDpNL/uk2M+QIlsvEJ2V5ypEMtDq4/RT6g752vYoL+eIDdFzKS+sTFZWzoTMRwo6PRoT
clP0hG0EiA6seJoRTfa7J4bQpDHtGDG0PN304M26vcw78wle6uaq+El7VRXDXXUdijezzZQL71zl
7laYOoouYZmdKF21we73wiiaEGKIrQmgY+K5bq5zYz6GtZtdQWdaHBUNijizqnQA3HPBIjTlc2KA
ZqPEdBVCr7nLyVa/NBV/oSo0kByelJip/6W62m3qoz4NuxoEKxXC7knMmrb/uRuc4U4sBQF7SUq1
uIo5W8+3jW7GD2IukOoFCJz4SXEU57lDfhiGF8eUngKY8q4ANqtj5oJInUYJ1Aa3XuPEiBAobbUX
E73hlVentJsdTFq8j0zO80TjS3tZ0RsEL3ATvuDYvE3jAUyZfcXuiMgVke/fVt/m/BI4hqQpa8nz
3I3T+fAQxF52EY1sIA011gjoiiGCxj8nqryCmkaWvc3snE6zSE50Kz/KoZ77vUvUK9nF81Vn3TU5
AkG/J8QKoyNqF0oWZEy6tDFh2t5zHXOfKqjGTOSU8iSwhywXWsGC1nIez9MIF0J4KcZDXRe7Sqd4
2Y/GbUb+H5Ynr726msr3bepp0TlEA/BCTvmnJXSzbor68B8kHKaJNq9LKhgAkxItXrtSTJ1+6MAT
CAHtvnNq6zpMDVW5qACXRMdiJbCufmJYV0NxrW3dR9ZitumKpJyocDoKk1gqfKGxWdSp6oNRZDcx
qXhecLvMbJsv47RUHLdw0xwd32r3FGZTnB7n46vJK/cq0RvikdPQho2Ksn39vm+l6jHSra0nqyNY
k9Y7xiBMl4EY6la0jhuv2onZoOg/h+6Uqged81zw7RVecKtAfM+BENEKti4qJd1AyxFsxXAMC1CU
iu+cxVApQXxK6Wuq+c0dT6r4tgh9FpiHYWpYC69cM6RFWYLnF8PUgrBTRXBbL/jamnmG0gJ0QPsq
t9ItN13tkWQDd3KIBL4FJvTbEOJ/gSOwX1pIfV8++OrwBKDFgm8ao/LO6+OK4l1nVcujdmynRvRE
EyBFdbQK3y3gQGdGAm61aLWohnCTYVRWD5pTh69dVDvhU5429WsuN9+VJtjYVlHc552sPlGWDjyy
rHhTDHztqQftsfKMzt2K2UDnvI9qiQYAA+cB5e9j5AKTiibnkhjilRLwg5gU68Pia2xzGhIWPw/f
vFKC4XrylnKI/UeI5WXDkFcxP7UH0VB8JRv+Q2e0+QPFnCOxJBmyy9GN4qUdc1xNdR1i1N/+dZtt
Nd8w7lRL/e4mCJL1nRJfuow7Ja+TsOODRrw0UyMm+jQ1916fPNdm8cs0LUhTOz+XZri8+Temdwj9
8dwIitKJfF705qb+B9uQGP/mNy8LQ77/mVT3Kz32IrDSLow7g07F8FRzqla+CmMQjei1OXmShRh/
mAYLGuz8wD0J+20HseSD32x755PD1bHh9/BdkQuVlwwu/O5K8xLR+/hpUp3YUM9r3eKPjmLHeW/h
p/mSsS64q8DUjUbAsrNhleZbG+UbY+KWFmOoTQLAwwAaZ1vXa2gYvRtPCxthFGvmprSt8JDnnXQP
cNB4bKv0q5QZ3UmMCLmqG85mxqrle/OIcMguiLL+lDa2gkoOlRqDGarom6bqRdhE06YGJJe2mq3F
MJdGsLtFO+6J2fL9b0r/BTR0QIWa0qAVmKUb3RmacxRVDnUqgXeQJuZXNiVwDUDIH0sPDLrnX0TP
UHnaZEoDO/LfJ1AZI3rsGq/Cbo5JCA3F5KLEP6qORJLYI8lsH3KIXuU2J5koyFIbettY+JYDCQP3
a4wwyTGp4+xo9eF9oBvJNvxtEvbCLP188bHbU9GOlT/0bbWYf+f0ezdh+/OWuev82r3OvS0gJ3ut
dE56ruKghWiBSoOcGpNFYLb+9xSYJ0VEP/if+aTBjfU6Klm9chU7vmQZTIKQ+6m7wSyUi8k72sps
m3xJ6b5D8qEeT74OPHtT+pQSWZXVr94ZRVc0mgdAva01F7gWmG2w3ep4mqcHKO6bRePyZ0I3+fM8
EUAPi8Yampdykj3wtOV2DB2pGFEpoR+rbHwTI9F0uT59abpyrVZD9iBscgARTDna/LgxuYhmk6oN
1mJOn0zQn6jbUdKa5WxL/o+081hyG4nW9BMhAt5s6cmiKa8qbRBVMvAeSJinvx+SalHq2zOzGC0y
kJYUWQQyz/lN1rqLUQBWvy00JJ++hnf5dVXoYAdocvFCriHbcg9tWT8d4o1sY3MULSs9anfojFyK
csTiA5ulR+HZwwndzFM816DJV48jKvwbRNOmlazKghj+D4DyMdFJhqWN5V18Mt5ykmxqYVtvUTYQ
yxphaHjCwwiSzMeacSj1Swo63iyn6NzONdmuh7Z5x97hIGuuOpmgFPWx2jpYbi1k47VoVP3i61iF
GR1Kc7It7FXjbI7xosnqeG17SnWOSovsLNK8u9TRjDP/bxfAs6O9CJsEiirM8PtYassMMRTI3MI8
5GZUfIQVxFUXVSrEjhRlnUyVczRRKDl4jWpuHYIi9wI+5AoJFvWLVUSfZLjqn068xVEj2HCfqbcO
7Ln7ztPtZVEFtNld5y0K9ubHrvUOstdWEhTv05E/cbxG7Z0KFnKfYnGzMvTaPkKb/4GkQgiBQsPS
e266Fbc2G432XaF28M0ZIduVYSwFWtb/TIO7+f+z3H+9qmyb3yHnLn0dgJSv5/RlOxfdnHmVBWSj
VQzg93hrkiMCfdQ2na7yhc5jZZucL6sQQR/Bu1t7WbutC0smRwtkW0CXOnTAymeb5ey5EilkUecr
UvbepSHDNjZ5tSt0NTrnfQv71zLsB6JBOE95PuJK+JAusMWwvg5W99Qn/AUrQ7O0enKcnPLvrvqq
f0itysvRy/R1XZlQZWZlVd2wKOTVXMgh06zO2s1R62jKfk56OV64oyFzPYTiE7LKoYJW+SVA3GgL
v1zsqsiPsbFRPy3+xna56yC/UzjF6wABaeu507iW1WZoxRqjpnwrq/7UxyvVMuK9rHr6LH6F0cXd
yK3yNUDJCroR0luVqion/J/BNefIr1Wqq78MWv6rWs/xVln1Es9Hikz86pXV7L4012Og/hDT5KH8
aqu4DqUmWN82T0BH95xgbA3HEv4zq0wR6knWZJGF2Sxkof+IeyPP1oOz120C/YQNDOgwqnG9mjfr
EGOqniQQRDPZYeq5ee3lp2ZCUZpHp7Wlr0u9R3v2d7dXWUa5kitel4VZuxhzX1m3WMUsRSqKg5Vk
+ARiF7uawJ9/qhYiDLr3VZl6az1pYXToajd/MhLjExPPbFsGATidLihOsnD9oT327kVWxqaqutWt
01ACbWnVWCwNXdXvEDR89fMKMqFX6wtPd5RzOxuGkA0ILnmK2pKlGX+0l1UemIveRXwyajviBgyT
s1CgFftJ4HRJ+iJ+73Q0Km3L/Wj7gAddUqITL+BldH0r0IwovA9kgj60UtRPpjEmB7ZK2hqJ5/4j
YXucGt6HSaSOTG2pgoXVtUdzcn/IeZwDeHxDO3kYYDySj+hMnruRdZUkU4cnU7O1rzBK8e4EIrKX
R0dZZByFQqfkMTWfJmURVdA+1bbCIDx3XJSGy8k5lZ69kodQN57t2vJgqfmtemmSWL0Ujf9eR4G2
lzVZyM448Rc93LjTrd3QdfPYlcZUYVWpNt6rPRnTyfajcSFUTAUnRObWnj64W1nNFOsFV+clbqx4
YsyyNaYWh3xqeniUV8kUZs1CXgaBmzSLW5fqthxaag1kOFP+GPjrEtu/hdnaHmqO03CM5yIgCpOv
aqN/cwq728oO3Ld8rE+i4ott5jAOyzps+K570EPyMpxld+LZ1GJ+4Byvxazkc61fB3Wk3DS8vhDE
mjHTEhXdoOemcfwMHTxG0aVWCBXj5zrpu3b27mmAy/NUj41dm+n6iyr8X71I38WHsccZjn2Cu4BL
F3xOTrKtY9P8icL+vok7gnyINHB89Pd24xT3MpCf6tW0UIM8vJPVQAvDdaUiTeYmzkszTPgjJdNX
23fLTdoOBB89p36b24tKH79CmUWWlT9h0jvLCoTUoVCH6M10E8SMvea5G1GBzCLxQza7WR9uS2NY
WNnO5ox2QLkbpeb5yvy7OipDP9sX0n29vA4PgVthHY547u85/1rnOlrDXiBf3NYMPOfBgQexrXOn
PypB0WN4j5WV1WuXDi9zEzNf2mRvog79URZFnT8rQ+Bskya2/ZNsQxoEDI1e1gs5A5BJRHh6XrXK
p2Snkf8pMX/F6xtOUpn2m+Q3mYsv0JkWsteK4veiUbvd1Go6rIZ5RhS2ZIJKO4Kl93ugZIEh6WMD
MPvgGJskSFsKNjQlm5C6JYmxVerE3pTomaF2rWvqKgjan2VJKF9JK3wC4b3ArPjH7J3/K7bvXf+r
QxrAX9tmhYx/dbi5A/n1towcLV3ir8bxf6//X8vc2q728b9n5BbKKvx2eTfR/G6i2R5ajr69VyvU
HwMzNxaa0lQrYgzFPQ5j+b0zX4EvgMBkX2SLLKYQF7m6t50/hnppO3Ie2l2n/F5hqMaM25jfreVM
ubTpquI8EsuSTWYmQhwvLJMwchTGmym2Am+h8Vw9lW6/1mRVzsvKtCCdqZobNYA2Ds1PdMcIROjt
nclXh+/rcMOfxPbW4bWduGsIOl7fhqnOJmDKCiNn5yEj7NR5BEp1q3If0sYzT+BeDrJPnZuK3kGo
wxjZHc1V2dGWXb+uNc9b6TH78CUnOH/R0D+7QTvXMXypFxvxnqNchbtC94Cbza0f7F+7R9Xl5LjJ
zo0669xaRcrzNSMFqjUqEB2UDc7xZFpneeUGtbEP2vbpOk5OCfr0e+7n0y7jn0HgmxkOP4ld2xjR
wp5XleNuS8240NEpi8P1JTW0MiJYWat+zjb2ogug4JXlTlbxOscI2IKKJKtuhtRH3T1hGODe4S/h
XIt/VWWHbBNeHG3KMYxRHgT7Z8R9usDfpn7AY65+iGJyXmapw/jqx5qPmQKeyZ9tcjBPwXaV9qh1
yKocJ+e2MXsPkwDzde6/1muasN2WDVxsDdfzO7MQvwqvc+56Ng1Q4FFagkz1T8dsWV5hhIAcpxU3
Rb1BuxzNCWQGK60KVnKFPy7lsnK07PFREOGHhjXSpGIehfkmlphlhid8G3tHKNME2XoLt/Syz9TV
tQ4L1T1eR41egIKFHX7+0WPJScU8H9Vzjt/wBNmGp+xXzNpX7iZYheyvKKykVLBhJuuHoI+uHZKh
jI4RPFfU541DnKWbgBjnLnagVU1lZR3I2dq7wOwfFaOHZY0q8sKYRLvhADV+TYgiwD8d3/QATQT+
QtpNnYpre27X07W9z/Q/2uX4CTjJdbyZdsoJV0UkWQbkk/qqOtezu26acDxuyzE6TLP3bu9gLaBh
oLdpZrNdg4PLjl9UuJK9AdKsR99OeEDNc6t8tO9VJdp181isD9yDG/ivSJhOD40tjEVTo9qDFtwC
xW7jw9A67DECESFnbkJx1Rt9kcZechZRmT7huHSpUBN/B2aVb+ygURBY88p3DyYz8aMSsh8e7ST8
cU3MTlA06xPS1RgIVZgA9W59bQrsEIEiMvn1SasVYmkZ8Gw5WI6RHbIqi9KBx+4HOPIE4az5chso
r5RZ0rnov92Wl81ykVtbH0ZfO+c9HYppUxtNoG2qyYa0qHBcW2FEWi25jzZso+YuK06q49AZ3MUz
L043BJCyxf+aBZYqPhiesbouIte7DjIT8UVTjHoXG3F0vhV2AYq6H5e3FuSRojM6lnglTJH1TEgy
2Mu22xB51ZTutPQ1TVndOrTRZRpR02BriQze4fxi10Z5WdQgO1BvWhmp+ee7MBxCcV3Zfbh10h8C
fxQHT3V+FbJNVmXHrfrHkLhS0sUf9d/LKJNvLn1stZay9zb5/7iWM7+w0pbhDs/mPdIe0zYanHBR
zxJaLcr+SAG45apUPOMuDz2kt6TUVoJo1Ckhv7McrYhgr1+PKi6XzFELvpRx0u/kEOQHIpSVMGAK
gtLaDanjsHuslfe+1/Yw51DjVsOB5NesXT63V1P1w0hQ6ojiUD+XrXlowm7TK+IQN1bxGWZuw1PS
UF6i2KxWQ6P097ZqRVsHbY07F+uJZZeOJdZ2OuL3bfuRNU78YpSKc19AJM6Re3vxycc8F8FBdskC
6QcgzWqDbyCj2Vc8NI25wHP3W4VX8HNi6Dw/DWUpaxZmRs/OwI/MTbrVyF575RgLW4mSpyDsxFMy
ZPHKzfx2m2a2eFKLIj5xB3yVnbIYAv+ry27xKGvIcTjbxoS7GauEhZYs5s6LeU74a7GpSbstgeDT
2LUk/KaCPcws4iNQyAZzMldRPlk7rb6tUtSAokjpeQj/48QjjXG0tEHY2QJfeuuomvIDmxcHiWWi
AEoWkmUaknuJtAJleKnaLLmXIKy5r5lrsi+I40ujpupibNl1OFZbki5M1AVY/fLRKczikb00ZIl8
yreyKjuMAp5wHDtn2dRYoj7qrfN8HT9PCpTZLjXg0JOOIk6Xvdl+xl7Q3ckhZDLcSzvZy9sETW2X
KjfJY6OZi8RhE5yUkbCQCk79vZcpl7gOFA5LAD/PWJaJc9Y35P/VFNKKj5Tn1nDgLOBRVG99XzP4
EP1mWVkhKbL5YZrqCdrGMbY/c00WsrOYR9yG/d/bRoEL39BA7k2UdWG7qBNypnaRG1mPcebeDUNY
XfAoqZa4tGbf/t8jMtYY/l6j0yo8SYwi2FVJ2j41o/Lm8x6PxVyr8y7cTf2gLRXFbJ6MYmifkvRN
N9PkUbZYeIzgZGj1G9kXjZ5zNgd0koKmfUhjHVhzZZ45m+LMnQnx2fPIDi0lfmsdz9g0nhHti0S1
zx03A7t3/buax1wNXZfLYfKUtVsCgMT13UUOc8JsaWr1lxHppWtVF7b+0gnf+aN665WD/2tuTuxv
h+ZtNuntURaeivIBD90CKcd/2uSV2qF4QSjYJwuSzwDPMcNWV0VZcnVt7GY0adw5u8w2psNUoo4t
Rdk7HJB4JjnPQpuU3Sg6oPq5Hr2rlbFE9DP8BDgJHCxyX3QnxiKxBIOTCIRdjehs9Yp+TlCQgdzE
z+SYBeX62mnHrbO3A/VLCKWBVI//WjTcIjx76rYCA5tV4U3GcxWazR3pD7GQVR1x8PuoSTDpqZVu
aRhfNL3snmRfjcBColThWda0ciyX7nmKuJXfo4Hj3o2JkiwBAGAvMtrjSVSTscRuKfx0DGfDTsn6
ItoSVREdhSx7VMLXcjYEmwfImclsTFIPKDrJmWyto8+psjb56Fhf+r4vtyJZhwHS3xOI4fp7VOFz
OLaa8mqL/rO26uQia6r+2nSt+gKkrnsguXZK0wLn784nk6mnwVJW9bzPtkCB7TU4vbcMfvy+qu18
AmWvTLsS1LWeEhpS58IKBzSnfl8NGUoZHAb6jeyQhVam9nWcg+DHHaJhy9v8tCGJgv1R16AA4Ycb
J8dFa3A7Tsb1mJy9TtW5Y6baI0rN/TIpG5cPfQoWjVObyHEZw7J0g+LO7qrKvV5mflncaa5FCNop
UWRUvnUG6twE3AqshgZg4CNPqcLoscXp2v5J92fP8MyMv6W+vyT02P3MYnFvIkb1Po38YEyjKu9b
Lyl3oreJEWqZfjbiSl2FGgl7NLs/5KTR3ZeoEP1wrD5bhGpev+QCo/Xa8cWiDnAAJz8oUBTlN9eM
Zr1rE7t7JiYxe42BbZe9dREGJHnMb7LTKQLviQ9GdskCu/NX/Lu9k6wZduMuDbcHcTYvjXTxf64l
Oytlcv9eK8LwxDQ072TOk+Vasf4cpJm5kmE3YXUp7kZR+yte90ddDIq7zDoUh5p5b93qaH9M6MHs
0IqwnlMtdjaVyJN1O++1RVwjfatwBxZzVR2M6UzUmrwvNUUr9acheZAT5WKOVe5x8Oh55tGPQVAF
Wyvz7uRaqjH89ysFL2UQ8egxAv9aBHprAR0Nk2jTiaZbyB5PVL+6ZfU6Rs0abQ/OY3+bHJecLAL0
gxbaaHAbrcG43ek23mbAWMkFptxf5yZ/lj1XQ22MsGXi8jo6iwDXKlp8mJDIU13t3VJDYMZt52/6
oBi/GhPaU/80dxVKu7JZdf6z+a/RcpF8jun9NVo2h3H83SvQNh5UV+w4OVnbBDX6Z3MMvgm7Hr8h
EvKoIED0auqxBbnKUmFu1hx/umlayBHILG564cHm9MMSQHv3xYi1YWmQgT+xm0R5VVXa4iTrHbjx
ftaF8vpvbK2x7SrMn3lQnvGVcd97vcbtqCKq7RBP3dbo7BycplOOQnj6eir65hlh8x5duWb4VtTG
fOMxfxIY2qI6vOhyb3oWAFvQJ1HBeM2fmlUD9/iPdjzUTq1Zqs+BixZsb1m/xkcYRd3G39rn8WIe
7zuMl+vLD/Tv8bfXDVjnX+Pl+/l7/H+sL99/Pb9/ZyzWAwmUZ8OzfoRG13/rUIGekhR/GHcBky5C
8N/Kd4QM9G/4p38fYtM5IHIr2HBa1g71oHjju/74Fb02pNhq5Yujo3lcze2YF49fUeRZmr/bc4h2
1/Z5/OSaYkf0pF1kGK7cNWZS14s0U+y7qjccDDyEvpI9spAdt6q8qhuDKf/qLuLu0IXDsLu1j1pv
ESkL1SdsndFlyhL9vRTNi0tW9Sd6u5nioDfWTf1uwKNmOSDDsklLr0bajwI/rfooq/JKFkpPujww
2wYlFB5JChStcmpPskhKrz1FcyGrvjVYSyRe2tWtrTY74tiyHihTvDHMYFrIeXKK7BhLVGXhdNbI
+zvqu5gMrN7q4KVwregoeke7to8xEidDamOnqeJIwtnAPIse+ZckzQ6V0+GinoLm2no5xt1otytH
Ar3w5hyoyJMx69/l09MQcbzxCo5bzviEO8j05OJdAKVUYL44t0G7GTF2ZcMR2dD8bP0ectv41A4e
ErjAMlA+9upqGQwujIJUP8teO5p5VqDE1poRTk8dQlzzaZjNZLs0VMN7i8Pxi4Yu4c80uXdQMgwW
tg0+Ypp5gsjqr7uUfYteADsQavdVh+HWb3GeC89IQM1HTKPHyhclrmGnOiHIAA1hN7UqD7I2EBq5
yKvq0ohquF4rPGNXlp7ymQ0AgeDwwxrKAqjnFczEU52XQ7GtxciWGUG9JcnJ4WRB28rRgkLpxxCf
flMsh3I00bstlXWgZtEh0frpsbFiJGcRltsNquWt3TZsNu6AY6ymBMNrm8yCj20e7vW4G15HN9YW
HABzfBjonaqEJwoGeGYWDbiUVDwxfheYQP6qcj6KD4pXoUePFtAZGpR4aZxuyV6ErEmscdtIAjxx
5io8e0TvRL6KB4P/kuHM6poFWGJC8Gu7bPS3Upk9xJvEu5Bwq+9M0CV4QykCvmQYbli8XVQt7Ijc
dfUHWbC5vxiqhpRhgHbZtR3ZAVMp7xuQ2w9FCjEl0idkt/+ZYkZVT9wwfLs1TYh07lSDgPZtGfKk
GNvwZLxObRCmXKZTl680HyPkGjDOKZl04wtS/FWgtl8KSw/OLmKeC9msJjoOGqb9pqFqSb7f3WDB
Dm4qIaC4UvQZrqzm+zqpPWXVxTVnpCI3N5PQsoubBPm1yLA6wTYZCWwbKMq5AFm5VQ182KymGy9Z
IGzYN5rzFYnmTWkGxY+ib9+KWhteTUft14oeN0cc3vpj0RbVqte79llUmb8iRR7tGi2aXokvAKMJ
asgXvTa+hm73VQFrAk2QmhpY7G+y/snMW/NZBTvF1zu95jjz3IeT9ygHVfOfDJwHbeFEKC3rebdV
1CHZVCb6fXBfhhdDeEeF5+6H7aKDaQyAc6II10komejSDX37UY1Q6AondR8GlMXueg0cwAhS+6Mi
+GZ4TvkF5f10FzhBtG1aq32fU0ZyAC69aOCOuTjUQtef9Kh67Yi7bgNiAbt6Fn5tPU17nhFHm6R2
ogM2vpAgEbNaYvalfw7Kz0pXxu8ASrn7wRd/DD0n2hllZOzcxlcf2gBtb4THpu/ghxDQUr7VgZuC
u2n0+8DBtroRDpazQB3yoonvvFlBWhb+OKlHsD/ZZpyhFbe265WLyLTb8gd17bHmgaHGR+wYJo3O
73X4bGyMULFXq8p8OASTQ2jx35eyLgvdNIeDCo3kfw9SW0Ul7Rz0w8GKK1YBwBiCEUIqQQVkZkSa
OAd1ZD2U9SDuY+8jNg1s1dMszI/B6D/KPsdrrYewFOquzsGk9lAK4mViheZaFLZGDmuuB6jMLrk1
F8i+Mdwz0Xgs3W1WofI3lrq2m2pS0pDZHfbBGhmfZgL/jYGl6O6bJgL2r/ZnWUPwtrsvbZcIc57o
a9kmi1lPAa8C7YyRCUvJttbX3zJNaQ/XEdabngUHIhQTWqIC7lYB1gLvmBn/WOnOA9n7+JKqHiYz
ofuQGZXzkGdWe8BTO1rIauAM+gU3RUJ4wp0+Gq0/DDpIF8VLpl2rmOaGTYf6DgAR+VNl3wzKA5En
8TA4VXJwLd1bBH7w0yyTecs3e1hbT3bF3qQlb7YYUFB+0ZM4XTV+1fD6KUYAoARPTsOGxXGgrKtZ
7d51odqQsS3ExZ/tCpCIHZ+6DpTgaCrZWxBg2+w4CNXZNuoC8LwfSr9JPnHxCxYiMzH26JFUS9xG
xwwiBprhiOwZuVi8sLrYeegI/K3HAfghtHFt01YNbAyABzs71407waZ3Hwg+Rled7xGq3e7MqU9O
0L+5FdlDcsFqkccip4CHcTYzqYJyesLeTCU8giHb4LgW2iuD9oZ/QgLjkB+1g5BtGzrVd1Md92U+
i/D7FozhbsLiIAvHhS0052WysceNuppDdVDDkNaTldcE9RsIJJwhjALxYcOp38p0wVkoeBtVuzgi
JZIu5ajUgfNtpC62I/MkJF9Wbpoji6o34mw1fs1v2q6xQq2UVzf0IEV6RCcKXTxZgbJUx2NonUVa
RnjWDPlBx0Lpm1Hm3y3Vit9VDfhiFLv4ymo2edc0nQDK2khdZEF9lnY9OqL9ju1WpbFQ+0Zc3JlG
Jpm0knELFlMghy8e3ZmOK5v6JECdJRX6wXPT8mmCu3jAZFosqjoRuwFM3AZ7JPWStFGEfoV2ljWQ
sgBT5gLlwnaboE/MEzIw43Vl9PpCKTP7ETkWfTEOtv9VdNUFFwg3WPCotWdBW171FOUJzJEqjza5
UfCk7I1EARyV4umqxw7EjNY5EaYyplUA4Yp9Yne8Vivh65vWQpDJJS3N1xDHGzfRVPWgJg0+W8iM
LlLdr06yyObkTc0nP1wbk3yHeo15lJ1qZqI+QoxsXVmYeaQuqJDWDOJzamQbW0H6fgQHxs+4MO9j
4Rn3YSGqMwRDVF3/aWrmqxaFSX8Ynbtb+5Ao5tJuRLnRoiRAJxrDzt11Oe6IYHdG67qUXBjL0e7Y
1P1PrZnQ1h/C4kd2bnq3/aEkVrcw3Wp8cuvJ439q9gdOtt6qb4tPdgA2LhqkkIWah2TCoNjJ6q3j
WiV5lXhNfvpX+2B26ipGV3slh92KoiCEYeb3ssV0s9JdDaPWLXXTy9eDf1D1QDzKInT5aH1dqHtZ
RalcQ/EXJZ6hEY8Kf4WPyFzm28B1cZefZ8k21DRhr2uxd5Dj+hbiSzL5m+uEeVihh/mmmfxxJWf1
tSke61p9xZK0OMqmwcVrVjTxWU4Cu1fgNhLuSjIUZ60nEDdqOFcadU8wFll+7p76uxJkwca0jeBA
WFl71CbkXeWIwWk+iW6pT43q1vvaavqN3+IVrBbxvilKy8DkRffPVQvfv/OsI6okSLjiJbCyzFmk
CmvCFTKw9Z64pftm83CJSsd8DSMtPvZg0Jalb7tvRthwK1TrmFN2Yb1aPvYnmRsu2wLEvKa5yb7J
DO0IPi3axnHcX4q2LdeojaqPROvtpdk08WtVRRr6Mhm69Pb4VcEQ4lsj4n2ZGAbPNnfcRv7kwyuh
6EJuzl4+6pxuiMbbPsL66fjuW6m7bCdvuqsS4bxEqb0Oy4l29Fe22oRuqpUbw3uuE5UWyLr6RCJw
ITdIgczTxwJYWFgO5aUrp/rBD/sPOb10dXuVWciy62Svkyg7EWw29p4H1LwrB3E2HCdfh7jtPluV
ZkFhzaOPxsY9Wh556n4fid7+icjBi2UnxXtUFNVSbTT9MR/GYCNX7Dl6XFd00G09K1mP+dRgF8/V
MFhA+7XowwrFSU90DlGsmIOq+K6R8Rq/zd4zhh6673Zk8H30tnE0stB8CntgGH3qvPcGUBYF9YG9
iYr0kxqknCIRKJhKNcfQK7+i6ILc7O64c3RLiaID1dotx/zTd6sIAyrfXdZare8Cj2ovUsSS+h7X
ZOI1YKhbcxspWITL3iHhhBYCyV7KXqOC1O5ALcTbz7pTPN1doVkcfKbhmoe/9ll1WotpV6YerahJ
L6Ni5jNVbXieEWZloe/rxh5fOOuXh0CPw7UElv3dHs3tEoj2d3vJfuG/2uV4ZShrMpKZtVPTONhk
nhZiQW/EL6EwlG2XoH/g+HHy0utKebB1zC9lb6GlCueOkSfS3Ot5Om7qQ3qatDmJ0zafEu5hKiI9
9D0yBTf0h2wj30k6/jf6QxnM9CDbJEBEdjQWeYEGcKhjIHTs4dB2cieDNLIS6++Vy5290W0sT8r3
Fsfr13oW0CcIiMLZPDT9YSWbrgDVKCMF5tiZZ3mlz1cI+l8GZUoPsunWXuR2u+1/z5IdJMR/TfVb
649Zejh9r6fG3OmaFl+6LHFWBXSflVWisi7bZBFAbdjppYerFSSeS1OLjg0u3D94XuZSTIngf/h7
Cu5gW6/q3LvrOLmW70OabGfiyh+NiurbK2cC79BZTaSshFnUuxqh20XqNSGGm/MrJLyCXFuuc509
v4JZCmeV+RpxJ6PzHuxJg2mnDfV3z/hRFvHwaZW5seRjyC6klq1DiEHYRsdu9xJqiYVHWuOslczj
ZKmJ/NVWBeycSu92w1zNrRrp5cStD7IXMQcBlCnsj6Ma5a9Wl3314t4+w+nOX82Yozy/qkMb8mej
prxqM6nlOxg+5I1CMz7Hipc9wRy6yHbLLQoQGpCGJxyV3p2+XI2enb9i+27elX30a7qfITEWoaJ+
Nuz0P6cHgFre7am4TkeE3bwLHE9fOpkBGsOI/GXiEe1JjJGzgNvFX5ruzUPU6KWtG+U+SEmkZ278
pTNC90CIp8XTpky+DJxaN6rTgJbiO1l4it1s9dHHYc6ow/PQ4s4+oA+9a0YskpRgFKs2LK3XKbJ/
linuFFX6ADWZLfZMwoCvsYjt4uwa5nCUTrvSj3du4u8dOw7rH4ve3011hWdhn8U+ENa629dp9Rij
Tq1u4QS0f1Txjun2WEU9Vp1anMOkhmHoe9nKME0UEOciy7qvKXIp+1FUGAeObZxdNBTHl7HjdBtZ
lePUuSMbdZKItZFfF6iHeuUZKSg8YYzPg08UITaaNxwIKzLko7UCjTQHFBDcRpM7PQ081F6tNl0k
VtK+mYatHvzBVZZyVhDo3TKzsImWverbiLzfG4GW6JilOKnB8W7ZvcfZamz88tBEqr0irBluRMoT
HI0BYcNj5ATmmNfLAqHuBkDuEfwQURJB9j8Jm2xvzDI5K/be7qLta57vaJQtiT7GL26bgMzCK/VH
1oDU8+3vMTAEwsbO9GTk2NAOgxncmRZ8NqQiorXiwLm36gK/oolwM9l09BGtz567MKnBAGlLbBO2
g186e7jb9rmJvGrljan+VuvWRb6QGYW7BC4k1nA8SEt1AmpQ+PFFXtlN9V1RQodE4F/tVd16GNjj
Lp4R+twNCgdOoVriKOymP8qrLo9/XTm9pdypEVBxBtya/zUUd/T+2tuJWVfFLglMJqTNki7Mdh5W
Vte0Wc8XdKr0+E12ljNcpIgWY+qmzzL55SjmB1ul/CS78A/IVzr+FlvZyRYkva5VRZ5yyAbSyWGi
B/eY2FkrjJqANkWw2WWbP18Rd18rqk66GJfCa3vl681OkL1dyBG3CWmEtJTnDBUozX8WiTLeihsh
8jO/jGyXsxLhmisvwY5cdvyxOi9oXqJYLR84SnQvTe6eolGABJlrrpa9KGrknWXNaYrvfjZrcoyZ
eHFwdMdrspyO1lwtwTMvKtPtgU4wU0W0ZqkHnjh0zSReEhGOywyfvL2cS8Qba8nYnHZy7qBywx77
0Nxe34OGwogvcE2Qc12SXJvOUNON7O0T3wL6OPvrVVhw1pmNhaLoy1ffjneTqjtfbVOxVyngB8hD
YfkMf/D+2o4qxyrhPH9Uh7x9dE39Q7bLdaKxQZ3Ta6d7O4d7LdrJ/Tp0psbdtq0vYZR4Z1u3bMIQ
GhqCbTasmgFbycoN+3tYmP29MtPzax6Tk+oBOfvdbulWuCJxabFDY4TsCCwNs4ocBZa5KShVxUPY
dbzkmJXcybbMTOIFd0xrVe3bGPC3xi5+XXn6uE9IbD73xfTQ1j0+QS2xwNFpxLPtQEbEIeDYz7Vr
U4iaSY3mrKzF8NXwMk/7O1kd/ThfB2k4bvwEDKLbdfYml8wdNfS7RTlfYh6/MWsRzlsY2rqZ3aOB
6y1XbRwCwplxuNqUbP+Hs/NYchzJ2uyrtNV6YAMtfpueBbUmQ4sNLEUUtNZ4+jlwZhczo9qyzKYW
KFcAMwjC4X7vJxJn3KW5Jb3VTKlGwoqcrfUGkVF+XSAi3+rE2WCilj3xkqj2KMRODru0oxH0bcD1
RlYejC7N/MVw8YtC2Qcss/caPBm7IUKuMmnPjK4v71MpdTb+EPbrPoyHx0TtvxH6N7+FJvMIegkv
Wa7HKxvkxY5genBBAhc5GTMyv9npvSn3zddaxeLXcs345CiAAqoK1KtkJfoebYRq5rLuYZqjKg5u
1On7KTAD3H9q/KnoiFatKZIV+WE0H6f+2lCiuTNtNVnezzEkcA/Er3V70VlysAgkyVo0SW2dcPBu
2POEPC1+XmxaTbPA19DhGRWA0dboISkyWW9EIxkt+9pt+D5kE8dsZz1KXYtGQe9E1szxHu9cYz0Z
S2HhNdQJs3H/gblLiU1DON57DhtORFZOoiZOIHsoL/ppqypLeZOwsG3mRVyVFzHE5R22HTPFnGmo
Ad8b08FTEd/w0sjZiqrWevHJlzcwni9Q7gnrl88G6gveDOL8vcw/+c33ogi7pCB7kOGuLOUEi4Ec
VZat5Y7+lt2Sd4qdAD8kYi8PvldIMx78+r0t4h9XVMmB/OeKFbpZa2dM5SVWoepGVyI0LcrSfUWI
+aM0tfLiwyTA7tF5Fs2DJhNeSUZnbU+jcktbG2qgPLLbHjF9Vw3uNe0t+riLHiz3Dmeq6jVNFuL/
QXzoelNjywudzspyuNhx/3MVd0tpRhLKnCfDiNFSp5eHUIJwuhqmYjtZAYlDpRQW3iGMyRFAqWei
8TZGQ7l3beSJPA9Swo7CGVhRh01ak6gKeSZnBhjNp8GKVfJAIzxgL/OWXVnbz7U5/YKyF4zFnJPX
BX9ea4A2NxWrvYWvN9nLUCQ1U6ubbj1XCha267YrqQB3rTo4dSUtbyq3a9f8ZLPXFNGTZgrc6lBg
FlEeYf+JEO2d4VnRDGuz8UsDkpQ3WBLfqVEUkz71YCv+JdUoSkJw8arKeO1ho80q113dxrVhl8wD
M9HmKd58XZN2l2E6xIVNHN3LP5oEDRBRE+2aF8AiLQbWougvX4c5cVmcc+NVjLo11wMLHEPNks2t
o8gJYIUWAEZxNfF5ldwq4F21NPqSd95SZ2o4xVWPz1UzBPcpWJ65aoJCHUoADJ2fFe+KUj9jehl8
pBrZULVh1nWUddooOVtA3dupdoWplGR8aIOvvTrF4BPBSfpHtYv6RZoX+qVFAmalVmF1bFQYJWqn
T4TOrl3c8PKt3zdzO3eg6JEwI8PS+dVRdFfwQXGG6T4qNojrgnAwUjxZhE1cdjc2Jj46CjCuVMqJ
vUcq5m8YTXK3g3rXgMd7hZknhofEWbZRW/nzsuqyDbMUsotVqC/8acIVh7oOc/9aj4wyLWdaBZP8
j3/97//7f771/+N9ZBdCKV6W/ittkksWpHX17z9M+49/5dfm7fd//6FbCqtN8sOOJjuqZSi6TP+3
L/cBoMN//6H8L5uVcefiaPs1Vljd9CnzkzgYNtKKqlRtvazsj5Kh6d1CyZT+qGThqXLSensbK9rl
XH3ih0rs3na5L0YhQzzrrUc8UeINCeR4IaqNYqj7EvMdvnJ6QSa4Z80ND6LWVa71CO0dvNG1V2Nl
ieTlWXRkag+1qsjQNbMR6tLbeNnUWv7q2YG9tce4XogqWoPpvLST8NDref7aLEBUJ6+RRjIoHpV4
LgbJUdsuHEKhWz0NnlI7PY11X14U3c03jpe1M0XLoI+LxrSwoav57kHUCKmWl1KRhmVaOdHCLpLy
klntl9/fF/G9f74vNjKftq0rqm1Z6q/3ZchRQyE0W3+tUc4BU5fd5UPZ3nVS9iRM4bUUTFE6GuZK
WMyHrfwsRrGbiNlMsyPwlPQjnzgz4mC0SoOnT/QBNK+845bTHkbN7q9RxhQp+atJ9kwdVV65mede
2D/H6FaMLukCUQMbDBklePbruLlPRxsyL2M8ya1OoaETFbn8/sswrb/9SC3FVlVHsxVVsTV5+hH/
9CNVAT2OLVvFr2NZ1StFb5KVztpwSxgzfgq77GzrofwltRMSLI0REM/2w7PvxNJMdOS2/oS2rvsA
3TjctYkzLKO+wGavrB8wH8Wycoz9+7YO4+216k+pA5E/kAnIrhspxHjGjxs4mH/1iBzDgJ571GFV
dss4iJIqadbxdq4463bRnwZzvvhcMeLW7vbAWZEO5PcOlGOfp4O3t2CaZ9e6r2Fjybe1Fr3mNOQ2
DoE8/3qGI864dcdhkppzTOe9f5hFVHWaJn79uTqapWiGak2bZ1szf71DlaxU6JlD7m6loFh1iezg
HoT+j+1AqCTMwL4Ua7RT6JbtIa8dSPptVr9alRrstbhN7wIjTO+UGPfPuHP0rWi7HlqYH56fY0g6
jRNtiNsmxC7aZi2qzWCmd12u2gRR43o1iA933Zykbla0SyghLjIY0JQjXUvrWV9K6DJrEcUCRD0h
UruaR5aSH5w4hwfzU7FGcHgTju7FlSvQ7mHKN97FxoZn0zyMfRGt+04LzlkYq0tgo91dyBOxwIgx
evRaQlTs0t1nKe+gmPWj9Bb7/ldJBnwuqfYBvenxES7Wfakr9WYEGEWYs4kuKrHOiyjBlfnOBVBm
/KspqxE5DOvkWXfG3r6ekBcezMwEXOjt/LqFVugShgsknsZsEnwbzayIvhBWgZhsIbLkyYU1140O
n1/VgPY7lSJrRKpdFKsxcK6NogrQXN/VfxoRuV9vDlY7msKB8dKpfSDM4uBFG90epC3JzQgFa6nS
5ortYwEAif6ABL57iKW63RNvhgBPTbSbXska+qcioOYlauzj7jYmc1i0LUTdVM2voe5Vazert4Gc
+0++3OQLg9j7IRt1++SQH55rU7C7SSZDydh45RWTrcge6lsMucmPug35ytIcrjB9gczvXQ+LPhsq
5wTkH1qHOGsF3Eh0Ar4Nz10J399wx3yul8kwG+QQ+6tpsFY7pFnT4B2Md30YnU4+gZb8cUhTDGjY
61pr9qmjOqvaRD6FCrA8ZNtXYpypfMhD7Z+tOrKPQ4o1e++a/rvTwfqIBoPtRlsZF6tHx83JtOC9
bDOIR64dg4/RpQfSTCe9dd0nYjLtzAl35IiGk+SWsrds8Y4krQmMzCnysybBG0CSFuvsZCz2oi0F
y4nWpZKfiVQ8dTnaESU7UG/JFo/ADtjOzYBIsbfMDRZtUgouQpwnThElxw8h0sT8NbdrjTaC8DEP
yzL2Y77YEGzZUh9df2GxXF4qtcqbG9X4EyyHbG+4pXmuLNU8DyFout+/OXTt87ykaaqs6I4ia7oC
g1v/dV7qSzepvc4yvvSuu9QmHwVlOhB5a9j2UzIQt3PBpv2nsbB7f1GSHv+pTYxuQIfto0zSURuZ
zhZ1UfJ7ZOXlMSH5NGpIC9bNiuh3zBbSjE6lz7QnDm2fhvhliDKyCrKMEA+jRN0rHVhFXrsX54j2
6xAgRE/oWXko6lSKPMuMFD6bhtH1778nsZz4Zf7WTEtzbMO0HUXVbbFM/OkNaxQh7saSmX+R9DCd
W0SF1lmR4y0KkOmtNVCwQ9fuObPtZk88Gf2Cqd0OUUqUc2M8x6PkXjxD/97l5oBPLfsXlhPVzlB7
+SUs8plo910t2BANzVeiqqRYhILgeCRqpx10vy+vly2UnAV5LSen0fCTVawqHcYLcbBSbc9m7o2s
lw55o2gCxX5qT7y5njfZuzdE9rLDGGgbo7v4EsjZFWAcolV6bcfNvHmJiScLoO+n8SntAjDsBFKI
jsM+KO3sYcpLLvI00FeiKg11doaVuomId+UIL6swvP0224ZNlj9gkE2Gpa4+hkFSlr+/W/bf1kO8
ay0SYQb3y1BJY/z6qy6LSrPJYvpfWr/BCVrJXkazcu/CpLBOXVZ2s9poure+8cEPeI4JW9lWntDI
WWGJ3b0ZbR+v7UYN1oae1MvKB+migS/ZK9PBJrO2F1VREm2+oZKrsaxdqEbphfUOki4yj02BF/IF
sUDsYnsml66Q84OrDN0hxyzjqR6Ms1+G4xlRouzJUY0P8h31UdT8KUhZ5361F9WkCbp56VjdtpzO
LDy2at6oWWvRG4AbX2pJWa08R012/gQ5AwPZHNqJT2RO2vHNvK666gBqD6ilaBF9t1FFpyIjbrNb
SCuUppqw+86kb075vUQ1yY8R27znPZZvorAimBLLhDAimaFa1E5Dq9rbWC7kzMoZrKOFlNs4M/TM
OmalfiozY9gWU4foFe1KbVr/cOPFjf35MVWJURqKbGmyzmZN+bwQ7pCibjvH094H1SsXmZmDqDWk
7nqI+MGjRuI8Z2VorthShEezsM27ZER410JgUdTIg8dno9WBg7IFnkyl2mXm6sEsrcDVDB1SZuKA
VlR6si3mfq/WJRajeI7bqE4RaulPLUvi7e9/1H+bqlVDk/k5azJMWE3TlE9LyEg3CltTQuXdUtyX
ClLzsWaW+enQd6jzwXdUWMiN1ixBXPoIaqRb6KnrXIpEzVYR23uMlNAgNdLM3RV2YO5kIDSbNh7H
o9v25SrHmvkC/aybddpQ7/NAIRav59UG0DUooXhc2m7ibnXweztRyuWwvZbSv0r/rffWdhtHYi36
h1fa3x5+1XBM1VZ0WzOcafP+6ZXGAm5kzz6U72GSfKTpmfC8e+zD0DwFE5ZH4HMMNYkWKB4Zi1ub
KEWNrR4UDLauJxRo1MxEMRwnELFWDCtxATFYdKBkM0U/3P1A0nr4AfVuURgo/MFHa8Xujlf4tyjK
fTVJNQ3xsiMGCu4AwqgKoAdumFqdLaFjMrVZQaMcr0NAfV2r2jTEQ3NlhtbsgAxslV7KKnlUbUPf
CbMhnIjTiycb9cZARBcCFlVxEGOzJLqOTcD72zOj8JuNJ/WrLlQr6L52o8yavjiClLfffTnGnt4G
jEeExGITa7zqtee8m51Vz2EuoC6idPaljBFjVacOxIYIB2d+egZZ453z0UV0c+pIB9Z4tTtgBm74
2bHp5Sk8REc45i86gMjfPyaWeA5+mQNM1jQOwFbLsgEhap8jA0hWxgpatu9mD3K8qAKCX7gLLEOp
s54L3e0WRlWZG3+qSh0Yblmr06Po5dWNey9R4SE3jMeUJaZoHkywU7zcvqIGaj03CvgPO9Plueh0
VGxYXB4VDlOvnd35XfeIO1FxMgrDOhpeoM4blJW/AnOHUaUNr2OVg/rDNWWbBl7+WErlixjQSmk1
M5uhvkPuMdr73hgvY7eXvtTBTAzI1NRZ5I4/7N08dfCJd3n1T5fGT++RfYD5yCpG2/SahBuZIF7a
iUnYz+u4v8gcrWUlrO6G6QD950dbmerlnTgglfJzmxh8O1cK2+o67tamhiglsab45Vqfr19YoILY
Tqpkzx8sSz75cELeYg17oajo021WSdZrF6IbX1lvbQ2HLm7lErUm13yzCuzAoSyygG/BlWAwgsgZ
7dAroSZUqXlp0x7N6xhqqOMU2zYn8YdQSMxjonnYRUP3D6HPlUO3Z+HR+c9OVj/YKtgXNaueHQgC
x1Gv7QfgbNqycxB3C3Ajfhi8ssXmDt+jEOmKOQsXEOZ9cxZj+xEHr7iUXFirjPUUkmFlNsYz0Xs9
ZPVcd8LxLmbjeDB6RVurfwmlCL2TT/InN5EVjLTHNVbMl1uTOOHT+Z+qny7XwOhbFIZqzsS5Qmbl
dr0Ey7GdnGNplFn1su0y7WLkSk2Cg4/VplI/tYleOXfUa+n34zI0w1eOTI7NnTDupoC7i6KXuU9a
Y+rXDmLTysERCHnRa0+jRSnvPcApjIvIEY0aJIiRtRgoajm8E4fMrREzcINkPqFprm21oY9bK53g
wtO4ZjrIdQO/JVLPt1NDq5FO6tjMu3BQl6gbPem2M9xZ8ljNla6t1qIqDn2qNLOutZNtW+fjnWhT
EuDBEqQnURPt+eBsMzsfjremxgjRz2/CS6oZ9cVIP1yFVHEV42hEqHV4xdbrg3yjd3EkRb/vFf9U
D1b/ahSmBpoG9SYcUn4e1UXMNFArT0OSg8uHMTgPBy0p5rF3cpE2u3dkqX+ovJBoAynDtdeO/YNa
DNph4h/aTpsWxCfxgALnAlKQsW0m2ZBReDkp0YPKOwJd/uGO7XL+IPdJszSVTl2K6uBEwV06FHNR
u44YCmWue6q0hrFMiNEjloCwl1WuNFfX9oHasvrr0g02kdbG0M2u2ooOcYg7YJ8rx9AmLauunInR
oqe25KMf58W94iCeXdRGd4wsWzm5DYAkQKTF1xgBsgRZx5csSdJ1ip7ixpCz/Anrrzsx4D1QPWvn
W5UUoEYHr8Op9WNv2z2xp6E/Q4FNTpABZtcRCiuZvRTph9sIMczLU1zUzBpksi7bLJZLmyiCjzV5
b/TTdxaXe8VDRN5PqMZm7W7TtNOWqDUUKGsS0LF6N/mqIaBTRGb/HaMigMVYat63o4c8TlKbGzeU
B+Ze27oOiXnmHNP6ZpJUFuyKS5omw5b3cYJixUsD0wuTvh4BwCr7cXCm6q0tT3Ru40S0XIFwc2Y+
udxXrPrmQjkgKS1092SAmGGRWWdf5rUsFAPGIb63kkI95B3f8ph3KD6j2vg+2hNlSZH6UyIT0tMx
E1F1Nqkgv+d5rRTv8IZAH/lOBpemad6g5ppxWryPgPzXbjXma1GN1V3eu8DD+qHYjINercTJSELO
M3huL50kIe/kRsNStPtVsKlDxXjKR7ndxZ1uLMRllNI6yTHhQjftkA5o0J2MDVOHLej2bzo2xrPC
EgZF43CHkfu7aFc8sNvgu4WxQf8a9Xt/Gq7WkrxxMOxbilG5bJz1yiTlCwL6qJm5hGJn178NRo0E
QDGL8Fubd5FtPJlyY836uhpfa6+KcHsKhi9G6MFbL9XvWphuSJN4gDClPzO4kSEBnXPBjt2fkeZe
dVlSfkRecif1rXY3ekEKY9roLymw+TmECXcVReqk7Ss17mZQ64y1Xu9XSzeMZyX6iWfHkFJ3pikw
BEu+0lWUeqjkh2+qLzvssIpSOrqdIh17Cx2wSC32ounWLkpy53b8USw4P3XoviYtRz5sXfYmDl1j
dLbjANkeXXKfhlSLQTQ70sXJcu+OHY4906BwkImlzfS69GSo/h0pykMoa91e6xX9LNeeccYvJJpk
2ZaiSRwSgDbYtPTNjlQkEeyGJYMjK/5TFwG4BfoSgSJpgieUOqxz1BbMV3SabtQ/eNpHVgTBUy6r
5cIeEjyPnL4+9tMhV0PkHdJyI7tpfZRti8NUEp1iWKFr+dyAxLcUbZ/GFXGP7aX5CGlHOZSqPO47
Jykw0KnCx7EnDe4BvvgI8M2odfejNfxg5iI9Rb7VG5ceiLHrSRD4ilUYKzMDqPTeUhGOVWCktQhW
au1G0uvLtYqqvH4YKtRhZtZSh2/3VKcYGJQ5j0loJOVTAVFwiTGYv7Y9s3hKNeQsmdUt3GKoqoWO
kaidIXo5VQPLsjY+WtJzUbWbttixwAyvVRQVnT28RPBH0+BkNOWjmnvfY/XRjUb5C1DwbyEQzbe+
KtyZVxrWY1yq1SKzTf8O9l+2CrtePvZS0RPkH+RdPHCTYjNHYgU/n7kpq80Fhm20kflvaypDfYKU
Zyy8clDYZLffFcXv/uTRkMo4/jNkZTeLsEZ4LoLBX5Y5EOE/7VRNFpEZ8wTIoekcukLdYLPIA5Dr
5nNapNoud4fhMtWKOueb8vz0CRRwPJMUbUTEVE6eLE8HEu1J5U70OkqK5iK69kDi6VXbvkPlzhlX
okrWOFx3BPSW45AmT+hR6bOkkaKDk1X+WVWVP5kM25fAT7JNDs9maSJM+eJljkLYL5dRZaHXaf2D
6tfZfZ0ygxgewjZTs1Xo5R42s5hQ25cavdtl3lfyWvTyY0HlPi5j8FlcsusWJTClZx0ZvbPV6T99
LqTAZCnO0Zp+pWLPaMptdY/jWAY0ucCyKzKDk4fU4sIuk+oFufQXmEn8PsNuTsbb+WqPLkCt6SQD
7sm69w2swqeTfBukloat8cvox9eTTLub22Vuf/W6BIEKK6zuvemTEtX/+ZMAwVUvaem9mJInfSRF
+9MnwerdjJI5Yy41QIlOyXiRoheHMqlX/7DJm2IdmUjWX7PypNFUXTYJnAFA+nucp0nd3Jdk+BRW
6GsIfzbRXi1T9TlRw7fRC6szwn/qs69FIFir8rEvWPp0g7sQg+BiY2sM1Pp6il8Pu1AHVSSqE2By
jQqdxo3jEnYvdQu0SbSNuCISkaAs8ogk3dQ7BOE5woLmorAr3xH9CU5Z5qYbP8ZngdUawh/GGBw8
J85mfsiWMgt62KVJjzNWbD6KEV7/guZb+yD6fWxH+Oz6JGqBwqsoGeR4Nzj+s105JoIpGrtx2Vy7
pSZNQEL7ALcUetBUraQ03ERRGII3ourERY+8pmNtRFWvTZihea3ufXt4YCJ+Vm0zvbeiNr2P2HKA
xCST0eY8C3Mv5OEN0mQvekGMNMff30FF+5x5mDKhjiMbxGpMWELGp3BWaDGbFJXdscPrhzUBwlEj
ezsyMboJ4lg1ZtrhsTFkfW+WKT8q/laIdi6JZnMwLm76VZXt8D4vs+i+wMR6a0dGTRoxhFjuoCUq
I0y8ruRAWg5Z3r7KLS/mJtHqs1fZqK3k4zaW1PZ1bLtxMxrAOH3E4V4LDeWNkRDYydRxyAEffj0d
eki9tSsenW66Wt7AkHVsszh22JM8D8CzxelVPma7nCw6BlwMKyY4Raon5SEBffpi//hMx6mive2k
+lyM8gwE/RRmx724BppIJDWHhWSH/bwnEnhRUZi75JgveExvp1uTY4CJ0XpE20SbOLhY8ax01HWv
pyLnrBz0wnyRMdE9ePgrbjItQe9tKt3a/lvp9+Os0PlxPeev0qerRIFjrIFOk2uV76pWctehHwRz
NmjjtEsb75TEj1dG02aLW5unNOOibRRtKU4THa2uFnM9sdr1rc0ybATTBrVYGd34HRw48piVYvDk
efLW0AhjjUaHUnUV2Pfov2dzM/WbN7U1HsGP+YBwpCUNEJhkuzhpRVu9//73/beEv6axRyCtZsJC
J2wr+n9KGKUmm5xArf03hGqCaGdam0pLHyF41R+m3ayNoVLeZc825r5qaecCTf1t6Y/mGrJ/dshQ
v59lAAdnIKz4kU8HCVn/hRmBBBVVtapPv/8na5+zJprlGJZGcNPUbN3WjU+BM1ORvcAnK/U+Dv0i
dMYKiAgHPc7xfLasesM2OZp1svujTe4tLL7xs5upid6+WWm1h9oH3FyBYkUaAfJUknRvHnj9WWIk
8rFDM+xBGpKzmcjdW15yg1QsZTaJv4A2nXupehzqktBmr+OvncW85E3HVrBNpEeUxEEMBKnQ4VsV
ZP8A1dDsTxMTf7htmYgom5ZOVpQ846/JI1j0IDHSyX7AZMI04iI7kJ/xJiNvitZ0SFQvO7g5nHMC
2NtP7aIqRtzGirbYyNBqjXW8/qaLfBp3q97OzRyIO7CaQjRh9e5eQ9x87xvOG8QBYiCVPmDQYHnG
ytYreqchMEHnPcz5i2gCrdVvmUlHtGnpFBfpZGycKjvQN8jR9fdyXnSIaVyMMOOSUstv0ysbVFum
E8RFJLfwZ8AnvL24CAyz4RRhHSc6jaqJlm7e6SJRso+JEbLkBMYQTQdRqis9myGz3Cw/daQJWu0z
MdDkUZmrCkKyZZNbyOlF49zXgvbRis3hxBdy3yQt6l7ToejfYExFD9d+k9Aoi+TqIPoAsahpWh+y
GM8bs6jRcvV8Bc8GTT7ESvGjJNrEIZp6Pw0WbaK3qnVra3io03Sjl+9lpyH4MMR3hpLnxMX/cxCd
o43g/SrTh3wv6rduOUTSmKRBT5LWwW9XGqWVNr15lekgg18JlSY52dN7GBhNdBzr9NxdX8OA5FeY
tTbgFKbeyc0HCc6UTCKoCnGRtkjkO6NZiT4xKkjGcovq6sBCZXqX/7dPVdphG7j6j08Nk16e270B
ZCMZRxR0MWiMkdx7q0D8wErLnTPETfssqp06SG9qRxRfQ4Dh0PZqek7S+gv+wtoJVXn9JEqmq7MD
xCXDLHKdbeIICEd0hOzzsZGoiqWo3g7ijBJd11uTTPJh1igRMil1Jx0BAiHGpqb2ypdN6Sjabgff
9Py5lwfxjuhxtEfDCwfAqSQOleQO2UwUyVrFK7RRz2Hjx4fQS1HAsvN0aXMbFmWYl8sEmQ1UJdCD
JsjVQ3xr/vSKDP2Mrk0fqpq4dTeo8vJarZrmzsE2SNV0N5sbaUnopchb/OgY7Dtdc0rD8UDwJz56
5PCQPTXsmVvr2kvfq+ayMapxLaoZ5oAzfRyic+FX3nPJikVxYv0lHocWwvIvZ5ntJYEkw3KzDokL
qNVXnubdALjvxTWzcp11bH+yzM9RtAzuxQCU3oaZ5bvmpQ+cdm/kGRLCvZN/BQ06XcDOJXuRApza
IyykXppBH2eiA6jYHZGS+ql1vRx1GQRloxT0emCrOzHAKNCklgi6tDZ+qvk8Sly9fewcNq0uGm3s
nMvVRML50i8QTgRkFUFgY8msbdxA1Z/1CmjW1B3aEWhuk/1K0pXm0vaNfjeBi+F9IT0n+dK+EIpz
vbxILcSzBDHDy6OtX+UJvFyn3veZ94Owofbtd/IJ+R0eaMOpLArSU0Aw3yp9XCpBLZ3RWxjuB4e4
Ug6GdBOlan+vorJ41+gH0SdaSsXKQSf55lxUiV3c6bpu7vBU9LdVoGmrSFay1yGtVuK7MPumnfv1
WJ2SuCCFNxjG9etFiHmRpln6pmg81LjyyNve74sHA8MncWaqREig5QachAqgkqR7ztLpB/8drsb1
RqguInudjUanhlfHWY6LdG6WCCNILZKXqY62aVXAk4PcWjjXwiAKOAldC391DfL/z5i/fwTXSaum
nJYFt4+QPNX4h9ey+ve3Ms5UmgzIVbc00/n8VjYMr3YSs+mfdH20z1HcnLHvKN6UBn/MFo2Wtaim
yHaYpUrArCQzOO8aQpBDt3AzT2ojvh4rn6cI4kESlEIg8f8pSbrlsMoYwrUoXXsL8x9Sk8iU/Lpt
nVZWpCVNC4NcIETa5z0Pe4eqyMFQP+plh/AmqrtyqSkbS0eMU5Rubc5/aRPjnOyMa+hskBKyUmjG
xNuA4PSuHQsij7Hj7lo13w7pGGprpXet1dDw5rnWcadZoWeMJkofv7VNHS+0qrR2hYOgqFE9hJYU
syoz023gBwnTM9VwaL/jvqhcoDJpkP6C72IUEYBkqdk4mYlq6T5aQFpecmCVq7ayS/MU92mB1lyQ
v6gN64/Kr/F/nKpBni08zS0fvWTU73j+WPNNAJ3Bwnkpc3Dc9Nnp2ZEbr32UnM4dWd6D5fYrURui
xjmLUtnYMipj+OlFFvLTM9EomckbClru9jZYnE+UaiVPp17HinPjhrexaGx7XMcDT4Mlqynu2gvk
grVKl78QArZAAuTxTvwloePck7nUCd4G7VNbp0R4+YtM/ArmcMp7FLdSy3jLk+CLH47Jt2AM3/Qy
01n29y4/UBsEKOaQj9OAgPfEU2AUTHWdA2RuWi5di2INpQ4Rd1YZmmqua/wjbgurUmlyd35bSqFQ
iucC7Lj12OjJyg7GYst63H4kTXynaYH2JTfcCMVETztpmp+fvKLiJTR1NP54ynmwnhw59bZWULar
omPCqcJvop/Us78cYyzp9VqevBncbqmx/D/FMeuKTnHyL6oTvsDyapH1U40diVxpIdr51uch9sCv
k5bqumusam3ljvTqI14jBsT4Ry3VTit36KuHj2lAgGa6oOzp5dweRvsIe1g7V3lLSmbqaFwSvihZ
SXeqW7n7MUmKhZkYziXsYLigS/pclVmFfFnuPRnsDXJPGV5ay8oPQ6mjnzSkwws0j2BVB1oKIp/e
IEdYVcL66SR6SzhPlp6+oLLUn0psE9iSMCoKxnE9eBJiSE0wvtRhE81l7G/24iTL8ZYN0m2PUtVJ
FyvFSVZ8MLyXreX47UKchOlivKhd29wiaVYdyxBtlnEYAXZU064pCLWnWxWfqB/VInfLPaGln6ui
NygJOYhz68ldKSg8QroJuUdHJ/Fv+O4u8FrjR5FXXzv5UxfuToHGLS3/1ifOkFxjqUWmDCZkG6Wu
a7wWfVUi2YHgHEBVQvYRCZpWNbdxNknTubmMr5QV7vPBNR6i0b6/tseOSdQNJLFd9+4dq+kP0V6x
JJknFYIAkJbiS1Ln9cyfoCbSgF1L4tv62RyL7gROFj+IEFndtgFYgzjv0kpra3ct4ldj7UTdJRmz
xnYTjRxesojh6Md0QMayKrDqubYVhXn8f4yd2W7jyLZtf+Wg3rkvI9gD95wHUn3nNu3MfCFsp82+
7/n1d1Cuvasy66DqAgkhZVGURFHBiLXmHDNSZ+XwJ3HN8rdA3E1I2n0GC6avqNz6OHqth+Deiv3o
vR+qLUnFReiW2WtGQHjslt0NK2MjdIskhmgRzO/N5N+YtT28kr7zY64L8U3O+ggVDMDdSNnbhRIP
Zte3LJCCKSsIDGwO1yHVh6fZ2xS5lv9eN7r+r9FasqJsO/Ouf1NqLDOuErKP7LoPOgjRFn7nx/Xh
P55nD0SPheFcrHs/G10HzDle0yRYK2alX1jjqrhZhdjnTtyd0W2BiTPC5kEJmSvbc91/hxR34weo
FV1lFeR9/+luihZT09XZdHUxBUEmjuGM8mfxP7UT0RSmlhVuX48WAjRuKPZhEynJrHOCmIkIZlbJ
7m8hqPWHIGy+iiWf7XrjLE7iLsjOBMQrx+ufrpuaIVBIH87p6o9trZDkQWGEuzSujZWUU3Ajs3Ym
vcqcSKZL9XMbq/1aOkX+SC6WxHurBa/aiASmYQ7t9km5SsD6vBVjshD4hP7FiYAfXvdUB+L3PRVL
QKtmKnJrKrVxprRVGFF4tpc7KdPQczbMKWC3oYo2jaUsuQg8YqV6jA+RfE4PJSRVk7jd8Z/sNC7/
i0WVnYKybncFCYSf/wv/87dfHi2CZlirWPlRB6gHh9oo7pvlv6GpqgfF4OZ693pjaHZurj83gmxo
SII22NROTOEVooxue9Cbqa2lz0h+5MHWu2YlTazO8DIgg4VUB7CrZbd2qpHDujwAD61cDU5nH6og
dJ7qtPNSUx/JSMEikQ/9tLneRfe1J0nOeCTbJ6ZdjAEshb7dkefKoWb2XUSN/53Q9sjLigVQpmj1
Jk+j/ASWFy0z2N1tNQf9nXDmyQtD3OtqSvNBWypMwVJraodI39t5/fzHn67/s6tBX0VLmqFK4I9I
MvtEIrnNoh/fHKQ5w5PL3evfrjdzyczFxXNIRKQNnA9i0F1NAcwT9MMA6ZagFK735+X+2ASomK73
uYr/+36Q1c+6msP8ytWvKvrhrFbzDxaIQDtzg/USQoMw0c17tMLmJrTL6GhaWXDu7KXhpLT1l67I
oV9A9n3vXtM0KT5yiYa0rqX9RWHYQziQtudgqOWhsLJkm1Zddc+qE8RHVqWvPYGb12eJvrwJJkYr
hHu+x9C6/fvKnzR+tifRJdQdS6qUhR3D0FROp59rXtQow95WS//NKBb8wawFx4xaHx6YD9kEzWuW
zOuvRgfmOiZg3Uui8ySJxhMNtmLFENFNJ8c9SUhE/lW+xoysuERx3ew7Z6VZZbTNyiK8D/P7NGlv
Ci3QD6piaAeqBQS6FGXqRX2HAkbHlMGqSV8V6gT1a0xVhg52h4MWxuemexa6oq/aCX4bdbt2i/2E
crJWY6lpQ2ItxMFcxDeWinsKoPRXKYBr5drX+B3lrHY7F18Io3NQ+kAwlvQ3SY6y85MqfLHN6u6L
4swEFQU0MPHaGzu6qZmHsVI5WvEDRQ+o3nJoboyJJC6/x44UQZE+KqpFyx1CqpuT07rJUKauBp98
KjtMPd8QxQarm7oZ/FTbzMZbp8t831NqWVvUxz0DkOmGCvjoWXXJ3Nvo9v4cpTu8uGhlZnRDiVG4
IHoxdJKhpkS85aagx5MYMJyzyh3VaH4YgEbHCumNU8g1H3svTBGZWGt0TMoa4V25mTRbukk40LpP
2mqlAmQj+QGWjDLIl6QA2debebXOAz93FaXKVlkgy/sYNSCSAnkGYi3PLV6wREQdiQyhB+FmPCA4
do4kGAI+bzCS0TMMHxJMk146SkqO5LohQqzqPRy+FTxMmvlxu5/h2ANrKF1zpGIQz91bplbaCfnM
axBqWytkzmRWRZy7fj9VB6rhQRtkp0zTn8bY1A5Bq1qrxADfy6wl8GLhtGRHmg09lkdWddkJM392
qhikpxDoa4cjo4798iHUy0fDaLODEdGq9vUj5esbsFjmV8befWgT7k7uuB3m50Iz4+daSbfCGgZC
raLGK2hH3umI6fpad9PQQv1QhgTAkaCHUzZ2+75vz515mJFBrBea54ZQ33OX2vM5LBCoKBZdcSxs
p9InZVbFubaxRt04lFX8VGT+cPYnirIJzAxb1P6um+SdzXrUZUi292BLgULL8UHEdXe53kgLcuJY
5UTwhTWiq0rVjtrUIJXTrFNJN/ZmQImymswQfL9FDC1iW2/wZ7dVz0FlG0/YNF07DI8VVeyDkinj
fnL6bxn+8bMuR7TRGl+jhsDVkxrBwqzoETein1z1NYAEf7bldmQmu8qk5UWK9qYO1VpGksvLNI5n
Nc9uW7yLpNOjr8UkDx5j0tpVkncEoWfhmoKFs00Dq1gBUV6ZY/BiSq3/h2FN/FwzYFTDCqAZwkAM
jkXhL6ZLKmtOkeBH+5GB1zpAADSP6EdWpJrHRASl0JmIDvHdHJeqS/HQJ4c7JWBb2vgFDdv7+0HW
ET8t/q/vhpRwgK2OI2h9/uokH5Gcy57T+4fDnBgKR1cTJ12893a4WGimdjXrTuKaMdwQe7Q/NCV5
69p2PHWDM+8L3d5WqsUMmiLWjpnKePCVEPlTG1kbEVZQzmfYhl0ffkWRpF6aObwkjSWQGvTROetk
uu3IhTDW18U4wYnPShH5rizjx6irHhhTnXVQDhn5WqmxrVXtOUqJHYx1GGK6mcAwW8rdced0HC6Q
OF1lqmsR9Pssa6QXGmrvTYGoSY6yMLUsd2vTTNfNYB0DjEikEGRuNpJNCDbyw2mjcGtE7TeZz4D+
yuK+sHXnIANxGCLlAVJV/JRwDrnCdl6zAnSdNnXqEZWIvssDhrNCSeOt4cv6GAfrelHZdt2HMek3
nJ14sup0PQ3QTGs/6U5SbVsUng4RAmp5bKuuPacZ4cBmUHQe9NzETVQ7omohbkH5K3QTInIzm2n+
+PvvX/zlGsuZuJyPqNN1aVn2L9fYAm6nVRlB/iO31PG2r52SsCdfHzy6DA9NKJmkl9R45XJ2llUR
3hl2/A/+GPFzAep6DhqWgVGcOhqhSL9q42Hz5ZZTO/kPhHjyuZhQGJKmZPUKFrXWUihDYOOHqrYu
fY6s3hvlB0ky1jZkjkdyUHISapIcEnQnXdRP+Oi52v39YZJ/+ZkszVJEHfxWNHqQvzZOhWI1Iz7Z
+Yco0jdi0NoTcocUHFsWIOsErXLt5sqkPqOM2LJkCfbhJMY1NWD0wkNhbyJDvkLy784j6bKwVCbl
mGLCj6dcXQ1DL0/zQI7m379t8Uttj0MLqlvFSWlL4SzNw1/0DCJh/YUQyPoR1fw+1MR4cbpBrkjq
g6rhB9U+t0w0JXP7ZIRrqt17aOPa98Ie91zrcMES3MdVuxwuSl+6lCudQ2NNqRvbwPyh/3uC04q5
oy0eo0qo6yksdgCV1FXbBEdhA2vwyfwzm2xF4Ii5H4O5WVFqtLeDTXFsaFPAJBkBm6QZLVzs9NlX
xnxjDeCLQ5q7xwq95bryfdAlQdSfLHOiAULfFY8vGZ5dETduFU+vuU4zMMRC6CXK1K2nYLQ2hWGH
LNyKftXEfYV9cHI2QadtwsKo77ShzTDlp9Z6JOhq4+t6zCXcYXpnBAPlsLnFIKZVq1oPWs8vmek5
8QtOurCpXhVdN85VyoRMUci7FTZJmxX+d9eKo4nikf+It8zZD3r00TFRwuZznWyO0x5mbbkrmxb5
LWWKLZdYcQA6G0HZfVM1cnAhamh1TxBV0YZ7c2lO6axPiYuMiGQM9X0zBON6gPnlOaaRPzhgzHdO
370bsAczZgFS7AQOstuyYWp3g2KHBZGK0PTgTydHlskurAbhTr0ezZQXcs+oUm8iK/xWsxRyWCvg
j4PqhLlLqV+5i/KvuU7Hn+gGkR0JqGQylYtVMHxA584emkI3d3rfzF5LzVY1xC1E+CUXCPtdMbfN
P1ypfnHQfJ7KOjwJi3q1A6fuFwdVp/oOv0vL/2HWUcj0o8/dxFKcTYJkZyPUqKNL2/cX0zT6ix4I
AjHj4FikeOYZWzaj3j/0S0IfVr/HjC/l739p8mft1/XdUUDH4SMkzXtL/8XcKVSZ1llVxu8jYYqk
YBDTO6jFHedJQcz7NOykRfBYSevEKym3blLRuNqAOPlK3i9nQFbxRA6Hlm40YTYbNApU+qI2uyvU
3Fmrcyg387I8yZMh4utPtbWeGcTmFeFzy5DzDx/nL+OdRXPBcBAcCFNafwHMaHKY52Qckvch6m6Q
DYsH4SB3r1EYez5XytXU1eltCw0NnUTvCTnhSBO28FqDAVvRSPVuGlF8H+0OBW1iaYgg4/7BGh6d
wn6dgql8DOj5/5NYxPl1NsOB1ySdGE2zHZ2B5OcVoymiJmuILHhXAsA3M0jFobC+tGnMVAF86cYc
5eiGil/s8ezQHkIW+wBt+NZKnUMuTGN/XUz1qnZWmhG9Xr6XA2lZRcd6R5BP4QaoK612aM6aKPcx
hcOtsIMFWIKxBmKac6iHWXU1v9kSDfQ2oRT7piU2wpW2PseZX2+pDSePWV9TNmMwbbvx+e+/uV8U
bNcT0dZZvNmqIdG6Or/oZeasg5wwJvG7nclm7SRmwBXcx/bd2HdaVCZHcxTmGq/U+6QQFNWNB2Vq
jGM21mvcSwCIh/CsjWp9MrKwhG8tvloE199qtrInsbBXWv0Jsy9pkJg1VqgXI7dq0t6jqAL7JA6q
y5z73zu1Y4z2WVThc/3i4+s51h0s8r//rJw/f/m+0f8waZE2J6kpzF/GhHrIjMYO8vw9NQx1hZJ2
uOAGdgja7gNrHzHNvMmiZIVOJj87c/Cgt+GHX83SS1RpbFLdCc7Xm8KhtAu5B9iDgbISu1Xcdckd
I6+/L+3mGxHM40mh3Gu32TpS6guByiOgCsqjuBsvOu/tVgc4FHFu7Rw9INM+VfTbkXbfJcm/Rdae
63RKmiU5DlANckdzjdLG7qpqXyqzW/v06LVEF0dCydHyt70KaZeUsA7dTI49vrS4NFL32vlBHHod
oSFuE+RL84Ml1nxvZLk76aZCqEkGKgWDzg3Yh/zULtSjIHMqIuwBgqOl4Y0ZnfKkTGm1okVxg36x
uMjxsW3naMeSM6BOb2LqzvKSlOE+9RCCS2/WvjAlROLZDO+d2R2dqibLh4sPMHCXpmJykzKNdmcE
reuYxBM3Wzj8plETVVzlF+bsztE2i+hIE6tw20Q3diL0x8NkTx9j1Em6Drk4+Euiqy/z97CrQF1Q
x3QJDRhPJSkdfkUuZQvbb2Rk3xjMurDIUfBQgfsspVDdWCpwfW+5RM8cx74GKhanT6Zek2m5JPBK
m5obmiG8MeLYhFNz1vsPGvTtTcpkyAUjsof1Nmx1v06eEPof/JoacTG92qkSnBjBq80YQPWukda5
8QQ7gtq4ejSWGxzSLgmt5Snwy1cYRe81PvCdKIwLYGf9Xu+6cWdBUx3g0t7ICEnlaGRveVefdRMq
fWsHtwM5W7fAUr1GZPckRxQfVsCl3bxQ27eeczGb7kTr4Zir8jIaQj5MItxOdpncDqwxYZ5N7Y5h
ifr2EA5ECIU4adHr7cyI0j94UuYWZeasY2YmRxTv0znoKFXNttPcBuSf/cOM3vrLqsIyhaEZXAwt
R6A3/GUc7kmm5KzTu3eT+BgvCSdmcRm+LNvpGEOZAd3YdsUJ2WwkWe6lGwcAT0wRrEKCGbdmNL9l
Y2Rs0wTgfGwAHv9O1cNywWQ5+yReKlSsnLicn0iIxAwCCo8hLjjjzXATMx9If/FNV2rYpINhslci
mMD3Z8N0UpvvSZrvNESf9yACCgIE8+4Mg8TYxIX4uFJzcI1syS7R9sZIDwh8WfIta/p0hXWMq0gX
sgzhtYYsMjZ4YuQW8wDe0CAqjgNQrWTJ+8ybunvoYim8uX/M6HzBXRvjtZqDUArn/H20URqZY99u
A5+GUrKcwn4dXfq4n86Rady2c1l/rmH+z0/UuOZKkXsrwIohBmt/ufs/j0XGv/+7POc/2/z8jP85
R290JIuP9m+3eo6SqHz/Eb38utVPu+blf397q5f25ac767yN2umue6+n+/emS9t/4++WLf9/H/yv
9+teHqfy/b9/e/mRRfkqato6emt/+/2hRZhvUNv404VleYHfH728ZDzx+JJGH0WdY5D669PeX5r2
v3+jGaX/SwAys7Dx65ph6KxhgQVeH5L6v3Sq0yxdTdaHqP9/+6+8qNsQUJ/8lwoCjdIK3FwmJiq1
oIboUh7S5L9Yc9s6Fy+ilHEMiN/+fQR+BwB+fnf/OxBQ/jzxIQeG15ZwBeDBqBplP+PniQ++3KKs
GGcuOP+ctSjUTbl4enq1HLdBGfZfCh1Lc6dH9qqKDK5aBM+6oo1KQiO6h97nvMnU9C3ICrRzTohr
PL9EZriqQgCAi5ZOBcDs69N3YgyYFdRpvx8dfYcj8MuwGBrzGEOj09rm5k/fxO8f9M+kQ2O5gv/h
qbh+MBTLVCYsXWX2by4zgD8plvV8KhMn7IiKklq2HZzYk63+NhPUsAvbID+xSgxXmP8QzuB89qjs
2ad6GAXZcPp7S9/96Iz9zZW5IcXyy4fBubFlb55rWv3qUHe3VoSnztFxDImROmhNes6ZTMcfPTPt
Hajj+8LqxKOVFTXz3AZsalwiIrXzdmvSeWmLcDjWlA+4ArdrJa8GEoxy8MQd3vGkJUR3tBprO020
P5l6+UcN2LGvoGprlhZ6N2Jfcyw9POKCyxUma7SLH2hBaLucOFxSb+voH47pL2C+z2NKKQCXCtJq
9S8qcD2yQtskdvkSzCyd+i6MNk6vd+ugtYJHdPGeQSjI4apv0yIl2uZl/L0thh/2wvCCSS5B5FCX
9hP1pqdFsmuLtlvnJurwKsaxVxsPsUl8tghqlwMtyYBAFl/Tug/SFk1Qag5uX/b5MRjVdaAzOcSc
OFPhUofHpCBDDanNw5iG+AjShAg2INSkvcmsIHebq14Fe2rFj44slMJOAWn4K7UDx7eqBMr5SQ7i
UbM4ls58a4dm9jTRWe2tbFi1RhmeE1HcTH13oP+TeNE0t7tQGvdJZM+7OATRJltg3V110rT0IcrM
4fDHTe9ETFmmOPqnle1ff7w0olWLs9zkN0zF5Odz3JpYrShl2lzo3yXBTL0fESWHLlbIlOt8N/YB
7vW6YZ5Hlu7bpA7Xps8VVYZUDusYkJlx6VpdPUVtviZlbeu0KwxZ6tPf/xZ/XuIaKvQiS9iWhrlJ
XW6WMt6ffoqGCjGrZNp5USGMHuLEOCNsM9ZGOESrbkJ6+fcv9ws25/P1HJUlPa0v4eCt/vn1Ss7/
uarD4rJCLBDeKMQgtLBMqLoYa1EL/YLxL19H2uw8VPygXJWpjunAvHRUDJKdrt5b99rkBE+tpmZ7
ddAYzqzXuOrctI2UJ9CQCB5qv9wWvkqYzMIBKuYM1oy0kIYRo/EPNYLrWPXnsYyjRxHRkGijTHO5
mvz8gSxLw8OKSouQZe27BVfwSIRZviDRyfEC4OwFZqKuaSD0yExK5aQxEh3rmaVUbFb3EW7yFRzx
dSt4kjYxGgLsuL3eJLrzLtCj7LWIn+AEUpxCzhwQMJ+3UCLqjexqRnbBp7PyedgMRI3EfjXA2qlh
CWe9OMyKJg5qVOkb1HfphUILxHwKTM8Otk/a4ocJyyl9ns5itpza3SprqazQHe97yk1U6ZEPGwnQ
2SH1ROuo9PloB6BT1TwFpXK7pJYqtUo5TcilUBsRSGj7wi0nwu0CM22OfpEPbqm3+T9UBYxltvnL
cWc+KgV1AakvXeWfj7tqUic2CGo6T6QfLZniQjGGO9uovw4ITY5hH0tvQDazkuH0A/Re/K5lAo9a
MbxUCTGzNe30GxJ91X0yKPh9pOXfx5MCX3jZlnw4yCbTDxaMF30JeZZmjOXbhoVjT6RbEWVxS/xh
wsorZSTKTf1FF77lOuU9S0ZCL+rGWU/9bHmymm7jMhtOczJTitTJ+Aty8TDIRN9gKtJ3VLZ7b67U
fIf4otrk+qjvIlQXikJ2yEhXExJzviDs0Iz59bc+Iaop1UrSxK07PLTjs90YOJH/iWxGlX45dX86
xJpO3cUynaWNtBh2fj7EiI4itQ5b7dxmPgmfIhVHB3TPUW1GtXIBUG/T2bR31weuNyMobcVTlm1q
VAfV5o/nCF95K5n//ulPf9rEsFCpYHPjiX/srW8yklypsIHxXPZ7fRif+r//+7nlbCqKRyNFR1XD
Cvz6R2Wos70ikd7/8cTrA58veX2DISXNjaPrT59/067v4I8Xh0nBl+FbnbpHUIpF7n/5TH9s/ft+
xY8ssKfD53v4z4f55WN9vqfrNp8v2pXZTSxWAl3n9rr0LJYjfd3A14kp+Tzy10euN9P18F//q/OT
TapLyDV+K3oxr/0mOCmaf4yEdHYgp2BnnrHREzjujBpcotLftH0HmoR57BOO0Q9YzQkJL18mZfjo
C13suwSAgz5/qGNrruDLP7ZJ+JKO7UxKxvhaLqiGuOtjb8BzT6b0sXPU8ovfWZe4kVi2GzPYznX+
LCOmqzgtz3mnrqNaBFv6crjVEeJ04GM3ca6sNelrbugXpkucRO4GFdMEOPYXKYcCA+bdQCKTF1Du
jlJIGFBdkTtg65tbX6FKrLuBTa6B9GvMnCqazpxhtOvZR2RbhafG78zOZq9SZrAZ0YF2lNcM0nzG
lHkxox9V3F96/E7nSFP2fG3tJjFrZGPypgsWKnHM0lRtc2iCZjutQLpsM34Gq9yxo63UinuCxbkg
mf2Gn+93Pf1uZ5RPjAkMY9TbnoECaVvpYenFOpz4JaE4ssuYndleqRDvnSTlqUgqc91EIaluuvg6
w6UFcXdIyD0IgiY8KnAXXdxFa7RVVGnNet3ktTxhgaj4c/I18VU3bPrEE+n4IzbKB6nXHSQ6eR8H
9dmpqGPNTnY/BzoHuCm3iK/DbQpcKPcffaf0V/hNvALJZd71b5gfVjU1im0rAIWMyNSIBvqetKXn
F6W2bZe+UEi6t93U3qiY+cIMEMcCZ4EUKwaVCFzgTqloe4emeeCKfUw6pV5he0GgYNcrIxEcB4tv
Lx7foiq9z6xcOUubUbLQtV1pjZtAKOp+sqpmBcAi9nKbTHu/PWVdQSe4N/AwEG2rz15UB+2O7BAu
72F1qoxpa069v++qGH9KknOk23la/LnSlQ1Ct7mLmd1kDMWJ9UVUGKRnGeQubq4sBXSpyKZbW3OB
SkFTR9TVhK9ZinSzQZm8WY4f1pAc0vFJN+IfZtFt0Kj3a0OPIeIX9ck2rEOhJrBGhsreVEO3jmX/
qlkhiF0j9ZTovuU6jzpQnPIqeehVF1Qn1RudRpzA2uNSbPcVcQTggugkrG6GUvfKsCMaoelv68qs
SY3qv8xqgQuthO5VmCbu3PKiGLIjiBYTc9SI4WwFzqavYO47vliTa/6o9eWWbnOwaooSyq6qF6s2
Qr89jTlGWdJ0vXhOf8xo/2nNt8N6bL25RM5Uoitn1t1fiNlIQMqoOHiRWy4iFXUysVeByzIJ2gUo
jEYusYPDIKZNHlvwpoMbBqz0QKf7acIPxsoOWHQutcOEFnkNuPaA2MfwdAsWbWQGdzqwFH5a8Tr0
XzJTIW2VycaGuPUNq/X2oE7lxgYodOkfrZioKpgiKgMiZMTc92ZECJgLu2FtjPGla3TpZR2Vwdho
Hisq2hsxC6q7xeCOS5VpzMvdzPwSmyc4TDFv4tj5MphBjGqwoNdMJlQrq2+cQxWp77a90xI0T0ZG
LFg1zJR8KuObYnP86J4m67JM5EZfZA1ZB7qNiHMqofWaupggg1ZHw+XgrzJzxE6klntSqTBAOfb7
0OAP5h3mwBOtI8uhV4NSWrEc6cgw57VuU8aNNEY/M0BRrm9Zio1eORP1pAMni+LzWKFipA6uMkDC
8S+QkqjTpB8xgxEGx6pojvX4LsXC3cupuW3UeEV9cN+hA+cL0OqtaZbJqgRvjTHMcQA04XNr48Lr
2uQ7JH5w0dJrTDPx0vY5bJI9IkXbra3FoTUmRH117QVTfFEpcj/6pBrHpdmsh3kUq9C8a2dpr7WJ
RSPwy2M9lURTOxbBqylO25QSHKhX16oq5djfoE2WxwxksdMaD5GabgPGQy+sE4gwfja7knZk7qdX
Axs5LMQJ+6mfI9H93jn9SXb480mUfTQAeFs+3/BMe9XuQ9DjPmEADWI1WVkFH26sPLy/46bXXviB
9dsU9AshYMhIaiJ+4NhsQ2bVBFLmHu5SsRqTYJshxR7xKqymugNFGXO3tsqnKlHv3RLebg6MEMkn
Eg4Hj6GimV/raiSArF2X2bztfNlt8ANsqgJcCLBnuI1hmmwGuKCuHikE9TSobpVxIizCztekSe2R
nzOD1rQHoWCwiEibcUuMaNj728dO0RRmNuQtU2+1Nk7rINWnlUBh4taKx4e4nxcH3lnt/fcuT95F
14R0S8adMc+Zhyzgq5qL3BUh2utIh7+EHcFw47E7E/Rbr+BGYZvt6Pka+bNZlwzSnOSAnpDH1Yuh
xqj26Iobp8ajeIhKTX8bImdHH0V8lYbSrx1VH4594CiXHFqod93ienO9m8yLg8wMx6NvzLSbl6ct
z8cDabzZAa/dz7Ny345U1MEwW9sgCdAKterHdR8N4a9K0XfPFdfTjQ7c94DfTyEzM829edlHbt/1
Wdq+mnECC4PKMuF7RXNKO81faU6tfOuzen3dlzVDDCcX3b6TyljQ+0qzLVqF4hiDYnTpMb5YSgmt
Aw26SVHyq6ILzJqS/CjKLsNZUcNxRcs0+65Q479uyqFP3S4JKI+E/cTqbcAjOJPvUuucup9768/x
1KRv0kLjlsKvuaFk3EJbU/qNoNTyxS+dr8byuhgrieGxwq9okBpUDEFI3GxrnIOES0apOzCzAnCe
RPP9GK2K+PquoiLd18eRVfN68ntn1/dC3Kmdv6ROspmqP2t6qb9OjaJ6Gk6gG3QU4mA0LdEAah09
WdJ+um5pYKeNs1A+d4E9riM0g8dMaYLLonbV85VweuV7nqGiq4z6hx1E5PuYWvzg1LWylROhsFZr
KndgaAATLZ9FR9OFiLl5HQtHJ6HQDm86q3AO5uQnG5iLLSt4+/F6gERa3XK5qp5To9HW/A7IS0uq
+mJYIBgLVdYvxSJbXfZamjSh9aIw7ktsWwQt0Q7Ju6i6T7XFcrps4jDbpVXivygGsldbKPrF0czk
SFqfsq7gjD75Tvhw3ZTc8/shXsoGZBqt69Iojhnn3aXWMoWpWqe/tKnz+4G06XTmc97fC39udjY5
CDsxtGTMFD2ApeWFB0S84DocEsHYh9Fk5jWM6tSo+CPaCZFAqGbF26A/k0UqX3oCildVX6uLK7wF
GMii+rpBrhzx3KSvcdSSmKLU+DgIALxMvEfPn7T8zSlYXw7iFd5mudL1oThP+qCd+0KQUbO8ROaN
PSecaoqYHOwW3K5pNeehw7KIssZ6tQf3863UHdXVFkeiTQH+LEoUkhk6oZXVaOnJ73fXrZjyGV7L
a12KUdEQv7KB6sT2y6TcX98P6fYqsUWReklSvT05jaGtkBo0L6T7fL5QFs69VxSOf5lKMpTVynJW
eWvY3y2+rOuLUIfAjGVn1Q2DJ6k7BHCsW2K7vtOy//zUhkNCEotOcZOynD628NjXISPeN/BJnx+7
qTEHc4DCW2gX2TFbhqZlcU9GcMGmHJi55euRjt/cJoFmH+ZUletJT8NvKA0318/iYzV0ZWHuoliJ
WBtU86GP0GpwMk1f41HfXvfTokSHB2cmd8ZUA8LimrsxTSX+2gc5viu+I/R9iBLierxrpEJAtT3D
D4n5eTE9QLnDFkmAZijiJ3E341vHSKeOtKtMr4MA84SEzzPGeXyJ7MRZGeoUHSujkPdk+bwNSjK+
8ONRqQeY/o0dMttXQ0oa1vIENCsn6pLGl1Rq/g5eCLTYUA7fRXO8PlEa8bhuqWscuJ6na00Nm41p
51+uD5ak9lFABbs1GHZ7GUsj+9xrnMz3w6B2j0jtzT0SIx0CHL0XumeSsfCFxJ5s06khGoxUBR5G
ge/69lUTfxxlLQ3Pqz/eiDQy3Ovb7PsRt7GVPHSNph2iAiHg9e95WLKIbGF2TAWzkxx7C0hE+TRb
+u76FgttCiDFT+IUY6+7RQfXfu7RTOyIuV5q30WxKY/9xFh93SUIuQWVHX61xxZAr1LPW9Uxk69q
pK+uu+zHcAILEgkk9rV/105LjpXJIk0BhHQLqZF4kqYSKLAijeShAdf98tnHMtxT5pmfitxgfSbQ
p2Fyn7+VKlP7bppvaXN0rqn7yZrUZYn7UM8eOlv59vmuYCmTXlkMNyqRwxiA6AtcH2iwSiaBlX/p
Z7Pct07CGnfskpcWH/XyzXfzYKwrAEH7MC0wsEmfGrEs7j+PTtPhsQ/+H3Vn1ty20nXnX4Q3mIfL
kOAEiqJm2bpBSbYPZjQaaIy/Pg9ofzmnTlKVylUqNyiSsmiSIhq9917rWQ3xP7i57jFgpb+ftTX6
V6Dk8bNnjGU0WeX4+w9YamdQNcOHn8h+b1k1X5lJuK9+m1Ge8iY1YHLb21esT5Cf3b52MyiSDzM/
6Gb6Yxq4dCdGMUWBbbY7i2s75kNvg9WCGOO+bE4o5j80A5FcZTnyAhGHrUmNAttdie1N4cIU8eaF
lXDgqtrDGXXg9nuWQmpFsWrYxgFNEXLEAN0EOz//mqvlaYW3XEQAgYlkMKDLOOHb5cuFJAHDCNu9
NbrOduiw8gSTO4eMXz48n9z7ziBuvcLY/ir84JRBndsgILCiafCPbU0NmHkKi5lFVZ3YsEnAXO6M
xRyetdL+oI2BO8x33npikLamOQzH3lXmPvU4RzunQRk6tH1E5Lo8x9Jrfh8SSGEbj37S+kerI8/P
vILvEzcnx6mifiCEa5JA+LK4iv5+/N//7vaPbwfLqP787tTbKbpUkt/Xp7s9we1fLAMsTioVnv7v
B1nGA5IDHHvT2zmgbCxSIipILNzYjbcdtI52gd/NF55LbCdXK3dDQb6zh2Ijy6iAUk0tB+Grtyz9
VjHhYkNclWHrDk3U9XYTyfVQ9Dp7XQKnCQAqxsiIuzEaVcaHq2Mg8BdiT/iI8Hh9ekqfT1pgqEi0
JSQspBa7occOxuQxx0xz9eze/f0PhrlQUSGUwrXN4XarOOs0p47WZD4X5bh18OBFSv8lNI03lOL8
jm6HOZCIXwJE8Mlo7oNR7dK+mneZHL5lXSLOXkYBEAP09XDFgcy4Vp515yVtd7h9PJxl3c4scJeI
oo03rkbBkMsBXCVvju5oE0GIrPSGlYPw0UjZX4XiWTUqlX3tZa/YqXjuTr3oeTptu4JfIMGSz8rQ
9QXXsnGXGULb3x67/bTu2KK7VhOm/VyE9UST3mslyH8vZKOQNIrM6/Xvllp5EIqGKk6UFe94yTXi
atwD27GXruBhi+DqtIoJFDBRTuZZWK0KIYTaO6Ouusj3+y5qZquLRMKFV9TI6GO3j6O4SIuQ7pXz
+/vx+9mdVono9v9WmRFs8wnYbGqrkxHnx46R4XExemJTWaoYseglxXLfI7ii5ZBnJH85i6dtcb4S
FK7ax96u+4OeMkjN+3I6mJ1352pzW6EIxyHBFJqBCP7t/dKOb5md7T0h/aNIAjz7RP4oJ4tSPW8j
pItAGIeJJuSQuVvHn5DwrLO9phGsv7k574zUciNtin+MXQdMICYCFH4E4zWLoJ66gQTnEpcik9Cc
xrdhPYX09ZTpNPnnVsvkjBa/NtZ7VJHDjrzj5Vi3FhnegXuJyzv4Wt6DJmR6XsyS/WHe+KeeJ7mQ
dDRsS6iJ+1Zq1Om5Y+9yL8vDDFvTIfbaI342hFkxcEtzKOaDYwzBziIZjtz6JT8ly/CmnH45qxww
at3ZzdMyyyLM5sS9OEj19rmlofPt8SMyhPT2sYitaKWZkaatNsE8sbeYYkpjLg3bYNbwvFmivvq9
s68lDWLYJZgUZLbR55cEAN1DgVxuZ5Wl2Dl6uTzh8QJlLqwmant6tkWaZ5ExM+HIHQk3ZzSMY1OB
3k3tAKpC4+3dJWY58RxCuHspykNnFeecEjm6HarJegg63aCcNe/8dQFLc5a7vw9Y6urtKIKWt6P9
SIrsVQ98tWUDhmlI9G8umcyY5Rk20BDxdNnh6+OU94YPxy8IGAV2mFqmjLzOoQT382NKAImxk+z8
Oa8HhLtpwQdkGu1htMBqqdmM/j4IF43A0qIj1SrxFadVsKnFXG9T1//9+seOM2AaSmvT4+cMmyzv
o9uBllMfZd5bIIbp1HGCQvjJr1ldokREZRTdHsJR9efWEOToMDxS4DVOwHKa0N0nBqdhth4Q3Go7
HUw3MQ3pgW7NQ2VkOmdi0oRlH+e0g7u0xHy/fs89sjRZDbVgHiJHs7YKa/VphDh5dsDuFbkINuTg
sDnyuIzKMuh/H253dTQsJQoFfqLTPnfFKNC2805uh8rSnDCu67XZhb//ZtlvEpKiKkxVSGZJEqsX
cS8G/SVoWQjTmJdwO/i69+cWNJ4/t3gyC8cis/yC+N5IwWyLbrfsKf7n3dsP9MYLq9xtjol0RXQ7
WEHGdUXCT7WJCE0hd0e3QyVZx2J2bL/v3h7zC43JeopNUJNdG8XWwMUARe8m9T3wUpb72ifuwgjU
mjFW86uFyVJCQDs0pUpOW5gsE2ZvKsnVg4T7AijVVCVVyNSN1qjP2m7qI21oRqBIt0fxZg8LjRpb
f4xVbbGXaBCMGWW6UTPrRbLOYDWFn75s10Epn9Xt4LJbhzyQwaNdP5K+KnALl+g/p/VbcXsnRcs5
FFOu69oR6BhG4az41KG+n50hCeVsjMd+Xaduy1bP2RkKeoYMQuIH2ms9ICOr3CXpOEWObcM2qkTM
NGCsUfEHepTnVXIqum5LicSiXXmcaliPgd3f7gd9Dl+gLxFK53Wo01Xb2sjxKhk0Ud/Wu9KKuRan
Jl/23rRKMFpJvSfN7aVMTBHN67lyWw5ut/71WOLyRQyUZOLK96JXItiBOxgvUExy4A9tul1NonfM
ComeNnwBmsD3N1ADpoNX6YrpLsWYCemkqAu516fcv2ID3/eUuZ/MYPCTBrZDYxpGQBXH42mU2p1k
Jo0oOiN6D5byprKSo+stxZ2FiieKZbfPplR+BJV5yRixou1rp7M/YNQH/eYEExLZJbiv0RgISyP0
jySH0CIxg6tRoGPnM7rDnCXzdZTNvHWVVofgN0wahIErd50JrwhVQkov1nTuDAfkVOGmD1gBKnwv
MAbCFLvTrsnXcsVz7lG8jI8w5vXd5Es9HMpxfPQchzLK0ONj6kJJX7T6oWprusSu9RD7sJnMgNEN
FoqNR/PlmxHYalMRsLXJ88ncOsWAnQqd2MbAOLt3zbK485oEoEDqm+FQJcFLOeQ/Wz1uLrd79OLZ
AgoWlZKc0m0XOPb7tEJENc/46EmS3xHxhvrCrLL3yZa72+NeMzBFMFMDYEPRvrUVaDCRO0/BKL63
c2KGQWHRU5KQ6c0ZAYy5OC+N7rTvNnP+U5MZZdiDcnwXxuKEUwIH9/ZTv9C30inxYTdBve+qBIhy
aaTaSRdcm71hbt89N47YzgdfEswiu6dlV2DlO+i6Smnl7LNqnJ7UfeHm3fV2sLAtI56YglMuC5QS
jTA+ldYiHqicl6SPewoDNh6dU84PPeN2ao83qTT/Dd9rdgQPf2GQ0u80kZoPyXprJtBrl2aTOLZ2
zanjqCLqCnt+TEnu2JoOCYfzMosQ7ZfiowaKM5X5vBlyHZkb+TURYY9iW/Zze9IJ+Dp2dfkLm7i+
6eumeQuGgtlG1tFssxctNC1EZ2TVDnv2DQrqd5F9DclzUAzHpLH0t8nPom5anf3Yrl88cypPNdrp
LQou+sn4NTvN4UV4XEYMd0Ij1y3I/iZFMEI57dyijDdlXnApDBQZLLLqz5Mh4l9WgUq+65AS7fDi
n0aCDd5aBhwgaMurveSIvibr3g3qJyZT5kuWWurFzVgasFdnZF2e2qnvrjXvwvXm6qhIwsGJzZlO
rAmBDhjEZkZdM7/DX41LXY1iuuwvltlebvcMD9GepksmNx4oHQuqiEVk+vWoTYDrQIMe2kVUX+Nq
xomHPLkfyum7nJr5jrEovW8QWicyfEjuXg/LsNw5OX303/w9qr6tCZ+d2MZSPaB92vZIKzZG245h
Frvzo+UszWnALbWJLcgDArFIPTPQNmP2nvHq/DdpVm5S6IZeY6RffsdWIm43zLUJLoA3Fk5d50Qx
gcYvoIEeHALAPpK1lUCrsrljQNRvvSpw903h6Iw+5vmHX8KlW9Lle0C4xg6PbBUmvtWHcO2Iw7Rn
9awqSHO9XLIfZFKGfuO5v7RcTsVeG8bkwPbMj0RD5opFgwsBZLIHylFFY68Hj/2MDt+Z3g0SzF6l
o2cMELkQmKluvjqx/HP39lMmnAxJHbaKAsX+szuxOE+z/c22oAmSJotkZb0r2+nb0II5wW3zV+fo
y/0A/DYZgvI6IwY4+yCtWDboADtuVVzpWlZbt02YlWYzfRPau7r7I6gY3yPxSF/smEEAU5L5mOi+
97QYUKHaXMiNbS3jS33A02f/pavhSzBMfq/reQgR71TXMmGXlAW1tqkQUx+qucgZNrR7tIn5q51N
33HE5xvOD//TxDwjfVP+Gl3BaCYmtGMRR5o/2F+6gmQPojZ3CGZokTpFTARo0kWz57ovxI4nu5wd
wUHzFjNMPGIFrWkYr1lpfC+zZDnZS6cuJKOFBnmEbw0re5Xbr4Prjs8V53xt2eqaaUm91WbfIFQ2
s/lr+GLX6kUV9l2vIpwfzrkZ1LOQ5YshLbXLreWjJCMEJIxJXdOp7KnTSN7BIKcdk6UZ3vmdb0UL
G0hJToyWUfFWektMcAr9rTmAO5nYtv++iMnf2FCJOsv9ZjHhr+rTJHXjaskOp3yq74mu6mmYptBR
kwbQMQBExx1xRA/4Wrm+ip2mCmeXmvRlLEK+r0yFKRgHc9raRax2oja953aGhdWJ2o0II2am5wgv
IkYjOdE9Wg5W6VzyQk+/p0TKEPqsfaUGAWFDPlG7JrMWzqzIP7rppz2NzGBHq7mAkhfbuh2M+y7v
3yaNkEdfVM5d3ncfLdSV5zJpmihe+5uu3zqf/veJLIlDB9TwZTSwFASqMsgXI7CK1bRk51tDu1q8
z5x8Yi0VpBW6rklEhZmcDNOtt10Ov79baMz5QqrTAA1nk+MBPyXKLw+MRbiI6Qn+g0nRV8gwL9+y
8ux+TcuwtUuOSHvHvLiBHQ6eBnutuf3zF1QmFKDExFjZTaEfFN0nZK49amTt4IxpeYK8yKeiW8+y
yKyTXpTNGUCXfTKMLrQGZ3pKl0m7N9RwuN1z3CFmwJp3l65WSECw2GwYboXQQqyfxSJ+to5h7yv+
+rukyybKCO9zRBK7bAq2YluvTuW9UgwypFxeuwnhhQG293swvNYpeC139GcElZ12sXS7Os/zGnHW
6OeuWv7r0IqDp/Xwt9TDmMcICzWLrUW2TGdNzHdlauSvmTZ7Zw353G+A3o2vx1k5I/42RLdBs/Vr
ckqyzlJ7OTKmyp/L6tS2nR+1s+tFia49dwBdjnXX0SF1zeVe1MWldijFOmhR2yVW6R531bI3U2lu
bsV0V/XqHJfmaRy74Lk0yBMasuyhr5A9TG7Q3bNEecK/JzG72jTrO0T/pF1kzAZLjrt8fK0AxFxo
Xvj3nfLAFsvBeWvT9FARhbyZYhyDDI2bcJGd2GU1v6scGUQ83Wuhj+8ZRdWbOWH6jcd6R0xN832d
PH5mqaxDOx/d3dzN7NAqBgi8m/Jiw3Ld4NsKIm2c1cFp6h90eK+qzMzHsUj8PcbDPGy6XD/0voNP
HfrGRrldhF26e3N1eulJlW4JJjPuh64WGzOT0yPxxV96U7lrCT8+IrGvzjZb+22cGlmYiA7cebu+
8/g1AWjORbtMf8TrjlKbjiD1zZ3I7K3Aa2hJb9OCIAFJpHYQWNMd/aISeZCRPSzDOr+PtVA3l/5V
i/Nd1YmMS11MR2kRCRRfd4StWOR3Tmc92x5TFjeDB2BqGSkaiLCPSUDsTMnsgxF+91mNDIH6tvqL
Hg1TNcOr7kbSJiLTzZ4kDKQQN5k4Ov4wbmuLBXtxnfJsV2LeAKDwThrBgsfOxwgWQwVkhdXGhSwo
DHd2aoeNJ8p3vHq0WOjX1wqiIs3c4EvnYgEeq3puvPzaep0e2vDUrplpqUODme08iwxkkZG4B0Mw
TzV7ZlkuQBMhE4a3VXmePINsZsU1LEu+OYk38oJjVN9aCDKru4Dc2/0Oar1ltpq5Q2IqcMh9DH+u
4W3fDISJWhT6huSxyQtjx0svdzSwjKdK5voTJ3A7bQrFZNQGYTTb7d1NKl7VabvTMhLB3WUwWFfS
+JA2+nDg+oEsqodiYUnVkrTJVV608ylBgH9gxxFvjMAssTKV7RYMUHtu/ak9Uyvfay6arFiNr1Nb
XmTRWyf2JkTy2iZtPhIxzmyzuLp131Ml84epd+RZJ22lTM0CznSpuMLZxJJnXJWLUidXqiwPdkWu
rZHFJ0OvtAeQcMZmGjiVS7ph723BjLLu31Syz8qsulfQxe418g1OhDo+3B6qCgM5bWVuzQZAeGMS
8Z7p3sugKwN5afA+ZK37mMn3YTpMtE6e8gzCHpQ68zBMYo17KXY+AZpnzziqVHDCkJE8WG2NfZet
TuUcTMYVH0Daxk0unA/HhZWVNyvLvKrcL10aW0skyXMx46Ik5qECZv+R90Owl45bH1WipneFLimv
p2BbkZl1uoWXFw5fWMYfR2KuO7yFDgQ7s7LIG4jrZz4NmlL4j84oYTbJ/KX6tdy1PrBGJig14vg4
EjEUZVlxNw/sc0TreyBFRfupkBXDnq6R2HnmGbDIgvGDTyKf8SFjPMFMiZ6CAZM3vbNnQUgZt0+9
bYXmGmxHDUHwck3otSvc9ujQwFh7B8nldsgm4ped2oD5ADOhtZX3cjsUtHZns92M2RqwBW1mL/Mk
P2QWWOzExdk+amDk0r68dDGXY7tGAWPguTuCN9ajIoZWAc2l+aBT9aCs+JvmaEdq8YGtFUtB3lO+
+r1f3tcf5sxyl/dkrtuuL/Yd4xwEKaWGbGsoDxgSCS1j7POioMrcENaD1DZcpch0a8AnuJpNrZ5V
L1pQiLNOtzZPkG4rCpoArESU9R2JNE3bnE2toFBJdDTko22dFKK9WhnGZe4oM0XpSfYmkHwR2Tp8
J6nbprF8JEFQXfIhuEvcKaWkFIjMCI/7riFq8aCLvKtGVpFO4zvoONGKwYrsImN37TOjookZPPmd
2gZl8tFZXvDWQw0mrr0x0IiK+G0B3rV/o8gn6XQo6ysCk93gmeNdejB0kVyTVBavTpqFg6GPF2mu
00CyGK9tYnsn6dffjDY1ruhYzjju5Mnq3frVw5NbTzJnICOTXTZPDc0KmJTTHCnCinwzfgHMOr6Y
S0EZUvxkjqUumpN0j1TAgHjjIA6nWKO9UAmB2SeXoNcZvOrdaKHN6hlB6MqD0uVlx0LM7YbFozwq
FbRsMDi4HYwdILVnnEHVnVO0+ZE9kIGLeqJ9JhzGw6PuvKSK+JTarj4DEEmIvxCktMlzYy3ldugL
8b1uEgY4nvPLYszu1kHDRtRhF+8EB1n7eVQ5wrjQptIvFaOWC3I8FY2tdqdW9Bhtqe/egLBWqjQ7
iyR+V/SEj0zwaPdRvtNzfshabEzSql5iZfaPlob1tqqZ0rMPrfRW/+wJTdmUGjPj3tARtzE1PZH2
QMtIVtab7kN/zWaN9n/hmG+mi1xgmr3yeawMWvV+9zNbylevQaYzrKRXb+pIYqe1saev1xpmfNcZ
g/9cec2FPMEdTSsnmgRNsrmdj5nDSreh6cHujcyvvUlX5zoNekJN0L27IDyut4fStPN3tRiaIwB2
eoZcNctMj3dcVoutWglMAzLLO/B6P2xaWlvRa++VXMA99XJ8yMDRPxiEX+4DLIBMbnpEREyTcxhY
h5LgijcqvnusSgBVsr44Mo/Bp43w8sj03aLzkbh3uSmvHhII5Zt4a7FrPSn6GTgatVevV/ulc+w9
1rR8b0Guu7h9dkbg3Dy5DidTrYnQ1Gxwi0HJUGSmOVnTVCXOKA0OeBvNUCvFq7mUnHxL9SBxpuxs
O2CN9Y1XN8vkMUmgs42GQMswA5MvesSIbUaSxur0/RsTkEESiYoayi/rVPNZVZp7vh008PvbDF8g
LZegDJFj00YQ8hmxv/Ho9YJYm6wsN01SEt7RUocigMjYtU++/TjnzA5a9ZivB1ltpGajQPKkGyqm
qqEB43TUi+9GbffbeTaGnTuv3DB2K7S6wbczz8vR3EDptypi/5hFG7vSlwDep8a8wuQtt7j91HHQ
aBvOozYeupnktpZOKgae2o/qMfX3Riafe9fzz7S0/XOQpDncnEVCbBUE2xWduMu0enkmf85e193E
yPzDUI3tC9IQCvlOmVtNdTDNkJnYc7qEzTg1kVMi1nD9roItkEZBs6pg6s8uhkc5Dzcx6Nxfx4wT
M9ZfLeDfl7hAelVIUztpRvI0L5p3P4nefZkV53uGUex3XT2k87JlIk2PGg2caj/IJFm+Ty41qEPi
8f52F4HInSsWNOK0CDa6qNPInAz72lizRF66QAh0mm9Wp6yHcfw5jkb/sHQJVgaBGqinBXuhltwX
hiewU8FrjcpAhj7qEuj48XtuE2pUjGTMmVn/wInGJN/UhzDu0Yu6bewdII16kPaa1UO+ROMgIckO
6wCbkIvzdDuAdK57CQUuSQnjQs5zRG8buYWp31djpsJ2rN8qcwSNXfvWd1cux2qx3Edy8HxEUicB
FfCnnSToivt8eho9ecfuIDiOmY7cFnbAK+PA4D5b5eS+1UZOy97atwP7ifB1lNr09AorjSraUW0e
b7w4RwtpNf2hnidm/CZILplQ8mTQtfORdKkkHU4GDZXII1vCss3gCd10Dr80tY+3u4i9htDDmvsA
hetuamo0a0MLfNPnXLE0/YKaWezolLrbYS71CyFj+qUcTVb0nEuiYSXd89R/rzQzezK9rnsWbJEB
/X2vXV1/zVw+ikSr/9y6PaYNfrtZKiCNSkM+ienq2SqDC22U4TuZQcW+mQeETWDg6qkN3E0iWDIM
NEiYUXtGiMlM5FHxDIxnes5kN9JGLzAAuAiW+7Fqrw7IQBjWJGAt3eC82j5izVm46htvicFYlovP
XvmvbZI8ZpzqIFMW+ou6eugX7CeMWSjbVewuQAsm/2t1yZq5h0I7TcpTqaN50mvEO3TjAPB3aKfN
1I28tJzuLR2zWZp1q3NAlCdMtgTfwQWNin1p2eNdXg516Ks+/lROjja+cb8NuQP5Srk/R4/Or9GD
IhYmAixZ6toTLeRmqy918R3h4nvCcPJcLzzFSDV+chXyBBFoySPrJ3L7AhtfidyIHiWjglJO6fPt
ACAW+80SeJE5wjpfvGAJx8bL7m4H8uG7g0ytz1sHlww7rHZJEjZ9/8tkiTzJ5AGon3EstKk/5vRf
macP/i52GTNbmkZykaYjr4Yk5mUyR81uVAeUWHIj44qh7qAG5lmFRoFn09hWnjrouUb/ydacg8vs
i4R5XW4L0gc3Mg0ogZhMHv0vPGjBo6LBte1KvzowDuh2LGnWFkiYdTass7O2h6UNqvnmYf1/w1w4
/BIrsKD7/wC5wEYJB+B/+y+iwf+CXPjv5efXZ/X5T9zC71/5g1vw7f/4gU+WIuA620Q6Ac/gD27B
9/9je0C2PHoJrsHxb9yC5fxHR67oQbqzbBdnCQ7l7g9uQf+PacK3DBwXABj25f8r3ILxL7sjDkcm
DevL0M2V6rC+hn9aoXOjMe3OsrWjqlSwhy2TQ7oMzlo2soAne6Nq6mMnWZYT6kC6bauZaaC38Y/P
7OG3vfKfcIT/7ctAhwN4Ar+Rb94c1P9wZC9G12Icpacr4RVv5tL0Efv3X3QifgY09xKJrynrGm3X
F5SAStfyMF2bGv+Hl7HCJf5h/lw/jcAwLNZ3K/Bc2/mX+dO3jbwLhlVC2tLeiksb0qWB6QMegzV4
9NPEN/JzHtws+FbOrbahf7ptjArsT11rqD+gto0Zu+3/w8uy7X851m9GVMAYjg4JDDai/i/D9VR0
DiNS0LXM/ujk6qzOdi6vhiA9uwL1sZkmewpFmmpRu5gkoM14UzCD2Q2qO5RRw+CicXFtgi37JBoa
EdwZU9need6hWBUzHajQoxNUD6Mw7Tv0Kn8OZeO1YUoGbdiAONrVo3DQI6bTdZEZhaQ2v8eyas5T
TGsGwoK40MUGsir0X5r03ch+dJInoJz9NpjGw+wS6aEtI2Zgo/4riAEZMU9h0knXjF380ZPgKoyy
29HRS7dDW6iLXnU/wXigphpp2et9fdHz5dkXbbzX5h8x9bnV5WI/qZ2XRPEwqgPliIBJPyD2ORk+
PTw0SQquzl5q8t7LfwZz8UAPMj2XRRmQ9srI3JLlfK7N8QV4cL73+x6DYnDWtWqbm2Z9V+q2uzeC
vN843pHcGej1WcFoL61pgXUlMxLf3pteKGJa2OmqluRlFdVfaNcx5DbU1FYa/FLrH2TF+4/Ze8Vw
lKsBcVjQ2ruNmydhsUAwHDs7CnxAvpkCLDmQlSLn7FddaQkaX3cHiOgvTO8PIkgepGXhsoxNmkjy
MX+uS/lFrUFkDVnNxHcHYctyci26ebM0GXawAbFm4sx4NBsFDHu4S8gN6ch82rj9AorAtvdWaz4s
cXv06iKhNeY8Y0N317bQCbBGfkiGFlM7QxWnGl9901jIh1wHwlNSRs0kv+CbIfJ5MBbvI/HIYGsc
y1wjFt6DiW12Y0xiq1n6o5rUvVeUvwybmbaqQOS3FY7xzprGjT4iM6q970bznBkVg0n09ddc/0oG
bAKFE3r0dfQUAzqycf1gFeOvSRRbp1Gr3jBA5lzRtiBOptx7fg8kq54u/Wx0e/w21oNd1QsWgpRv
xZwepral7K3cH2B1ne2cG5SC8/hX6Zr2tqBhvCkpdjfkIMRh18vqYJSJ2ltZ4oVQu+FFxGDlMDaF
7LMclgCzPQalFYnecrCE2X2kORxsuNQEKa839Xz856FSKYZD0qGJZeYHTBq/5qxcdtUqmmqm9Oom
nbNnEIXkZH1oSFoI0bf7t4Pq69e1e/mPf3J7nBH2n9/4+3dvj/1993arRah+yDXn2K8KwBqI8bId
J/s9iVMi09bH0HJzWG/Z5uLt7Ll8N1PwXTu1KnDIERDd+e9/aIzkqYvWo9Rbf3w7EOmcYq9a7/OV
gb3MR8rWddW83X7x94O/j7d/leGs3CyjZf/+pfZ/PtPtp4vb+9a4uf3qP17JrDOyi2djB5cB+6E0
sFCsv/j3awNriGvy9/9ze3S+vfjb01Oe88JuN+Xt5bKE1FtiSui84XF0cqIFsKVsOo2vp5YYX2MB
H9K0OXkQPMyozuVZpUwoSJqH7aYf8AvEYFvbEHoMIrFpeMlsisn+OsRz/sao7a5mIlGP9UBw2vJm
WwAlJvSbJZNhoujLDcnLalfOfXW0lg4fGgTDE6IL9OPJWr+07THWkyfkKOaODA3Q6F7+lFsIwFzr
CscGh5pUKGl8+gV1/1GWxLv0jE/drrXDNChJyE4auvi+fZ/Wc3xX1x+G7oPy9YtQ5UT4sX6PG5zS
v9SAWq6mPVpbGZ5kkxIrc4i/THXjOaj17ECT5R6haRqRdH2yh3l5wSJ+iLXuB2Td3ZLZ5q6tR2B1
jihYnuVjjROF6RFVBEgjpJqIWzb0Mp2QMEXYyHOThPNShh6o5lhlAF9HDGFdCoEDRS5sMUwxbTb7
7Kgr7MrpcsWQ8kty/n6X/dVNoaeDSl/26mfh0YdxM7dBqV3nwDCmfter9aIV4Pl0aUO2frIndbnf
y42YdLVnsLVyLLI5LATh867B5aw2maBrJBFzgeum1HnwluQ4mmvMte04+6z/CbXxl70sXzi7Xh2t
RaoxePJoasERKRbFxZg117rE0E4tSOO6z8XZ/ov9XoANdd4IJesN5X+5lcXw2U3MtLy2p8/u4dzB
WFNs9JYw6aJnMdajqeMMa52CplSymgeBBi0YbysX764cTDQafdiVDz7NgY1Job9pmvSvTAxRJY2z
08qfht+M+znxd428UgR9ywKTdriXpydP9lHl4QcfM+vd7T/rITNhHjtoCqiUjprQno0eF+1gVwfL
yKBjGu6XWclf7oTQqskkYijI11stKJnDIiF0J2JdMK3bYrmHxoLEwOk2jskMepxaKjcKdNyT/caU
1r7zrBO+9uPsmMxJZuJQxFFfdBvSUX514Zjs9YT9JnzB5miKvWGaZ4i50y6ZUy/sFN4HwW7mNEy/
Fo+vV8FkZZ/Hyx6dyQc4hiW0E3y4SfrIXOUHpzgTbeYkhVftvMYhOAU5IrYThIx0DkT74jpIPAlm
dXYYZ56qGFGg1pqfLQ1FK62rndaQ8ZL5YOCzZuvq4CD0epl2QXPFWT7xlxBnCyRENcXbIpC0EDWs
SZj3HzArce4tT4NrPc3V8G3EdLX1fGASaZwjXknWSv2Bnd+poPG8XdBVafhnUdpNT1i4q70rmVwz
oPgr8GnaJ/+DvfPacRzZsugXsUFvHkeiKJs+K90LkZlVRW+CnvH1s8jqvlnT6IvBPA0GGKDBpkS5
UlLBiHP2Xlsni9EYuFoCQxzqeu8W6tskcNjGXv2J0R4riSOoWPcuZu6Eq1iWPIyeHm28YTB86iLU
Ho36Zkpb4oQsqNNIwyDO98pmOqpFd9IL99Z1xG0LihaJJhWTOXtFvHqlms5TkzE0gdPZDMpJuAC1
5TjfTsgB6eK4d2HT7pB2P1bugH50YZI1UT5tXcW7d0JseGGMmDaO+h3KPy7CDcEK2LwOtTM8pypR
Wm4EGd/AijTEiEoRPHYlEbfCSC4kBp+cyIdAkRziiR59R2+HlfKlzCFjSrCSjbzXIQzjX0VoDsXy
rTYygflDe0qJudjQ5Xh05NlN4CsmIeZhNX+cU/uHO6nv8wR0O/ymULUg1eAaPSQy2uohQp+zCREE
wCb/Xo7Fc1Wj/lSTg3eee6DcdgG3zSAo8NrJl/BhCk7FdS5sg844FdH1yHrfr8ME0zOXsoFtVPUj
VHD1kA/6y/qosMayW/dTtzjh22uFScweqBTUBt0FuxFqSpBmRQmX1kPgNdHcjYv5Wq+tXafTpsgF
Tv3M9grpS4juSVPzaySXzncEjBhVhO2GRJVt6Ko/ncNQifliRMJBw1HeN2Z4LOrWuTJAAl2NGjO9
SuIeJ0QBY0uub0F4N34Ig+9KUx4Tx+FfuHwSU+3kzqYKyqjq8PXRktt5BjjiRg7USih0qslPurrl
zbQI8acJv745DO+EJA2QKSgwWxWoG9r74VXvzNg5+XtL/l/hSur0rrjyav0HLmSSVJTpTakNP18U
MJoR4oSb3GOhVrdtkti4oUxUEbRRacNfu0WW7FSj/qkoNpGExoQ9KbqhNGdw0euI0UX47oR5fvWh
plB/dVkhrLSPegVObbSAmY4aIomJ4N9cV480eotLPRd+7Cotz3VQVi9/xLoo0iDK4xDJeQW9oNWg
logh3NbWcJwbByV0Ql9xss+9KbxjJ+qezIixvJ6I8SjDDEVPLA7aLD6SKiIBMezOXgp2w5vkfdiP
M5A414Q7hdWyyH7GNp/Ry/ZGS0PMLTizMmktZf7sSqP+yKTRehbEtm6sVj1ouvCrznlFxjYR7zPV
rP3m4Vpv1OOQqRRVa8IF3PImz7QQoWTToFQq0UpLgT3PwzGszbOPkEGcvRnQbOeO1/my8fTxx+i2
qGpUTnRbPuUeSVrWIR0jFkMdMxfTAQuiwrm/phv04UXTeEhCF+ktoJgiV+tjqMvvbjXdWt6Hnfic
FiPGPDbDsiFBdNa2627bw7KAR8W9RtS7XKRY0cXiVJs1X8iyl8Z2RSfiX7fXO03amvSSl+PxepyF
/J+P/8c7W9PzM6Twm7KviIqI+bbtllycdS9ZhPL/9ub6kGZ5xrr39dz1aV83172vl3LNmbGKhHLm
ZLzR+gKM35bSucdV2a+oqP3Xva/Nv73PpZnCpHGR9f/tMYKBP7Ep+IcmaUBfL+XoqVC3X7e/LAW/
XuvrZRLd++uRUB3xVZlHtJed6qS/Pt5vx+nVeNpufdHMtTEgfL3++np937817qzvFhO8uq0WG0Mm
yA3crbvIg49I5r/lUmVWEKY3sVLmTDzJWLMtEkeqSLsZFcDPYPParc4S75hGNJFL4B2b0nFDXwBm
3WVRcRunVK8n+ImN5KzGW7cBnVj5jVkVV3PvNBuzK9oAcXx+5RZtE2CoocS63BwiLb9KlLhg1WpN
wYjE6aK1xlOqWiZGIpbSOZkoOzMfLSLK7B5gWaMdXaCopNZTuFebB4dQ8NhMD+AJSL6Ok/xSL+J+
8iuDTiPjWI4tUT2NepMCAKF9gpH6QvAYIApspcHsHZxOVmgdTt9YiMvLUCrysu65DTYQpSLJdL2p
LUepEp9aJg/HViR/PgxVibwY9tzQ60FCURp7UfNJpPUK/LG8QhNCq25mTYDvTmxqUBE4CLSd2kWk
s9k6RMswunTLRqN20aYRHHkhtE08mrafX5sK9CJWKqcIO9VZj25zLmx8R7wgy3kuL6gsL4ym08WK
ikehWw7jMo9oImW8ZMo4bqBTkTyZ29SBnLpgmZ5TYZgWIkNTX0nXzZm7wTghZvMTMLIehH29ab2W
0neMjF6qUN2H7hAKFngyJ0EU/1axt6fkPRRTFXRp8kJjhCRHt1IvZN/hHlz21o0xzurFQ6O71XMC
jFOiC6j9KAZ/gkFmOqm5y0PrGcE9lRksP65nnUVR2meLDOES6Yk/a86nx3L+4lhNcyIqB14dt/rl
TGF9QZ3StAHI/+u+2KG0MrWIRMf7umTWi9/DpL/Aw9c9RFxRAJW2og2gz0wcO9KIevtg0Rq74Ns0
9lmaPktMxrWP0zGztIuzHFqP22NtkAEKWBMVX0wgGDXbcReplTxaNStKGCpYu6dmcUeQDsKP5KIj
Pbqse3mEvyQxknLnFfVVUlycLmkPSW+BWzEsBbdLLp5lTwC5PcqdjjpisxoqVhuF4XSvjbH3gJgG
670RVkZ/SazcAjJNL85ivVgf+bWhH5va/SOFzizoZ6ytxlB4eAO4EifL9x4XZrd1l++wW076daP1
mHKlptVcW2sWgviA5GKhXDdKEgG9/m2XcLJ5WbWXm16RT+sBjILpuUp7hCm/PXDdXV9tPb7edFR6
Q0ZmaL/e5uvA17uu933dREJq+GbPlPfrvq83rY22IC7+2VjyZTZNnGS/fXRiPFkCmF7w2+f7esev
jyfWT56j38KmirV7PTJywnkmSsivx3297ddH+dunXR/yt4+xPnh93NAln3kvruicFvvIRI46GQSW
WnX2kPXOxR1jIJn47nwTcPVtRcH5YNTGS5WbynXa6CW8OsqTzNITuqMAwL0Y7I+DYJUOLkz56VNt
lHorM49fQ2P1fkkM/KnKdf1C8fE2sqR9YFYfz528idLn1lHBFcXGDinOp848d0fXH3lVx0rXrNwQ
dQD27Yh6bK0aAGywQb+55T5Br7RxJfKPcZzkyUx0FXodVk5b1/Zm776G5ayit8hf8MWJPdUNlqMG
NDhu6kc+BPKSlumgReM3ULRbkMLRlQzLN8Sw7vMQv9cobWk0azf4p5GaNgelGe7KgXEWsxuKBhZP
W7h4zQ6T1muscFmWoxwvJi3Lzdgbn73ZfqLUNY9LpQNcGSy2DopXZw6vbejeFpZqY3HYRnHWnlPt
mXWadc7nfCf5G+0Yz8NdWGmUVN2xOi9ALIX0hIfQUvVtReCKohQuDYBJ+OFMWowuQ0B9dSBDwu2E
Z5LC4HVboY5E1VrZvV5lFhX0uMBB2WTIlyoLnUN7MzXcVVbdSDV42momsSCyh4ult+rHKNq3TrW0
ABuGX0kTk1H9IlMreiDLcg+j2Q44Sa7Gkct/Zaa3g9AxMjfTjUIQEL71dMNP2TzlBzmhC3ETmp+d
3dypXrdrYLTvkPSXB0zk4xmCEyq7GwWJ7z5V8Tl5pn2ZCK3yq0qPKUD39XX3loa2exmHuX7svOTU
Ub48VgPhuH0Zoj0rMf3GIBi2Wo3j2exZLlUF6c04fwJAr9a9lkZB2XRkDlb21aiM2lWohvu0LoxT
XpaTn4exexbJ+EMnKXDPxtgxz54PUwfvjtoZPiyP5Oqw0JVNi1RiM1hLsvMwVLsQ3y6pbPNOxby3
TbFKBDipAeKhArmr5/i6d0ca1WVBlQN92tbqa/1QzelPk5zEG6h13sbljKLSZlDkG/f5HPWBh8El
QARIxlw+frDqQyEJPS3D2XMUhXvMNLv71Zb7/6bvf8PZJ91UpzX477u+jz9IYmnbHz9+7/v++ay/
Gr/aH7blOCrVShNFmWnD6v2z8eupfxiL9comrNQhGXTBJ//J2TfsP2xXA1Bj6sg1Vc2iEfhX49f8
g94PIx1dYZr5NJX/R5x99e+kfROyOC1FghLp46iQy//W+sV6ZijxaJXHWANVIKnMnbRlQ42kO3bq
Uw/06lQZeq1upbqMNzjct+1y53pk3SgFIs1Np41/3jkt/vSvw+uB9T5gJUALenx2jtNtrIVV0Q5R
dVKjiCLXevvXLuKeo54TOlraoX3IESCXo0bVZ7HPr3vrpkf7nG36Pp0DBWpn6hrlScPkR/tn2R25
8MjduiuWd8nMtJBbDZYkEmQFlqNI+lNMI1JQV9xiVcAv72ZPVo79m37mtLFsBJvyPBpgbDAlnsju
gbEtQ6awxBVrO8cuz/BBxKZoxexDkt+kpqcHWRy9I/klw2aqvzUa7Youcz4VqKLqa0Fa6PWsp6Sl
T0qQmRJfq0ICLADHNqjr/KZTh9vRjDOq/wsKVgt7ivGNn1CDyfuIihmqQZwBC4ImSlBuNYi4p+Tc
dcDxxh4kYhm/4Lk5zxOAR9KlNK6WEotbnpwVo7+bcpD3ZgeJcj8JiV9kBAg4xEFBDa5n8KTcXgd6
YT4TB/jYjkthB2VVklD9KcrJ2WpFQaw7cNrWsbFGKzUMG+/BjTS4tlLn0qe5L6XUqTs3084KU4KV
VI+1DJUCrXCVgzpX6S5pWzJvWSsGOF+YYgi6Nd0+pU5L3e1+7FIysctdmXABMHPWZSH0hAxTS+DJ
fvQdoGppLMVmdBVt0zvjRYdBVziaiSqx2ehucpOFvRk4GgCOCNFZTjfZh7da4o93r8y2ng6mqf1U
SsX2S5av0AHqW4y74k7PThYAmd2cK0v5jYhAaO4BSSsNJU0w36Wm9QiU5b3jsWiM23KHi03ZJ7l3
jjoQHlOTFDgwplc9qSPc3IkWTJoriCa0P8blVez5KkunlzIU3aGmKb0xXPmWwMMPNJcu2fILQpTI
4gqN+XSrljXCbOx+fpyMxhbvxmfU2bhnDSfzc4fThuyGY5mUOnLwZt/2IQFHOlYXIsCbIve2ijpC
FaKEOVH3C8C0Ek0YEctGRuAUd5g3CII6RGTNulyDT+qQBFYzHiVoq7qxJySSbuGHd56eIfClyuzS
RbcXM20yfNDGI/pWVncd4tCtJjF99iyLGdaYHunzEbKAr4F/18IatR/yt62TtPdlM/b+vMB3IWoy
t4SorADh4tso7RKJX59ruwl1QVbTr1Ci7LFRDRygUGJVeRCm+T3Re7EtMpKjkRdcNPw8MCLUeDOR
lAnFtvrg7KAu3o+U/hKbeOKoopks8Hwq4M/A55PN6PhJ0rwMVh+dzXxPb746oXDZhFlpnpGTMyGZ
x0Drem0DfG/jWrLflovfT3ezXatE+0R6h5xAPKVqgYqqOe6HvL6rmnlTz/NLOwLIbExDB6/GBxNl
RX62EZE8G0ftsTAfC81+g/dSBxohmoRliuLNpm+9LbV43Hgh9iwjGK8Mw/nRW053ICRF8ucIMU3p
eA8ouj/nnGYHSE3tNsLXgwuC9nKpnoH7kalaJJvau9JM8KdU5fBD0EG3SmZQFUEnngdiWJ/SvdeM
OXpz7bvAClM0L1nUW0ySjPTAALJnSm/7RMejOitpQvMmFGj2chiVfewwwUBcrmooIwwm8rcAdr/n
FmMq05M+mW6B0gBKzc0Z8UYTHTGfhROpBUjWQ76gZAKZUx5ZUdIKm+1A5jN4Cl0Bz0vnYD+kmJkw
LRMr5/njoH6SQbpIXaL3SKHvZy4L4MQPIQC4RY44Nb6fo1DZ6zEj56DaVF2dxO/gP7Q1Z2MM7EIA
cGfm+EQLld8Bqt/NFEXkkLkl/tUm3yALwNtWOlAtKZzu5CgQD+oLSzVPNokYwzO036EEs2qNs70b
RveHOTG8DPacH7CW0tw49vOQvVHPONYhVyoyCF4s86eC4X+rKRbKkzw5hnintlX908Uhig1kYN2g
9YdozB+nIoS4Chl7TyELC0ge27cWE/CU5OeWXsRRaoyb/fdaRPIAv+OJLuUAqlUDBU4h2a9KT99x
Vg8BtpSoNrUdva6j49yTJLYlRAaulKa1W2rE9ARhOR7LmdVooRXDRaYfsBd5HaOzzuHC6NbfhkG8
GU1KVicsVSpqBpXcDIWIl5Yfkze+T3NQFwm1fmW6KYa69w3Vowor2rPh3aiORvMYN9/R0cPXBsQ2
Ypieq0xMN7eI8S6jrCASwdnmGBoOSj6H+yaPD6xn1a23qNmVGsUFtTYU1DqCfadqSZ6Ffx53DTXx
MyGMNGUnBBlNnN7hkBm2LcCFIWIdw5cHL3hgPYeuxptQ81voz1vLOxgp1bUKJaU0mpsS/TlQq/hR
FFyLJAmne7qzmIJLBo0x+2lFmM6LEZ05BkWHsOVeP7bPg1kTYDZf1X3NQDND3pb5s6ui0q9Fjx2P
NrmVlD9LzwbXT2Foh7HU9UsuKlE73xAK8djY7UJap4c0gGph2iC2iWaYIOQSPKXSOmcxOLOwJagI
zZ1liCfSi+39rGJFSwM0RtNeadWbJKWW2A0C0lvFb6ItWZ0h6bqn4HTwLIGhr8KTxPSFtLfQt6OC
ZaR67ZTWA7+cF9XN55OoiVFqMhTsCwZn3dDrOmVtSltdv6+XQCUzEz6SeqYPg0VHM65aP8VaijW0
OhYLSGWlqRix/lZwSYeUgnygLwmqyRjUZZbfxXXNmRd7b0OMv6DOqsMUWcY+jNSJsc4UVJ4K61Ed
yhIQ/vyqukO6G6nDK9QOKOirhb6L3PL9CzU0ZAotN3S992qWDsHcEoUK6OGY1NZB0BqT4LKC0Pse
zoSRWfDXMMNrBLgT6LRhPnEYFeWDMb9lDSVuom6wgmgh7eCTMrb26EFfQRMA7ZVGcQMsdWvOKafp
DJUymfep1d6VRC+i282PHXhXa5Bb9MSqn45oFRt9qsitGch9aJv7ldszAtiBLzMMHaxDByyowaw6
M+5t1sq+YjsGFwmaEmocRseS92zVEkg4uURUnvnl7W0LV73a+o6RIzBe5rNqCdsccgW9nORq9BLY
NoY+7NEEnCI7toIRxdDaKpnhEW61GXtznOasKUX9q6dBIVwEeu5Cdekk2SoPc/xEyEDiq/1Q4XHj
4+CsWEZY5ABeQarrEIqNJiY/nsLsRJFnW9q6firnONkWisaccFEfKV39CCyFf+3MTDrA43Ilvcw6
Fr0+Mu6x5F7m7jjCY5BbRbbTUgQbdDpgldhoqFn6Ckekvi00BFehB6M9GYSvYnLyIesgBE2wFKyI
qyJ8M9vwWyqZLLdmEfn8SJCz3hed0RzGWH0ydLJmu4ieMTSeEUAbST49/kvHxJyj9Ts5UL7pGvvF
jVr11JbOiBzGJCQrjyQwe9XeOW7xViRQ8GROdXmBEjnMo+BN7EgVfxPDQ5ECM08YL2K1ui5TfNVI
0k+eML5N0JEykT0mEMK3iNUG5Ee0QY3Ufvcw+1KjAilFFDBt2DkUfjLC9F/wU1qUP0mv1/jgFH4K
74V5YBx4enoBIZAEGXESuT78GLJQ2SHHCqNshCseIxnKz1pfGadafawhI2DON+aTuSwiTNB6sY0o
LXfrZttXGPl5GcxpHhwJTiPEaNGuVJmDqTXcqXLK7hRhib1VAPh3VXH41f/Jq3bLpI+g37Kdj4V3
v9rR68WTPkafuePORxnKItBF+WQYmlFsVKl5+ziLDohwKAQvhD28O+3eYOFmjrEROHn9yowCMWfB
YOOYfteBrhc1yZdIAF2SGcpvgsE2sA0/xupwxs/0MIxxvq96Z8BEPwGUcbXj3B8c2AmnNunemT08
0UpL+Fm1Z6hFWyhOdCezQB3jGQsyqKLMqwXQH8tE0mbtAWdMmN76aVc6aDtWnJuSVWBSqudEsadd
zlj+60dtjsWdLqhuepNHUPgCWtNRip1geGZ7lNDzJowqLYDG5qRkpdG9hxalInGL+vxCeAhDh614
DCvU96Ni4tftEgDCijA64K9jwjcviEgvglJYJHtWVldJOCanmUogREhyvY2tY0SPFfQ7Ohu4ZPtC
2sdOLlO+FKepnRaBFztPkWMAqnQkA96i2cOMbJcyPQFIIjB06S3UCC1hnxyjcHF1tnB9Eo35wgJf
W0/zOV5MXn1L795+hZ33Fmd1hamlxssGE9ww+p3RyDOgfSZCmPqSWjZ+KrHnNSpTaseiyVCPF5GR
pRebb0UJxEqvChwO7s+i75XTukGnxwwstIy7sUAeGi9rVzMiSnXd5HX/NFQtbTegw7/uEvainIqH
erduwDkvEahRf1FVfZ2k76Sh3XEhbU+awOpoZPjFlE68WyjYsbMAqYFHPHBiWp1flGI4JYsyM5ex
i2jXrg4jJQmbvgNVNTBoOZSDoHtOGIxOIQKkUyIK4DXLXjba2ygTjNZchwjrttpmFyGB25SL59WY
YsXvorFHKG/uwFqyrDTFrVdG8V61hXOQOODQYHinYTn2tVnvy1PsdJFCi95bHiLIUj/ZKUEbmu0E
01xlJyO5Q3A4847h/GlSXIGA6FonTFFcQCvbuxY4U/YxriIKpU7odwIMF5XN7kRuhLuDnPkyanRc
QJOkm7GKyU5J1B/kt4fGa91TKygo2pe462NOZte9YykmTpSg6l+bcLlKajGz3RSx9GndqBDgQZDr
vtHaBcMGdJnJCeVp3SjyThiKfVwva19360jlLX5DM4Xuk7psZF8/lp3pUcPshY8q8z1sMzwHoT6e
pcNJRZNM7MDkM1suqiM53uOZcL6iCvoyLXc1TXSW6nnglcMxUhQ0il7AGKBydYltzpzCvF03haJ+
oJh/sDqn3Xae9g09TM+FMySjx6MlmeKHbVC7DXoHH7PVTxOT0j16O+geQl7FnHlbU0PhYGSaeVFT
BCB5+oQQNHpd8Ewp2oGOXmSJ3zR2tOTdHHr4hXDdz6EM7+KycR7qmqmBSgxOXPNTL0PrNvQSxtU4
/96BPwlB/JIxAOVR0EP17YmCvp1l1bZjFvFIL+RsORE0HpOFwYTl+dzob5IOLZzs/hW81LCp+K9O
jee2TolXAY+8mQwARLR5+bKibDumeL57V52Olmn96Pr8MVYL72D16hxMhrOPR5ZnYVxN9zJJjtgZ
3sOi0D5LUZ0oCjzPmPbvm9yOfCstTV+P9Pg0ukvvPZquUQB+B1wp/USytKw606FWmA5nyJZHaxEU
Yd2tAq+Y4Q67o3dJ6g94zMYZ9VlemPesQHTk6sUYNAktwZgRsZoloeQ6K9+o1oqtjHq4ghHzidku
9aAZnX7P6tZvBKaoLGyayxhO4SUy03trRMcVZ2/6QgRSO3uXTsaj7dnv7nMead41V8XIbzpLe4wt
cEmdR6JHDfq6pqJP51u2gVQ8a+/MrXeJq4xwubYjN60wgAEUzn6IJ1irlgatFX6pY/zEBSCPtpWO
e8A1LgsQV9nlbfhYScQOkcoEI3XMCb5wO++Mzh4QEY0fWKjBB4F9iyvX3MYL3XHVS/Teoi93uZiu
F+EV5zgnGZ5TtSXIFG1o6Gnj1luG/2yw5cltcBRXSvq43sVcaD6R0PYX9XKee8B9owHbRJeEii81
pmGp33bLhlatD7WeH5/XBsYss221YEZzXPZBakbfsA5jJhm88RAZMdqDoTzB+yxPIBBuWdWPv+7S
16JrrdvfiByJsEFARl436rLn2gITH84GQvK41Mdotar5uB43uNKfWpZniIxj5gpI+hFU6i2T6xWj
uBIU140+tf4MU3mrqpglejsGm2tRQTitk56w5R+97uVamgdZqT2tK52KZY1TxNp+mrTyMHGi2Jr2
XRNuvK+T4ljANzkodu0hY2gxoA4UDD3KKqGmU26ZyxT3E3+8YcppynVef+CfR1Gk3/ODKTc2qufI
Vm4nLTO2Q9hpPpF1pMhM9o8B5815Nt2z65JvVoYSORINo5zwrCgFczkOJ16936Rh9mhL7A/SoXqc
6DhX4Yjjs6nEDZoLRiPAfmys20iPwh3Ue8CV8xhecbYCRp0rhkj84PFOQevWwEy7cclhQVe+rwyk
Um5egXioTpSPRt+rl6Emuu0NUBADJBCyO/xc6PrRSZ17QBk/KWple/7e2TQFdaw2u1wm8Xauh29Z
WhxYs0W72cVHRFtD2TT8CdDMzxkohRKpJcK3oEm/kU7+o5/LksVRVm3GKH5nHX/Tw7DMvIxKTxt2
ASCprU5xkeFxCCbBJRpgBCCWPUUN4+Apakr3Ph12hhVOG5p248mDSkWtFGAHOafMiKQoSGrIkAIZ
CfB2i7Qm95JhwPN76XyUGUI7L78UYh5pafDP9+SzNTqEfO6EPmU3wkMt0eC0AicUC6zUfk2R1+ed
mdwgnjwCMWEMk/KMcyTbO718IOqWXl9ep7s0oXoNjmmTCwN+XVZQ2lRS7aaaNZ82ICeom1wMvhzi
lRnKbX0MaGegRvPEFQm7TDHSHxPS5nj0xGWiHwDNtnhLRiLAdYLGN2qe+7KT11qrnGfDJdivUx4o
9D/sREj/pdZehpay7zKNLcd3nDDgDHW1vS9k8hIxK7pva/7ZrSCDFpUTBWemg0kOQgJLkHHVzcVI
VTx+aCW5ZmbIFU9a1rasi0cbVIHDnHjA2no1LX9oMZvi4qQAMSMbVYX+6QhXBk73VHo5abaF843W
z5NlthpwcdPcO10O7IBSiLeQjyg3X2O3DmksKAWXDCI54tAhVFDTDyVYUixSVMuUDMqcGrjN9Nyn
CewibX5cJECaPXs+qlNqj0NzgT3lT3M/HjIDdQjNtDroNRDhShoecsu+13UaAsnghTs1GndSs69s
SnFtq9I2KermVLQwqos8vMvQmM5QYqXeLJInJ1DDEYCeTdDLTKK7PRIxoKBn2aqYgcyIVk/hGaQo
GD8Ur/tu6PG1XlY1pu0KbZf+GsW3cR+Fx0XCQtUw2qhMDzYUTihgWSgRUFxuee+LVhj6VoO0jtck
2TCRFnxZKoNKeHKV5s1qzJ8TaT46pYqovMKzbF2KKH4uU2KCQE+McDVhcHN2d7mv2vjMyvp2Tgxj
A9k22ZlKMAGVeWxNThBHPoA1dFkvIU2JzPLcJ2/YwPiljTbhYfZLqo1QzmYj6FpsLCByCKuDBkAg
ga/W1RwMBMNwBSb/J1INzQ8pswBixwmQ+o3+UqXp4KeZ8c3s9I/EKOudIK5gE8vqqSwolaPXIdJL
i88NGa1BN01MlakmlrP2KCmHN3OAvQjZWW8+hgAoDqEzEKySPWZmT2x1Khc/HZOfwnODOJ1jBory
PcKJQbfepiLVyK1B52SriXuHwsjIrAfgwRgQFFoBsfmWQQOAa3qQ4D+AGyj3qhp2D7FJ/MjsvZZZ
jYFl4Wh0DOltbF9DIPwZEWKynccIvmBdLgs0smM0HHRFzAwKiSHOH7dALJwz92jn+NTm9BSA4yvH
fqRu7GEc29kGqEClsiADwY4EwUZ4QJ4oH4AK91YYYn1rUXkldb1zYDbs3AYmrYMf3lKIZiFhslH5
M5aTTVlBZ3EdK1tHvzGK84BUfCPSb4L12cZu6mpfqTQr2kh7csj93bNmPko4mlFpHYE8LgW8DNwq
+XyZJ7v9mIMdm29awsmavLERIcZYDZsryeqOLyJ7ELXxU2/kgc4an98ZX0encxDne/2xwIkZP2YZ
68bxbFslHSBh8zV4vMQQ1+IqBBPVKvmbmmVMVpLumSaCtRWGjg3CU49ppZyFhcDFlOAdDJMZSN7d
TDFoCC7wBe7IygkkDGQE0rWpKz6/+qZBINk5pbGbgEorQlTBkHufXQjRkfRz+ypK5XFYflAtNaJQ
wb/nIW7DMBz0Vs1PhOtEa1PqLble4jaJtE07LS77vmUNpDqoiFygT0AeWZZzFuJCy503qpufAqRZ
YOLFm8ajg9fmMakc2kHIiYxlkhgZn7Bcz9lM8CNjjS+n4mir9Ig8B+v+d+gYZaFu89JxNkq6lIzQ
pRULF5XQq1xP3+mwiSDpcPxQvbd8U0kfmiqzcZNm98PMKaZONOxKftI+GY5I72piEtEQkSbQTo8Q
48hbaPClimnyp5gOJHQzxNkdeZppzKDqgIiyZgIgXZLBSGZEjBXkDhxWc2ZeqTJdF1NxYPb7InKL
U1PHaCQG7SqhwTnm5bv5mVq5gY9gQTg1CSajyjziCEGtiqoLSYK9ick021mTa296t/3JGONsheq4
cCiGcxfRXZgYMwhjpfIayx55uvdRUaJyJK3gdCQj0HGv6eVio11Kh9VgVrkLfo8gD0DUfMh/bZxF
yJwusuu/3fd1U5Eafk+WY9FWlK2GKQ3ePqr+CMvDspuo5GHTYEzElhYO2sFiyYrgyladjNzlgvj1
+CZEdVsU+bd6ffr6mN92f73c8vBqKSbYOj8PbXkJiLQ3qNMlXbzlDZfN+tyvm78+xNf7/fbSf3v4
r/ebxxr0kiYZqsMU6vXyLuNSzYmWFx+tFGXD+taajcMYIWy/IVXymyqNZO9EahmYUfdJUWw+9F2d
7UXlVoeS2fWuTu1PUGGHYXhORMXV0EDwNpNU5DjNKRfla4pO6S2G8V/GDlI/vbcOChJeykOsSrzR
Yzb0991yUW+LRc1NpNJbuMjVmT/9uUlX+fd6G9UBovB1N16l5Otuu+jHC4t6L3ryqjj//fj6es4q
a18P5cu7rXvrxl7l61+3wUMzt1x07pDqN1/3f32sX6/1dfufHvNP95mLIt9ZKCBI/K1Fqz8uqn1n
0e+vN+PlPG3/dXTdW+9bj6431836Al83/+m5//RSZMCOzNv4WzRLc4RGG3Wlxcyw+hrW2/94p7Fa
IL6OV8uTkq8nrbfXw7Zg9YO3AhDYSOTFYrjol11Qz9gw1t310LpZSH5Eeh6/nv63t1hvGqTT/2+i
R54TpIQ/vifv/xfYI56FMuzfq9D+o8neSyC5v4vQ8OXznL80aN4ftmkRFK97qI/+C3zEM/+wNeoe
+Nkdy3Itz/xdg8YkcQFNeIZhAeVACveXBs34Q9VwfnruwupwmZT+jzRoJNf/V+CGhsRNQ6RrORqs
JdOy+RS/40dEInSz1nuuN7nLRAFRtB8V7TlOrCcaq8mRDly0G23zP9k7r+W6lS3LfhE64M3r9pak
KImk+IKQqCN4bxLA19dY0LlXp250dEW9d4SE2I7bAonMtcac8wNdL8U71zLcsxu0pIk1sFDkQJyQ
0n323eJbFzA1cxe/Bd1ApYJbz9fAQEjGpPtsLaxtTCtxyUfKd350ZxHPicmkRJ2GgdjRea/RnE7H
QCOW1yZ2Msr8S8+scHa85U7NJp0OWsGyNTdm52DiRr9PQmtbZ8YPuhJhqnc3vWRqGlPF2PRe6tBk
tzAWrrxf2B+6nzsU1AqKyBzS+BEVyYm0N2K1h5z+SoAPQjrpzrEwzQ0/y4Ss1MU2aI6fbPr7OCuB
xxbv57aOv9b14l59ht4dbnVMxYivLPxqeUoTag1oMvVd9yl2VX/DqA+rBA/Eqqqy4FTlF+pI6Tkh
O/lpcbQta044LDOdHp3qMTCYQfQpkcSBXhhbE5ZxYxfhRCOj+qt0vL9COpHHpq3eAuqAzG3K8qqW
60wHYBuTorQlsyzcPBhMzs4VETFBiGy5xZYZ5JXhGj+rdH5RhfkZlzlrVxbxa7AAfmGNaR/mQiv5
WfuWYJFfYT499m34hBU/ih4904/2CH+QjHhstUVxyobEviJI2JAIGDzC+6CT7WrKK2a9GW3jNSS9
DQxdR+SYhYcwSg6ty9wrdMZD0WjVwQ5G/Vgp5+4YPvOp6Eg88WWkXkLNg7IAXtLA5S0W50bm09Bi
zrvDK2LeRk7wpXaIkG5aWA2scVCg1ulpUeU7MdjPwECcJ+r31h9QExYB3LvGZLDrUR8vuO+dZzyX
zai5BGlmb103ZpWv01HUTkFTR1+79IirBzXV8oPi+hYz02e0QaWPNTDx8RCNzvQeo5HY5q6xVQWr
hwLfcoWpOJwabq6u/6ZD1R/ylpBmyts/tSb5SkocIv4vbe5XFy8v+FyG992e0m+2PydbQq+oTzjV
d28k5DdSuPOFPmhComneiYnFHT9heiNLGF6BibKaND8zIzfB6ykNTI39Ta+Tv1hHFzsTgxVSKphJ
ajUJ29siz2t6Qz11zxk3P1VE30cgvXMWPmlphFC6mN9opVHvgG8wexgoBwy+i5AGF+PJ0v5yllh/
7ibnY0xy+4gZ8Aka5ieSYbVDHh7zhZqfOuV/zmPgtZcq9WtcEzWPiSnIpk4q2jS4Ty2VIhhKo8Ma
EQNC2sxZeh1thV1MWlWwQx+Z0ZGpavuMHxiiNKb1bqdOSplN4flMJIFBzcQzWE+1DmYQDdiMKp8r
V43QH6N7xMDyJR7SXemy2Js4oGMzf6l1+xsiBOKc+2uUMBmpIUH1vcLDks9UKZSaif+ccsT1vn9z
EvMhbL10YzojrTqABVxaYGpy1R7NzIKG0M4EA3+ytWBPNWKL2Up6mmwCWabOIEiEmTol/A+TNfuG
Oe4TnqU++GLyJdLicReZ6h4FKSsRPCJ3hNhMG2PMaCuW6hcmCTB7efON6j+zfHz8tTalGGG/s7yN
H+y2PYffGndSwHWIoe10wPE3Qe82Ab0bvfOLIG0C1POJRK1nv8aRMAsb7bNtXjzT+5mX6CeKNLX3
SZFz6PRkfUc2KeZRk20DfTwXYQ4w0fZ7qshvK97AOYDd3IbWoODjbJPF+6bK+XmakHdwUKpzDeyX
opi/pz5BM0XTYgjPDmqN0z0yQVrnOiBwfKnwR4orTBEWKvruCPxvsjDG+H56V/ha7AheYWXg/bCT
e0ugb+aoiL4ekjivBqbq8uLQxohF+NWItMwPxZA+oh7PD7SIqPlGXbsD2NJOvvjjdDpJKiU5SmK9
jUk566ZJS26s4LZUwMJTxuR6k/+sJo9URQWDFPmkNLookUhD3gUZnFmTe+O2prWh4R52HVT0bPaV
JuQXSG1obnWHNoN2n3WEDxYg7jYBn6QhgqteUff0Qrr8OJGRMyO4K8LuHvuI6xa88VhOtwltnVTD
pHzew4DjsVpTWDBiShW5iqND3xQvIabbnMwmEJEuweUW0HQaWe1pS2ruqoRXiFtyOKlsfp8MaJKp
hKh0dV/fB335OE71tyTxfBGqPUxN1eynbnpD9qKfp+FN68tuiwCP7ORSo7JRQjLG5JQ7BivfJMOu
N7KvDAYMysg8t4mpqJWgQ6afiPwPK5kpO2L8GuzHlqpfbjkvfhW9NC5StmbEVTx1YEAMh0pBGlY1
trOsTbPhAf8ei8oH5W1FmOPGjDIwIvU1rVokYf4Jta+/G7DxQXxORIg6lciITqbP99OXGMu748nH
QZpCfvNYEnK9d4JLZHXNzha7hErjjOgml9C3yM1kk9UJWmqFjNkIXkY3/ppQugJ1QncbHHWbGp1f
jzcwG97qEPHLotgGRaVSFDPseiFn1RE00h1NWDLikvaqeUHZQw1MHIfrhQfW+IZux6zAzx36Jps/
Z6X56Pa8R42BZJMhozklIzoSrW/v0LSbPAvnT3PhvkcNXrktJY2F+MKrE6kdodR43ehExbQcyBXp
80Y9xCTNuLdkLvpbJ8Ciju9bGSY7lTTf0bwXqXktQw+RU23/CixSKSj2Y0fTfY2b9lJjRaLneDBM
inzmIQnoMmnxo7mM+d24dmXEwedM1h128UQGoEv4uLX1K77QZAiw+cCQun8tUgeHCIfSqq6yU9xb
25C+4NnAXmmvefOT8zjM7HiZ0by7OmYOGjkvhtLIK2Mw26VtDQiLWVQ2ZAl2CdVOhUPL2GL/aKUU
nevD2wivu53z+oj6y90tb57ev8+VXdx0dFcVs7drXsxQ0hinX50seDfShhh7E+08p8YvqaYFW5h3
iWoKm7OvC/XIF+iFpJ15UUfeetG9LZhbHWO7vnsG5t1D9AVTl/igF3+ZTQbeTM2+QuQcqvy7TfVr
19WcSTHa0hmPGKy6pEtPnr6csTT9ZJqALE7OTDCx51dqvQ0dD2DeEo8wfBw6bVPqE3nGkDmbqDfP
aauxewxGSLQBNj5mTJZA0JDpphz4wj4m+KQKz74QIjQ2mDMFjF3MAofN6J8ni189mzV2UQtrk1E6
nWMy3OpuAad1jALcMoOXDYPTEAR4u1v1uDGs+HuexQq0qD3ki//AeWnae8QUEwzj9uyR7KCobF9N
e+Muw5cR/7EtLTwMUj3UUal3GMuUWmVkvjlU8PalS0aqT3zQOufKtAR7X5+vmqY1xtuEU6Y1jTG6
T/lwKnz3VlteelYup8BZnOnhq6c9nVgEZrjKpI4lXFtm78J6r4XxY6DwIbEII6dvoz8veX3qw/Y5
TghocRaDeJOOJF5+hLbrz4NBDx0MHE+auj6kZUhAgOUylVDeThsbb6eI4z3lvXN00CfvXH7MbTHh
/g4NkJ9dG/hgeSNugyM7TWlXTO1497BEM4rmx0Bu0K4tox8JNTJTimVGinBxEo4jzSfsRKIAY2TH
2xbm+IuqsbchG6zae1KCm6UYZ1OVY9pmM91kqhna07exUtaD+oW97/c5dg9NZd0LKfAl+BVv4sF6
wxL9NGS9vbNTnMXwv2VwQ9/YJD6sSYBoYNO1aX3ocD09m3SIWQwNoOlSZ5SCY15QerSoQTrUIrMR
6HeqIU2d3i737eRbrDqaYNvqqIBc6pndWtikwrlIqTOVomcg5U/igL8n1ENLJityNowyCqWIJzwC
SfAYKM/eT59qKm1dep4aceKqxRVE6Wc3H69V8XOJAyJVx9rbuD6tVSnSzuqMbAgPaoq3CVVc5krv
wjwRIMeixx6AmfydI4XfVkrAPbVg2lyQ/VIe7qVQHGuOuzGJqxvpOxzYrUOo5o0u5WUvmW/RTCHb
GNz7ICVopcIPSIjqMHPOGaRMXWIft+063Hd9bWeENCEsBECjd8CepNjOUuwuqHrbVL8dKYO3UhDP
qIxnUiJvqZXHUjSP0v7VF+I+G9N3aVZ5qVbfLXT+ILcU3R0pv3fU4QnHCT7Bcd01KdFPUqyPfPVN
l/I9baVTSz0/t/LPY8NQ6hp3P0ZBMwajK36A+zzTHyFgdVK/jnbY3bDqZRnTWshlTfdMotwtJJxC
yzD28hsLqKzGOnJQ1dHN0a9yDl1YhdG3uLrm4yhNiohuhSVti0gaGGh3dxEdDRzA9J6pbNmNNi4D
Rb2vpP1h0wdp6Ydk9EVSZeAC4xDcGErTxJH2CYsdYz94MXkCWLpDUbGY7+m30Mam8dI0I54M7GKm
EWNGwERsm5Hl6nfSki8zgHXCT7ecTn/5vvcQd2SSS6OnkpYPgv5vWJG9kiPYfw6kKyTtIZK5MUNH
TRQRDsAvl4HeHSKW7OXM2qR5tqXRFBCYxsAfulAo88bU6+9GZsZbN8mCg9sxy5KWVSrNq5wuVkA3
i+Ts9lTR39ICaXTR8SL4xx70Lyl9sE4aYo20xmJ6ZLo0ywppmwV+8zLPAM4zmbL7KHF+aJ3ztZZm
W2e+BdJ8i6UNJ9MomnKOtOeUNOpQts6Hht7dSA8vW5t50tYDdTzQilTbsfrWd1iXVomOQkC9qySu
ruA5u6T0/WMam5+xn8Ib2a6/4Ow16mayT1yUM63+pJN5txul5Thku0lakOR3xNsq/YBqe00BO28Y
q94XRFAbzpeT8Sugl0mM4MWnt2lLk5O2erIx6XuCDplwFQPmC7RENXqjrjRJDWmXDtI4xQRzQwki
PEfdU5m9q37Ob6ai1b6o9MHT1c+h/GWqgOxn9NQbfRi2obRpHWnYTnRuJ2nhos0baZ57h9IlAreI
pDtIldtV4SdpVsXwZASf0o1vUE9og3/Xk2nP6k3b49DNEer7zzlR8SccArdFz6rSb3SWpzON53lw
d1Xe33rbWRhTqVF1MdF9vv7FVI1HtNfyWmBWLe3sQhrbFR3urOjNU8+Mx5XmN/IZzqPSEG/pjIcy
L4lC1k3QhHfD0exj7+Ng2E76Sz0GX1uLI83tX1xpuVv03pU04V1cpKUpr6Q9P0ij3qWqRZ/rXtDB
FwWMStAf6ePAsVmkn0n3pPEdU5bZpjAAuaChAgX0ggf0AgrQoDKJBkveMGnvno0VJ4ArWJyj6sAM
PMt6c61pe++D/nOyxF8WQRJM2IQsQYDWi7CyIwoY9ZpcXDdp8TMb/OpMSzA9NRotPuEQ143h+qgV
Avu4XlvJnsYoMWy1wycTmfRcePo5jMvgYubwoeGgP46ryrMYzl1hoyIRCagz+1hVrheV9JCovR1j
yXNqs+E3K09/NTjk0YRg0u3GT7FCX9SoX6XVZShdXchNEw7JM1+GrsXQ2x9LRCJMHUZkZD0j8ofS
nmDqhx8qr8/AVAjEO6e8YnJCD3Vw6Q3nCiEKrkaYq4GXak3O9xm1HzhgnV0Nj8DUGRjRDGfPN13u
ET+yajazRzlccWfL0Op/1r0YwaWunqzQu2t052U9O+xI5Tnr/UARyEhY0uknLP3n51CrJiYneOfk
/bPmNB8MRSjdLPdu+wVwav4Ou/CAJETtKk3ftln0YHpXJFNfwdGy45KAI1ZxiI8huza4yz4OTCQM
+jvxozofYiR+LPe7zeybzzk+1rveg9Qm1NfQ+0uTpt2mgPY9+o5zC+uSGZ2W2ce2NoKdl/sPWe9+
w6XrrQ6KZ+QlHdWg8WOYgJrwKUiqQt/arjEc00asMsacjLKcYWWpQ4JqdoCJif40BO3dmMlA8CqP
BCcOITS29aZuugdv1q0TutzPi4Z6oP40Olp2rPoejtob3wp8gj0rJCqvKLKLQlSfJyl+d9ahJRvt
dzC33yzhMcoz0laIQLfM2wztcXAEP1OB1W+mAXeLlVZbubR1Y5VljUMJD1mvQu93mNdOSM8k8FtN
sPLoqT5WehxrtMeOXQk/sNykbVl87Qr/RzJSNWk65KeoCQYyQjhCXFE927pvMshA1+eDS2ORgO7+
gk1LfSkDLEZz5e+sqXmz8Mq6kH4EHsccssaZZ5l3ne0yUsnb0qZFoUZk7bd4BlyE3NZjTyDKvtg/
JpGFX2/2XtnLpzZlyv8H5y0ysktBOvy/8V6DH0pPUWP8OYjncqKD+vt4Nk825XSaPtG1t1L0jtCT
onj5rfoYJyDlNmzvUWemyzYRrQqrzebc+69rZcfyqGiZeGXQXv97iMDH9F/PLq9tEQ0EQ+MTudrw
IrlWFjgC8YkdbyhlhOR7WK+XcdAePHN+dqzhRzCapD5RPlEdv64ztEfIEhS4KzI2LbaYOFkojxXv
iMVYpC520J9VkvXHlWRc3+k6iqxXq9ZaUCyxbmpXubh8jtbK3xrOVpxikIIEKJwHd7RP9FuQrIbV
3hdgKh4U00bCcvoutA/T2qed1obzyuJrAW5CTRk806kgtpokl7iuxiNzMMaEIgjImUwXylIOZjHF
pB0tbFoV8Sv6VZdQDaMdWJFNaDvXyHE96gvCVTHZLZYZJi2W3vD6OrjzsZbJpX8npLenEfEs8eiV
1pknZE6uvqW4SCCMzDDW8TeLzf4SlN1Dj6SDnxArVkzqmI1mtBlD6TWul9bNusfpifZr0adiP5dk
5lJZocDs6/np96GyHi+yMd2ZAbP2PCR0dNyH2k/QTkRocgL+GMkl0p5V2FUlVkhiUuki/SW4w4eB
yapzPTcxKwznryIazEuROw8YYQQH4gjHy7qxMJLbOz2HPLDZeLHqBpgfhz/UegEwN3mNJHrkjDag
6knHVJ3FFZ6veYjPOZw3iql6Z/SsetaDcd3Usj+vl+JEa09Eme3wciUY1pEQ9lUptm4W2TU+Bnfg
LLuKb6J6si6D+1Uv0/68/g4orMq/fxGqOb6pfWijw1LQTX40CtNGlnrLrbN73FAhq44RsvfJdLyd
kxSPs+Zbd102TRIfBs2cD0QPvegOS7rJxxNxvc+QsMzUpTE9Vc6N8DhcCTR979csmAoqEjfXp9KV
44i4PgD/3e5quviAyn1GoW6dG/5Sds+Y0WhHu1XzUc8QqmGXOdrIVNrxiFs5eCc41MNoWycYnO7U
UQ01xrZigAqd+I6sh9XYNASIJuVTVfWO6tVnagtUcFsmSaa8ab2lx4VkfoTt1c17LAa3Gib/BM4v
P4J54PRoDbfes69kNp6ypbgPQU75ojTKezj/qqD8cJHqqCFRcMPAac7OCclZfuTqh7Rn9azUbGNd
3pnGnSHTvI/t4AEI0lCws/wWZ2TMDI2Gec2YH0gvIyfc1741INbdkFLlhD3ww5Kw9aFFk1VPDlY0
HSY1U/GORwvWlHr+RtCw2uODBHCi/I+kLZ4KtP2buRvT49Awx9ZviV8v+9hNSDk36yvm+HyZc+3s
XKMj/6/BHHqLx1iyJYChuP7ZeNPKtS7CCN/M0XMPsR98onCr46o6N/m1MGacEpaeOUg0bgeJmcNL
aufMpnnxO81kKsQlOzX3MDXuCSfT4motfv574/kUOVGjLtvB+4sUrmQXO8U+Capug6DIxCjAwoJJ
LjWyWS/9uSNGQ32ZwtLcZnRMcUbnIXpsM/urnQI6/19PsD7L+mDbSF466uuHRtfcy2jjRWBWaYfB
sVwMPEM7kYkIQeBAGujb9dY/m1aRk7teLVtxdXMKRCqjxRRt8mB7eh1jJzmTUCe/RKHuXybdxGKq
0E9tOO9yZoRzx86pGizAx7b/QXHF5gmMbFuoY6DC+AoB7U1Bbe05FfC7MDxGlnbROXGea0ZVJZZk
hWbjxZwj9iEXWl2NGZupVE27rmAyaYTqbJuMaz1ysYPDKLCxHOPDiXUO7+416fO/qK5sJU7HqhoO
L78/DFX3JclY48LYv6rMD9E+A6twVFFuHR7KMP6ZS8TiRPTo1lI1rbd2b3aFu9YwETTl74bknynq
GFTSRrdFnmvmH6TANGiAvUvedh+BR88b9jtA6JAGb/ZMYTxxwBp7e/7KKdsE2yPTalZUuiosCrG9
3vgkNG/annV24RGWY8O4JAhC8mVLMcPBWcrHi6F4zbsU2YFJ5dEaOMla0EgxkcddzbfgUG4r0ye/
iy9hHkuHLf4yAjMXo8+49mjNGgC6Tmajqem7ugixWJaDvdrrhGowDtZngwjtTdAwWVjirZHCDrde
WT8QEbQx8KDYhOF48c28v0pZVmb9Fo6uHhT0xvROLsGb1mw7O9PjVLrk/Q/ODODW5mOuTeBC6dNU
TUeVxm/NTI8tyL/0NE7ZsThi3E2ryi+tR/Z1mGTRdqnYAxgpj4EELbJ0wLYCD8qFJxupLuKPyncE
cNnVFRVjLInbvd7Z0G05xX5IQ6fcLPX8QCIkjf0vZFS3u9EiS4EBkCM43LcscElah1rTF52Y3fBb
b1CmTBoxvzxPPn7oRfK9phOAYIFE3OYB9eU91p40k2hn+iRukH9qEHbhkbHpw/IBV5+NATAdT8HP
0StB61JaCmPyHXBjL17nNQpUN/kU+vhTZ521DypoudqwrlpArPkcbYq42qoBjT8AsD8eDUp+Vapt
7ACnWNu8UQiEOvL1uwrH46CYflr6ni7EjfK5bU4P+S/NHE8JgtzQaT+mern7JSmAKrp2ZvQCXv/Z
cG+h5/xsrYesAJqi/veZTOsNi5vs3ExBep0RW+4c18LFeLSMK0e7QWLbvzbYZpjX2WcsLeL0vcY3
AniSSVlmL/hkmsWr6YQVnvc5+cJBjJw9jbHiYQig59BwjA/60e/ST0NzCnxmb9MMo6aXHPZuK0Tb
er3rPCRLFbNuZZIUm02oX1IqjIOyG9ZwjLwqyqxvMXOPTd7PjJTM1SxZZ1Kr4MdcPVtaEdWYMWp5
JKspRyfSQFIiHsQjJRHJ6BBB3RkBysvELQFQBepbN57nfSJLuj38JgBXLHD2rZpop+mHu+jpNifa
FsEDKw6EuCc/9OZjXIeCE1QbjJFQXa93To9pV+QXKq4YOMmGmBFmaIU+9tuCUvOW+FzQk4Rcg5Rj
pYxNrDFsDLBJwIbQNtrpQuAtP7zItKEc8E5bUNgUWbAdY0eZ1MGSBOd2HTuWwlW4EbMpWPJc9HdL
JBr9on32Sz5Jqckpb31QW9AwiBF4/yHbWKwJTy283JTW4Xlq90aWh/vOj15NrH94y0nLbNGRTzz9
nj3SDLIHqAwt96zhOiFr2ZhDQSleZqhYsjacNSrWM3+ul4Zz1lXUHwOUmMDp/2b0VqqUxh6dbgnp
Y4coMtvfuk3o/sYG/4MQ1MzqVnHoMz8KpgtTFY+01ngf5ss3y8Z4nlb6izMayZVzAXqwnCJTVXo0
6SrSGMpheNMRO0GDS7OQ6a876MOFUiDCQ89aULY7NIFcg7ORbKKFAxYV6LGkNnxZN04Mshxq6QlJ
N5+wW6pylzPloRKQmtj2aZSxjJTEzdr6mmsMi/spJ6QC6/92V+NSsOmGUWMHSAeUhfi+Fokb7buO
EZWL3Jh3bn9RffB5RdD+v2fc/+AZZxo4Lf6/aL073lbyr66TfwJ7f//dv4g9//8Yug1iJ5lc5H79
0zUOQzmbSCrDhMf7l12cQ06Ybnme6/DqgRn8t5wwg9wwIwhM2D/Xc/53qB604H9H9XBmdYJA3hmC
78DWHT7sP1G9xEsaJ6spouVjlZxo+r8PtvsQIKHcol6g8AtngkfhciymzD+lSXmO4EW2Th8zSzOJ
RbQpaW/o52athdN5sDwGYV9RMau/5xLjExnDXxjisIaLFhzbcHpCQ6Z+jRURTN1cP+ZeWsnEbDl0
6B83FroNXINmIjP2sTY+WOkbDmOHzMTJd5k6f6e3rANVTHhLj0yTmiLLc2yfFGHlOBdFM1nEdfde
NBGWbkPjHWbWoTvqy/HwEcVMtnvf/uwCuIv3UIbBf4wFCGd88l2Irhz74zQAWmOxFW8qacK7RhU8
ptk4bRetLA8pNj6BFuYPGZKip8nphi1aCBzYJnpWICDzxSiiD5yAgouNbvNL31vJqW/Cb7GVJg9B
NcYPHgDbrjf0ZOdN4XwjalHt23GkYod+0S4sO9mX4nXU0qAmsKq2RJCgn4hJGUin9XhzTRfvHSvm
1EHJOJnz/o5mjVzgHilhNpLynNOtyOpjESbqKY8J1nI9jVDHLPvs6z+msTqPcTn+1aYpnF34TTF8
4fuxTFsNc7rjnDbGrlG7JkmWg6o6b4MIhTgN13wpQ58zDnIuoy7nI45pPBH2E42Gq04VjiH4xnj1
lZqeFo8ftLbi+YgvGBrvhoiqRctvAd56VcsTI6glSYHIb4spy/rouY8fHDxoCB4loCNnEWc3F62G
ztR5wrRAIO/rAUGnYYJwVBgoq9bIxWmzSxiY7dG3+JB0Ui4EocZXz4+ig8IAl3Ndeu1lo4vJ8Lrp
xLj3z9X13vVx623/t6vrHaH4804Y9a7XNBfv3kJcfNtUrIj/4zXW56vXe9aLWERLmc19/vO669uw
U7ESXobXxsJb+M+7+PNWsLjBk0J8if/c9udxf152vW29aovjsS/ex+tf/LljvRqlYrG8XvzH+/v9
SCyWHfFaJm8YCOHPA/9xcX3g+jJAmjTinXo7mXhEC8t4WzedAQEIPtAjvsOcm+nWiOkQvtCjLMdo
sGcHK5q+lMXNXS2l/73RZptIATPHZhpXym2U2+0Ojja7Tco2DlZ49Br1bf2b9dbBx4cbI85lP0b2
xVHda6vnFYJQEwGclTbdaR5vsdbck6kqqY6zK+F/rt3CXmnihK4h6sSzZAnRFPYkbF1zb6J4rJZz
m5pq3zeEIWSkC+vGyV2tu3084TXZBFB+N9J5I9OqKTvkr46n45wtd5k9q3avG5kna/O11Fj2IO+L
DmONPXgUufZtvdSLWXk3z8/BuAnQOuOsz461mKmD8Esbt5hl4cr279u8GLOOATHGJI+Y2/CjDWJ/
l2fWCXtw91qLoXmsECUbMetYW773ZYqtipao395idCABi760xbGtc5btIibq66PWDd6Qxu+rwCJE
YKjszUT/xuCZf1fUvo9WAWMUBjMOOp6QVXiodyb/4TROBT3R3iC8O8TePROfd6vBw6TUjfpOcttL
WffusW1UcYApYMJfYQSlD9jyoYGYbh79lduMj+OR4JkvhfjKV7KZUrPb1AaomCOPQJ2uxsW6Foz0
F+XED/FTIu71GiptmmOVc56S6hxTxbylshmn1Lp0GSb9k0PctIUWrUMxX3rCniUtYYaome9W+e5a
Ok764VFXNuECHaUOJU7l2ozlvi5+/Mx9szN9jUuMNOj37YuKqK7bPt798rBU9vz10o/GvmDxitd/
flaaHx+SiFWS1fAT0AYY+k1G4nVpQ0tSnaDv5LfkWo+EIkqwQBjwTqKFqSERvKXTfx7x0aF+Rmbj
tOCPUyiK9j3pV1jpgSnUzBktLXKONRTdumNh/DodAJpQQkvwQSPZCEQCY1SPZOywXrU1yIbZBkIY
cW6iBUh+h/KqgTQkMPyO+iuNlk95VDy1krxQSQZDhfnxJpNcBiut8/MgWQ2TpDYMkt/gEeRQWSQ6
YMRH2ZgFtilapt8l07Vw/qeebUsddRYlVNSqETQcdVSzarTSVQ8li4P10u8b1b+vr3+Yrgqw9f7/
ePh61RTlFg4gj+tLe6LqqkXf9R9/8I+n/n0REfHXThRj1Z93sr7e+vJEqSMza0VxFrloz/7xJv7x
+FYUa5DecKeojFm3iPJt3ZAX/Pel9Wom65b/uG29YxDVnG2zwvOPpqjpWtHVlSw5rYGQ8zmfyHpP
OeDcHw2oEZVyDLWAj1yBkIRGGoRLyoRQSpc3B2AJr3fym4VhcoRmYiJoEh1qH4mzHamvZRTsJzp1
o4mrUy/FmyWBF8pxGixq45WKwpmYrk0CRGULTbXiZ45XP49ueUKB+sw6mQWXMFiQyY9avTeEzcqE
0qqxnGCJRLMmctUexzpja/vUV3tjSc9U/4Gkw/7EYrbzwmpnGKzzIcIWYcPw0Njp9ujuup6nrwDI
XCHJnMh8U8KWaUKZFd6+aAv97plASk3ffTFsGgLhayx8GudlPDaFWWPBP8Ft+Q9woodMuLa40N5p
q4+bIXGCbTT5p0YouE54uErIOF8YuQFYDtcPzp46zihGJa120vrQAWzKsQvOFdttINydA92QCYmn
C5NHWMV5xc9MEr52ZoM424pSfDR96xw79KFtXZ/2hpB+lTB/vtB/INxgk516zbFc3Ya5Q96S5X3C
SPHcCj0YCkdIdw/dstMRwQR/tNPADWuwwwz8cIgQ72bWTxaeiB71z65wihHA4izkognCCOEcgp5C
NSbgjdmMHVEI/3Wu2ywnWg8KUhuzL7VwkdMCM9YvUKZ0Ra4YRkBPsnsyF3OfZmcobmXWvpcv3spb
Al4qITDJb32j/ZDtgsn7oTxcJsyJ8Ke+TY419T4rIFTMF6bTFLozQofhCe/pI60w9TTeEYXuq6fa
q3HCp1VwNmYTRARto0LRnAtF6vevC1BpDFyKfSQYF7ipLtxpAIDKN2bdwe+mjX5FaZnfe3bHXphV
JfQq8W2oZQBac6e+2JXefo27QxwgoemrX57dgsDCJFyRIChVfq+Eke2AZVvwyZhy7i0Ao9WFpy0B
awMhbC0UE31JPTtIRiqCLVkIyUgR2V2AUKz3aZnnT67VEQ+RtfdEsS/5LgR7gJGmI4SvX+uPrYbv
3HDxxgS9MSc4CE5hpoQPdm0Zk4OvAVkD+8aeHOo7ZGMJVZyAF6PtwuMNbyZSzAptVzLo7LJoumUK
G7oUQDkGVEYAczDM6KvReC922nJIhdFpbOm5D8o8xUI7e2DPDvhzNJfNjuJEa2KyWhnVoyektDOe
OiGnCZTEd01o6gGs2sBixAqZZec27Wz9NKbh/BI4/VfXSr5PQmZPwmhjOmoR9fDQEIK90XqGFYd+
ONKXOCJgJ9d2AkPudS34OnXk8GRdDxBP2EzUNtkRxz1XkLhFAm8FHxeOPBSivBO2PM0eXWHNG6HO
k5U/B0SfbBwG2iTlsIzeQmHVFdC6EnrdB2OPhWcfANt9AHdEcjogWh/vDAXM404BHLwQ8SVofCiM
fDHzvtO6s7ZOUyTk8yoAoFg/OJF4iXva3hTe3hTyHoWeTfDJDCcKlR8In68LqZ8Is09gwV2mODky
D9fJc8L58p6Sc+diWQZ1tbrWigpgQA6wODtso6E8UAkYohfoEQ6EoiCokBLUoimINZfkwRmLSnLH
K4yf/ScRpeMUiwf7dz+CN3U1H/cnxhAtNRMmUgEBozpT+ZKScx22AZjzLzP0wlPiFe1ujhBg4AvK
Z0cTYYx9ziKcrxaxRCmyiVkEFBq/RiqSCiupf0YOAW0/fIvKFa44GW7b0zsr1mnjjcgyShFo+CLV
YGoXnhaRb9jQgMhdxzuaGCKeCuyKbZdn7XTrbgy0XAN3xNtloamfqecYjUi5ikVENlLIiLf6yfdN
+oaBAxGqqEx85k9LhOykFAGKhicKA3uOiZJPrgKBPsR72j+j4fJf1J1Hk+NYdoX/imLWQgfMg1PE
bOiZNMm0lZkbRFZlFbzHg/v1+oDsadaUelrSSqENAwRJ0MG8d+8530HV4T2AhMTqfCEnyTt4CBIA
SIsfhAzGC30yvxjoOTrcMJyp8MW4rwYuGfi1TNPxzeiTgQYFFxPkgFNz+VrRToDB0vwoQp8CLD80
at0WXM80HQ3w5gSTSYc+LW0IbDsMHi7GZOQJcfR4GldAF+uLVqEcKdH/7cD6LHNYbjgL73xX2Rv4
g8ihqrYDjqF8sg7JATByWuNG0jL1zF5wNJz0VsVvlOE78tV7auIndcodI3opIBoRj1KGVynHs+Tj
XerwMI0Wwky3D1foxZ6RrJKqNxme2uy+YOZZTkaozEQ1WoTgp2MHkaUmlp1NeveQWW8iRbeUt+4u
mqxVbvBNn6xWcjJduWV48CYbljoZsgCOlpM/S1qXuqazOQWEVpFjwyuA7XIpnBwqeWk9ZI56F2cc
fkowmb9wgSW4wbrJFtbgD7Mmo5hQvsPnQE+DgayfrGQjsyGrN7dGqe3I4XupIgYWznDpJhNajxst
k+xeSoyiFCISQ+RxmTcFfU0cMpOVDboVqdy42zpcbvgskG5Nxjfq1fF6jHg6lrhkMschYONPxC7n
TsY5LowTvYTTboGrrklxheYWKrA8CiAqmu9GFnoLo6ewpRvZY4B2GuVpkY4fkC3idSwGANr4+MbJ
0JcHyo6UvNs8538NfG05BVOBOejfmskOmE7GwLqhjNDfhxNnGt8gwMcVwQDOZCcs6LTiLmzofK/M
BhGI18IoiKpz60QhCJ52XFH4tmkBDOO59dDQq3H+llGjgQp6P+BpVEzMjWFTrAZkwTiIKpNKnP/k
RClA6GnIpU/2SDEbJVHIYzlh7juaLpQL+rM2vkqBvzLrzJPhYrhMJuuliweznMyYLq5MF3dmPdk0
3cmwWdXjlzzDxU9GPb+Rim+oKdxb8uYniJ5xaO14FxqxtRSd62HBdMdt33qIMHGKujhGie02JwNp
P1lJu8lU6kz20hSfqZQQ9EUlHjKpPuNmMrYOdKYmkictyY2Db9yYGNb3b3FMXI5r0ZgOK7jOwjno
fZcd0GakCzSXL+5kgE1xwipN/t3XOW16lu4uiiCEvFnDkg5SsmkT70xSTXcL4bAgDNdbWrlg9hk4
4V44e1E4DuIFvGPeZM5lwNscqzu8BypQeuy7ODXHi8TR20zWXnBLA1m62H1LfL87Q83fCmvtj4mx
V7roEgofhlGKTyStpim7jb1kMhKnk6WY66TH+Nrb6bbwbzu4InEBLDutrIdQih86naEFYa0mJzY8
EZyKkTpPFmbGdTmO5oBBE/7QeF3YlbmJShvbM5PSzSIU/XgiiWJRcvTfkGtN3YGvPkQ0WnFQx5OV
OtYxVcuxZjxtHDXkHCmyQYjRgECyyYqNNh4hi/+UoSqj00PrupqM2zYObsUcHhqEUlxpMXebuLwp
hiOgrZdRsxGx/k1SmVmZ+hjuG0N/7oaStFdIURoi9qUJa0UDmDYgjtYDeXAjyUVR8U+NX5zbuh0g
dYHpF5gn1oiGjshEdjSWcCKM7mroEaN3+SBBgNEYb8tLqwf3qitSNN46l6u+eVT9o6Vl7Q35QZIO
3RTVrvHr64q5tF3ap9B7mbz0Dr+J2y8olX6pvXqtNWTExyYzHM+0znZNJbAryDVOVWD3CeRx37yY
AntW2py0gI/DoOrE7yRwF93qsIs2FlK6oa9hYOX1c+F293EhnktDMuJtXLg8SnyfaKCSaT+a62St
hZ23CN7w+LXLEIXUKo7KLZBQj9LGdui7+zDynF2hBCfVKe3DiBJmhbUrjW5qZzvE+kY16mwvbdBl
hsY8xqrMfam10VnK7JwgYV9PZ4uiGJjNGZ6xq6nyB5uuRajul2jwuzRYF4Z+7rEogQpC3ShwPgIB
0T8KzHsHJkEL4VH8LypGyfjhUKTuq57NgbU5KDGtg9RD/ozl+rmldv3FCho6moRlIIEBGZZlH1gc
ZBkPlOR9BMBOfB/qBQaEynbWKRcHzPvf00LCoyULgkbcUkZFj8AzJdIZNdraq5Jw3Wlw6uo+S2m3
h7s+5aJokf1FNZESVrNzqJPjuk+sZcyYWKQC6zd87LUkldmrkS9anDq8En4suOmWocutbwvyPZx2
w55s7r2+e9Sj9lI5tbP0JiN04iqPNhp6/JM5k+l6n/tENIx4kHv6zDD20DcdnJyGdyu8lEurfhwT
C6JQLYgWqysMXp2OolhQIvURw2yZVu5F4//wsN6QRGmTjECX1sikhe+f4YYYgcnKEQqQxTm45Vq4
dmWM69sl9VDmzWNU1zr0EiY9ePy0Q9pWe3oNtClUWte+rZD0STz6ED1qlgEDuWzuexsYg98CRqsl
GSHDHJ2RblrbyVa1x+VdIuKRNdL4cGAQnCHtT9ihNKPY2TrJOr5rDms7FGgIu4JLYBHBbzW9ZeuO
+lJytSwnqwnC6e82XoRD0fmvIXqvZoL9BSLaIM5+a5Kc80fSMsXA3kgS8fvgF8kkpmUcbHc7WQ1n
l3rz0q8jgTM24ooFXYlfjKmNgY1q7HaoVh9J1cC0I+1kWTTghE1O/YDnX/2JSowo7Nn3KslvnFGt
cbEYGJLJszrlN8ii3GKFuCu0cc/4jeaRqpbLsXwzKFlr9XOVlMTUyTo/jaEy8Be9xEPAbLZS8COa
DLJ741iTALDGEWtD+3fS0r5XEjPmaDFvmqwvKAMOHmUI8d0d/WdklLgwgx7vtKJjqDC697yo002g
Rs9jecY95J+wvuWXMCEpe2Rsvs6q5ww7CdcTCjm2gvhNIHhOQJyD2NYWcRo5q3Ik7Kzt0kfDh4jV
NwxLdTX7UhvUgMceG3E8fjAVHE1dXWc0jYoBrj//GDXuiOv8xegYQjcqNYi+Jzvcte5EGf2Ie3Hb
pu1jpXQ2GUm0PLSmQGSRIEdyfbCO77XXp1sFHy91VSako4GgXgzhY8LMbK8J916OtNDtfhs6+qlS
vWhL/w+psspcNXymaATzWmCTaIh1EKK5b6aDlHokHL9EAXgtbrrGDw+dvYi/jm017WrofrQOHw59
eXcTJskykkq4lIHY9sq4cwwdeTY+043bsGcSv6VtVbvbdJF47iwfb7kJetQKxh9jZ2AjUwQHvqMu
y2+eP2kluwenJTjG7z9Ii+m3wQA01SlfvJ58c3CB7jIwoIfXngsK2wauWZpv48T157JJgE1SD3iQ
2lt2i2adDojrkR4XSCj8YFlPV0dnUC4qjVmEUl+T2j/iH3k0WpW2v4ddUiKGqur4TlXFY5f07F51
DS43sb+UekwTUmQDJJK1rfrMgcevmshRCZQVdA5XY8TGVNGvhI4aAuqYsKLjEMgF/lVmOl1+W7CL
cFy7RCFApaN6nLxUSLDWAUIiMLEC+6IOlooaiwKJy3V3xPKpCxV+tW8Pe6OyGVoTkuCLD1OxIVFI
pFm6Sf5G/55B28NI7JTA85Z21NQnypMrBd7eTkkf2vprVAbdoTSMt7SZQM/0XrEPBwtDrbEE9h+M
MaMH26LbaMr2MGI4kS1ZR/zcTMq7dRtEa8IomLSFMHPxRdADJmJ46op+x9O1sKHmYJFgRA6Xl8pL
dtFdGs+BUAZwfB0fjTM2zhDn7Bq5tjMjvn6iGh9E5WQbrYLZjAh0F5SEbtmmRZNRejSuGF4ubE6e
JLpMiiFOaCulUahLQo6uxjzdxKN/Ugnn3ecV40MEpVuQVeiSQTNEnbxxE5TwCs4iJxQh/ICQXaMc
ngak5Utd18AQVM6+CRGwiDZauamgB5U75TaQfOLcHE2yarCNCOVUE5LB8Dq9FVF9HDKKh5Ud51ub
0jGuBqovtfEl9yb3FEmce3y0ZzjxnCFoj0sSKBuluyihZu84YqgaNPEdVH2umR3ZJrJrJIJIZVPC
klwIg6C2XHMvTaK+WqYKnDEA29fmLinEAGEJ/ExwoCHPQXOTqXLF+Wmbqtk7M6vTOOH0FOe2K91z
PxQeZUHlDXpZdWqpFGwHJzUAodUnxQrI/nGjcj2YVov5XAWzmZ3b7IMgTfI6u71ec92sDVzarSR/
wRXfQkuS154/GMmlkwOeGE9hPOuR2FuAZlkrmfAw0g7ZUqHKoCj3iHS6mqCnSkOiZMbpiiIQdXP1
ghox2GaKm7FDQdh0E+MUCusRetrWdBq5rYYEuU07AsQLE3UnkVC5/dHyKHe2EomPUWh3oFwOZkTQ
R0FUzz5M+pPulPBsBaVHCIg4cQqq0SRs1T0YhjC7I474nd4Uyk0y6YeeWE2BJjImLqDsSEgJ1a9V
4Pr3nJt/2IFHEcWl0R9FeruBwRuvK20fOnZyCVMUTCSGxmRlHTPp39Segq9+jKudbrQXOv8EpURg
L6NIY9TgWRRyEgrVbRlzLGbuSe3bLwFo/fXYxPzAOLvWYLctKunBMyMRY6WzU+uqugxKco7GmpLq
oLx5NrDqWrQv9mBtFbXtLmGNsFZYjbIZ1HwAMuGHMAiAeOdOMN50CuEXtAfklqs45c+6f7fZE2hI
7Bo1aNk/avQOIvEh8B1NA6mdP+RPchLSNQpB0Dj28IWlHY3H6/15qZoevq6bX+L4CiK4+TXz/Xnp
l+eEdLGXoxmqHApsIdNb1KfpGBF44ugPP23m813/dJNOYgB/GWp99fmk+X24GtKEvr755yvtKDs0
eRcxSuuYU3rero0dnwHv9BWvn+9zO1mjHVUM/JufNltVaONKnLu/bnm+//nE+ZvUjvkeoOlcz5sO
ZhvK9V2ubzX/cPPdYNYgkjywnO9ef1HVhPgYotcMK+XJa02KDS61yjAq3hJiMlaBauUrxDU4u2SL
iyVRmLm0XDF7MFcoarjo6hrY5JZJMWPmu7NlWOrK6XWwKka0tVShrfxm0tqP8inhDBc1+goK/zem
/P4iyKNywSW2W0fWwGkem1Tn0r7XGxwKcHl6kgoXVpY9uUhABwM9ixndJ+3XNgFXZY5pszRlfFaB
di3SAW3mAIUBc8pRy4ZDW0bfphZGNSjTWKE4Fcb4HteYkcheOILx2rpoSRYMMWwydDPlbKTYADHf
cH2KwGzUbRMBBXcxpXkX1eCEGtkoBAwzZK/vfKTs6Kc5YFH5kbDGKTJrSU/MCRuP3JuqDJDpG4Rh
Y+GQ9OKJvADJHGKbsKyURneqH4gG+TpW/Lw5LS6jsIH14ix2jfqpyaYgsJh2jc1Oi3mq33Nh2ymF
s6WQhkbVGt4NanlDp7yg08EoqvdHpDlIq5Eltfh5lmZYbQvSxdYBkS2gCl+R5TBzaDaeU/sIvIiW
7GuSE7op114Uz2lifcAg6FdtOXx0dtowQRScuA0SCSKfa6Amm3Tdji+Brz/mCcPbgjPZCkVrvMq/
SJUqaA8d2NLWuq6Gy0oJzV0Xo5rOtIgY3IoGehSOxGS6zrZUC7YXHzwv1FYE0tRLYWTJUjacTduE
6YaEM7dvOuFiipEvZaerC1vEj53HuAJi15Jmz+uIBZFCGpAFtfoKr0ImXwcuamsFiQcUGAVltdUd
7UpfhcJ8KClxln01ke3pygMWOnMaQ2uPeMFsyJyIUpMPX7o3wEzuitpDPN+O+bqvrWeoiVPWnLXM
YC1tGuw8HheE0a3GhSthQI3uMyTuGzNu3tMeLNswETEC+ar20iLFKoEj3dhgcieFlFXY9SdW8Vv/
H/73/JKTCZxn/5bJ9JKHWVP//W/6JNj7XL3/+PvfqCqYlm4ahnCEwVAJXd8/C/oCT0CLkhSnhoGm
S9oq7o0d01nAFXpJVNQdofAezaI01kqakTvdBN7G8akKA6bUsEPu60rf0kPBdOb78qClinsnkPT3
gZ3e4n9e53b9wKnA/28+uKb+yQe3VHYHwzENtO6/fPAxxCRCQARXnM6J94plItegnIeNgs6ZjBpK
g5FDTz8Jbs0oIFHHQDD9k3TzT3487U9+POofljHl55oOo7x//vHCMoysPkjDPWKN4RZYOfnLUbBn
5Kehl7YVkHuds/GYHZBPe8KBe2PdjkFWvP715zDQfv76JyIVxTat6TAbLeuXEN84HwZRxba/l4U3
YCGqxF42tOdVToJdHb20ow83OrEeNccvT06s9buQYktb4HvxauXUkmN/ZEC/AGjUnXwEM1yvCIAH
UdCBHeM0jSJUO3m2f/CEibu/q08FlqtlYdMPrxR60lmCG5LA03fLadtdn5fb2M1tINTcYDiyp1iN
l7/+2n+y78K0NIRm25qjOrY9/T3f3u+ZMrKna/8uVfxcTRv4e0vTU0ygRb7GkQrqyrc3hakvAzFW
x7bsmFuSVIMxa5/2Gf39ZGTY3h+z1G93qdqJnUbu1d4TQbgAauFie8PwQEIQFl29ewD8YWzmT/5/
I4/+/wUzFey7fwUzDVGwv/8sjebY4iW/K6M11f1NJatacLQJbHICVGj3vW7+/jeFNtNvgDEtFYwo
ijJUcleBtI1A2iFPW3U+BdU/CaS13wzdQQlqG5SUYFz+b1Cm1Lx+ORIJuDEJ2pqgqDBNhfj1dEoZ
p677mEuHYyRyTWcGA+p00/fxeKOF+nijjxREsgIz0Iwb/kRaT0aEK9w6JFoya6xJkRpTNhgo4yJa
HcgMmZa41KR1Gvw+pP1jADwP7WZPyTyWI2fgH0NhpYypYunBXu2jaOPnw2OQt4ws3QmloGaaX72o
+njUg8bbkDuT3VxvqCQwuZ/vE/rIYivSL0If7c/h6zwQ/BxA4ltgRG2WFmpQTWGQNtlm5xs8Tz0S
wsnNLa6LOlT3MNZrklonl+38cNuO3e/PjJD24UOLo2EVtZIsDT2CEDT/Ys6QkPcjfJK96bV9ujY+
H+7KFNwYtkBMgZSLzAELSWPhhbneTZLJFZOhC7opfTg8cCmyMTZVGFYsknSLMWJenG8UV2swipSE
k3o0jxifob7Lp5nG9UajNh/znR0GkPH0b5jjpKtMidWTGp7iYMoXttsI8ZpTw+/D9EsLAQs4q+cn
XJ/VVfqz2Rmk/JHXsBnK8n6YLEvGZFmal2DM/74USoNi5S8PAzPx4DgayCmVXnv0JtNT3BT8SPMT
5/t6O/2QPz103fpP28yM6aclQRJm/5BqSDD4HNd3Lz4f/mPlvI3Pd5oXr8+cX5gW22JgX4uVWIdh
4GifS7Ti9RvDTJjhz4vzw/NNOSZvjlC99XXVvJROG5iXTFTku4ye2y/rry8wa0InyTwmpxIjUTY5
0Gt/chZ9Ls+rrzf2tK98Pj6v/NP7P21qXgzLLtpQjXy8vmRe+tzOr5v46X3/y2LkfhjplKx6/bC/
bimZPPVaq9vLn1795+/0P3vn64f+6Xv/tO3r4/PSfPPTwz8tzg+FFtVjkZDwiDhzqTsc/tfde176
l+s+j4tfHw6ZO6Md/qftKDlHzXzoDHYimRxPR9j1pqjzSl0r48jfTGfa2uqc0q6vuT7xl83OD1jj
XUCW7H6me8xkmnmJHlFxc737y7p8duDNWVX/ZXF+6vzQvDTfzBuaN3m9a6IboFA/Gd7SeXPzojmb
4f763ecnzjfz25gieFRILqL1zbb0GHDYy7zYRkGrrukyU9Xu7O2M07Am+Mcws0XmrL955XzjJLrA
Sz0/ND9rXtuEHTIJkpcQCJdRtxINEU2H+SFsitZIlQ1Ih2oS0nf702Z0Cy1iz2wPvcHEHPncloLj
MzpUVUiLI8zN1ZBoJ9hRJLBZ/Ve6768kZjHRIi4so6m+7Cv5NZ7aBxV5Mus2+Rg6PCh5EIBtotQ9
FHjUO4dmUZIXa7J+mfUTIZXeGLYPM7ylDsolCMUQKXJeVSImu37Kz68xCPSbQ1gFaznVetrpPD7T
Oua7/3JdPVee/riZXzG/9vMV04Xil7vU6Jg0/rLp/8FmmARJBL/Obt6yO19s501/Ls5r580A3OK6
/9efJFXDG7J1cjw5109T99DvAKsU85VsppG4aZ/yj2KXbqavcl3363OuD1+fc11XIPmgKvfPm/hl
s3pLcRqhIu913cT/7m3mT3t9l+tm5nVQt1/TeBKU49b6tALr09V0NgHP6+a7XMEvWjTFIU4Xt3l9
G9S0Dn5anB+K5uvq/JpftjjfTecr5Pzw5zPnFyFU+P29Px+/3v/cJr0HUqhMwEhaQ08lV85MWkwI
TG9Br6SHYEyPeYduQ0txb/cSs3o9JS0QvetuYFmvcidWYaAZckkjp1hGQfF1SgiEX460jutzs7YC
u6etHrtbUOrH2nXzXdtoW7egak/bHXUeSL0iJAv8DXEg+NUi3SO0Jq4FzftS2PeAD+ljqkpAU7r8
Fo0TdZYRBtWqs2P54wXg7LYueucmrvCpJ2H5qKKN2wZ5/UIc0jcUfRT1NaAhSFjPfkcaZgSGyje/
1G7mbt3QRYDe2TjT0LfLidmC84N6XQsKbVjXJcxuL/cYEltQsRQKeB41KhFvyDsHjdUn3Sazxa6I
y4unhD+IdAdnPuaooS10uY6K179zSQiK4/chARFpOnF2CBmRrzC93SS6+iU14v6chsWRqi3z2bKh
p2g/tF0ekYZD0m5lLNGJusg8lX4tGjRgbRfeW9qokLWexIv3NstpOkhYtYOiahuRh9Ex7MaXPAnf
7WY01hq0xvpB+sWlRGXklzvoWASk29N5zgy2Y2XIBcHHjCZDlXqqAyJLepGJzRv0+p2wkl1pSezm
eqXDM81puDv5W97h+nXwA3Na9EgsCIw73fhIWte4Sb2gfUpswsjiYLhPG+uYheWrSbbeSk7hbMOd
n/rE7RQHJBI/ilTL8CLg/KHoI/kvigaBaY2+KxjGhZcF6G4wFDHUrU7ZAG6r4aRaqgbhM+CsUgly
3knBJBFr+y3S8mChkz11HIx05Vpgo0w3D/eBrb+2wR2k53SJ6QJEFhm1q6JotpoH7d9H7mss8ZUx
9gfuuZEhX8sauz1R7q80RKLbVhbjnXxxHqiStVuEBt3CrJXvSrBDgFBskkB9zt0x3wKlguQAl6Ie
jQvEsWWeAWvA3Q8EBOqp2U98EEkdJCArL0M72TiA4jJhEJqV1PsyAvMQRmFAlF1FGHnZrhRg1yvP
I47CTMsdja9XqiM/8Df2K6NsyOOJb8k5peE81OatqR2oqrax650Lo7EOMM2WAw2+ZV98KJbvbTo3
2RBPB2MzV+WykVgb6uJHVoqLKT1tUxTsDuuggrIksFts3fhCoirMQ4ystLtR2prYdwjMKFyY5CFS
dBqA/HDMbIQFLJo6HQfPqN0XI2IyoVlsxwuBTnSvzdjfWQ0cvDocuVTquNKnVwy4/ynaD6csh8Lo
+WigTYQl2niYipApxwc0z2rlCYS2EWQFRvs4xBLnYFEpIj0AfqlKMRI3MlzZQTvoiNGXfB+fKpL2
rYe8voatT33ZH4pLn1n7oXeHXZXQAyscwON9Iu8KjipkPime2yYPYIWHKVF3/BP0GYkWGJynsWu5
hlcqNAtJnCT52Nq2NMWjLvvyWEbNQ2UEzm4cb4hEjIiLrYphqeUQliRD6BJvErKnmzQIzG1Pa5Cc
X1A0qC/XeW4+IaPPNijKJj9Bvu/FCAoXtw5ov3pdQHMZo/YdyX0N7DrziRqDu5Yr0DzJ8AT2WK1N
xdtK0+83tN7h3sjiCXCYTZnYEEe0QigghjckoAsk/xnnU1QrikOR3KrYQIiUmYRbmJVINTTnELM3
7qH3LKRJRKHJKcGsoPcFMvmSA/A2OnykBZ9sBYrgBFoKKF/blHg1AeCMAJSQafQvTdOmSzPqdgV/
7kJvA5rf3ncg7qeQopgV9Q9eVl5qrzC3TuOCXsMFXWhKuUI1qix6NELAW9gpvBwjgZIE28YwHkB0
CNJO3X0WOhm6rh5tLfwJgIjKtgXZvQiCJN40qUkFFvnj0rIxikBI2+TpCIavWZdlf0aJ85K6EYK5
iaaUAtTK8/F1NWT6fWkXzxx9dNErVG2dq0I94F7jepscc+dqiAFZ+KN/iPRy21e1TpMNdTTS3qeQ
w3QrjXeMOOSIN2BcsDXAMQnHh97DEGy3WAFwD+/bqLHp8VvH2NceNcmwDCndUTXf3MTLtoUe7NCC
INv2EoygVfpgeCmCTbiKSyWL4QZj8EANZj6gtWxbBxLdrVWWyqHjAONIM7ZlFA4LB+FEORRyUafu
QR+w6pmka699664de20VFhyTnVfXi6xUCCE2L45szmUfV6vSZt+jB+IsfOz2cfOFFBNwE/ZS9Tjd
Nc2ESMULP2DYcxvX3eSTvdu0aKjQk0WwC3CeZGuxr8jukPpQX2Jkb0MkojvkhqDsK0JnKRsDZwy8
FQcegDxbXXalQ7k0jEAPb/MRV7/EJIWkSyAy955Ha8iRN7rPg66Oa5HAgE5ksmwG772S5qHVs2zV
ATZfZrH1Pa3wbtj9EMLI8DPEzMgr/UJ/yHpcLLEXEi9rQyULVJhz9Mma3tU2TVDG60gL4dxa+mvp
INxwK8w3gKxKyrKqsxtg/zCFz1+pqKX7sWVEhD9lA8T5qW+HjaWlT9nYk3UP8Trx+YftOsHO747H
0iHkPTbrx0zilJQGcjPXCM6xk6MVGZBelVroLWsncxY4NtdGFt1W9ypO3zOW640d9c1NzrFBd6TD
w2E1q6Z9b2W49iFwr0LLuxh2gtYNYTA7tHpTxohWKuoVXRwOOyS38bZGvOSlEZSWSDnbUnwVbb8J
tNG/UR36/KYNfk9XCcEZrHNeKclWhKSfWsMRM0FMx6w9wxZhslRw5kNQrxVNt86cysHVHH4UWggM
QTBQqMMEi60q8LjkBeIhxcV50hZbGWWPDgUiyfkYzoi7CWrAUlmE4N0zdbkWXXaWdGzXvlGAilLz
B3TiT2VpVaumaS6uUdJWbFH9NHpxS1vpWa/UQ+5te0tC0jOI0LCxwazgjKZl/CBj7ciT+NuMO0y1
yXJM/WOot18LgpCFSjwISnMEuaZ9U7VeedQQ24oeYN6A0Bdk00fcP1tdTNJ0/yPBCrYsbQWjq6/t
a2wVxEnGNmkhqVyn4BKX/Q9jmLi3JRhn3RZPjhvYS0MNzl7rgEx2YOOXNp66LKOfKDOkXyEWwH3J
EFqt8iORStmabnO9y9tlQpbiAunjXgaJXEg85rzjcpQVrUMNlqcoDXVfIuMacyBenOPWqeZ6JyuL
7h0B9dTGxhJrsBYcfrggCTdIzSpGPrAtA8uizjvJuXdZMoR7DB4rH2ee2WmHxh0zxvMlJrZ+Ueix
gjC+MLZMHwgweeuQSt/W2nTqTLJ4a0Flh9n6LVM7TiYBdB/CkkbfeWTGVjCt2+Z1scW7gtYRImsv
gA4pWXHyDfVe71Igamr2YEr54dfIV1UUW4UdvCSRWyycPtCPiijXaqjLXZD265HkSNCxEbhq2zzH
lKH7UVk4QnupQrolnAwJWI+LI9dBhluYjgKHLqvM0avR4kdXHBS0aGv4YvgvNZOsprqc0pPUt7YZ
8Bm0MLdpq2pGfk9/N9wmTUoslunv5IQ7VXV0UuA2QDKFEbiOVr+NrOqS+FyMA4MI1tiOTkXUns3w
o3L0cwXJ/IuRoVcLb+AOGmDGqHWP0fdhpBXbtBWDI9cM1o45so9iiFJsQcWERitDNAVWqEesMI5U
oBYaBx8tISXEMNXfaTphQiSynJWCbeRNRaUbJvwiIs9qgbdt3WjEWcO2LxZSjQ9hI7EuVuO684eT
V2EIy/zkSyBHf5tVI+IT5j869YqnJj8IXZBjU7KDuZo0AfxQ7uhhqeNIf5foIlUfuXDmdT90dB+2
22q4Htsflv9EOR4CXj386KDTPZuI0ZaxUkwDy95A3myPiyiv5claISV2d77wDgrywaJpR7r5qr91
lBN+NTiMdXyickSUpSFutL4+1THuZZBle5+q8I4a/buZ10TcNJPADPVd4I1bFO/fC6cAveetAxV2
hh4D1hYWRRsX7ToO9n2QNB8TBGpDisDBGcxFWOo07y0uCoXtfrMAYufRZCd3TyYhi6KyuGLiesNa
fudU8XMOTK3TnCdRt+6iZZK8MOwB2W7JvyqfNHS6MPfB9WMRPbeTeSEiHIecphunitaJnj/nQn8P
8u6o5DYogTZZDk62KOJwPOcKYPy40QL880LfVi5/maLdVU2M1jIyvUuB6fZSegeilyZUyLSq61tk
6kl8+lyn2T4Yl7xL99dX+boXrNIKOXwxbWl+ABLBezPa/aps2pUBYaUuH+pEdJdO67YNIgPsyNjJ
uhFZd2dFER/Ef1KK1ldwGI43USntdYvmCr/GgY7+IqREcG613r9rppuBWGuAsU6W5geb5u1lvqEc
OS6jYWQkmtu/r8usodyOMuCQ/2OdHMmIICFJ35YOTmPH9G5xaxDZzs5Y2OWFg0LnlD9ba3R4dik3
lGZBkQ32sJjvgiE3LlFlh+SR1Z+rrutrS3wJGf7ezKtohOuXpOixH3WEWszr5htD9/R97WMinZ/y
0wPk5xgMX65rTB2nUTjk2X5+4/kBL+gWjMYIz2W0v5pXzQ+GsZrB5hoe5lUm8GsyT5UVUtbojlph
bsfDpdG08K4r+x99WHr7bvKmQLI49r0pLvMNTiKJQcwyN9d1ydBmW682kmWM2lMhosczjoYib2Iz
Ni9w3MzP18rQop2Db2wIAO5kuFr5UxNI7qM56XHm+xX+7k2VJ2JZzPcDmteMjMDY1M7tJBVBOQPG
PSyluLhurNya4cGf7hhMbz5vmFq9Eis43gwi4R0Sf6xXJChzcfjjeX2MLS8ZVXLSp3U2FoSDn4YX
HO7yDJV89blHIalAaImU0k3S+jZn9HUnFMe/w8j3gHayJ5GafW6+scoc2bCTFbv57vxczcmalUkk
OKHkvGpepw96slLy+JRIogZc1XcvSWa4F7jC441hyDd09u5lXq8TAHdr4YH0Ikfle0xP8+SwL2w9
OM3PYBZ4UUMohuHI/pcPYbNTfNe6lEVuX4osKNda4IDo60f7Mj+gNVG9Vwskk/Pd+QE/VsW5TJD0
R/FEEXeDZlOnWIfbcGDk1prH63ODsrQXblzb20QvSWAeIhTrJMrcFZnprHoxxGvD9oA52JCbNgZM
iSVZFSHYQW6g/DZ7akrZIuh79VN/8n8jI9h+z8/v6ff6/0EkqoHChcb/v5YRfAnrb3lGQflnIcHv
r/oHY836DUWAbsLjRUsw6QX+UBK4+m8OKhrddYWBYMCaZD2/o9YESgK8AAKDmiPgvBp8jDqXzX9S
dybNcSNblv4vvcczDO4A3Ky7FxEBxMh5kMQNTBIlzJNjxq/vL5hVnSm96nxWtSnrDZNkioxgBODu
995zvpP8r/8h7H8I8lBNBFUc0n3FM/zf//MXHVb329d/1WVZzi+SHuErJT1shzYSAhAbyB5/1bbY
lpnkg0zcswIdefCifr7D6IDcUh9kOy8hTQMAWBVWU2t1jhUU6m1lLkHqgXHAbnvzl5fvP1I6/aq2
+uPpeLaL283C8e5av0W05rwojd2U8uxI26cCSYhFsr+PWL7vEHKrBuCJ9Et0l2NzBxOpOP3946v/
4NXwhMurq5RzFVf8+mpAVVg7xbn+rOfoS+2Pw5Oco4Pbd2SQAmMNJhd/zNh8pJel+79/bOv6Uv8p
kfv427lUuFakdE3PvGpO/ioz0glReVQz4pyXk/xaRwvHbxJWymXwCR5L7WcyLc8rra/aW09Glr27
gDjzOivPGZTvvdOl1E0JnnC2vPXwL57cr4KTP56cxRQOyYkJQPTjyf9FAzWxWC2mocW5iICOZh2d
3eKaW9bSP6TXbiByTqi7Rbwz8GLRvyxhLcRgWkf7qajxJlXdhirID//+eYlfQYEfz4u7wVK2dFHI
+df79a8v2lwXXenNqTgnUJj3TAUgKPdE1ld4YExial4oAfeOTYsgWwVy2WKUJJGXuEQ1kN38gHHL
psU/hrQzlzOhOF5omBGeFC/O7kwapdgexTzoJzjLNlhYYWKxSK3zhDHETbT7MNRf3LbDmZ2LQ7ou
7S5J4/rN7dULsAPxaOTNPTdZfqOsamf2mfXgmhmJITZja7U8EPL2s6uEfohqowZr48NkybwvdCU+
mXalLn//alm/JiBfXy0XhZLrot6DYCVIVP7l1SKoCAkljQS6MbUZxgjnd660IPTwMuIPwnO/wizd
pjU9FL/S32uCDmCJ/9eeiGWx8iC7srihfrvR4gy+VXJtC+FrmE6ADG5KHHOPV1NTY/dPy5rvZbN0
ZxGJY9+XRDwY8/Pfvxj/fOW4CLx8IaWHqNL8J8Rk32jDJT7pPEYJhOGDIBd3O3MGEErd05oKeY/+
1fL2z6stj+nacDL5L1vCb1erOWbC6+1CnB1THmbNRBp149M1rbOOsLlkylzPpcxuqb/QB63eDX7C
jYbf8qpxR//932//83rjmo6Nis11rqRP/7eLAXaLNa4GJ5w67y91PnGuVP2ND5fbzAr1aPrLd+kB
PiorOg2YD0FjjdUNSoj12OHjpsJorBv2LB9iHLbrCcEUMWjFIzW/PNYQLjetzokC7OtLqbslzGsW
b4suMbfb8McR5Zd97a/7mP3PKzdtE/Yxxq18Yv9+ZUe2ZUeRm4vzJJb6jME/utMa97hEN7ufQXjS
+/MviEmxj5F2eCw6OQTR4r45ddM+dis90IYRYDPgZMO/iaZ80mjGm2Q8DhNYAGkbOJLjIDITtWOE
UQKLu4brLGhAwQXD7XEBmsiGsWOmOn34+/cK4eBvWwN/1HXugEhRep752+2SEwc0l3ixz04u28Ns
NCU+Hp7uVA31uR0/4wisg79/yN9Ex3+sFa7LwN/yOIbYv98fc+PrWnstB2Cp5scyjpf7JtX3VkOP
ENa/ClXpJ/ukcPzzxwffxnXznrdV+S82ZevXvYeNXghMJiRsc0Ih6Or3Z9IkfY3PtTFOfZQbYWqZ
T7hsi73nxvk2mdN5b0+ZGUI8cDdlbDg3NrhoutnawVrdIUks4l1MZslTRarEv9i0r3n3f3lnrs/N
A+FJKiPx9lyAv0uzm3wFsWR52J9VuYU15AWWxJGRj+XVi6eodoaM6aNPBJhnd2cLQxt8ev/uuq/E
U2EHduuZ13YnHX34Yxt3Tg9yBFtIXM05jyQD9JrLuCIZ/cBcMlCcyjZp3KlgtvlBoj4FCRDReaah
c5lJb7jBu2YRZOJiRel9ReEQPeDI3DSxr0C44vrVGIHRrAMNTQit8a/nvhxx+b7M55Dc9TLgeJTv
ljW1d1lWB5ZBPSfixryfmNDV9fnvrzPewqt++s+Dj+To67GHc+Mq0yFhzP3t6q58AHAziNlTHNO/
7Wixm2uyhnXqGqFblXfOHE1s2nAPMoM0k5XnDvCEiDJOaAmwA51PJzhz06nFmhKkPspVs26XU0nM
1ZG22R9A9bRHRcex660UNPSzHO7ajNMtaWbntGSuQ26E+zBPGJuKPCfVg6yenTX3yBVsYiEAvO8n
d7rFCxpvEXTbvNnk3iQiXrZaRdl2XckB2QC9a05/iEo/RKkfX89Z4ew6/N0bUzvXbGJGM2G06q2z
Nqj4i5Es3sYhvypxABWlWp2m+RAN03JbTWsYFUN5tqeYqTHZKiHHAy6hKT/3LUER6+IfWDdShqyO
sW9JYNik1aeiyWERJWSI+/KRdY15NcciXYxvCzl0S5F0T4nd4sFJTDtQrUFwoetGd7n0cOaV4p4w
h/puAj+Cz2ZNaFg305HzP6OmpLuUnc8wVsYe0A1sht7SqQvDwWYD3D7l3bPnk6gGHI8rjQZvhtUE
07SCn27hMLWJwy2uFzDjHAK1v3Zswk9F8ZZV2WdH0jawUoh9RHbBIJsJr6EVuk7mJ3TEmA4s+XXo
hyJoYJLjuVnIubaiet95RYX1nDK+L0fndM00uPKfU3GU4y1tRfemU9ke8cV4ruBJQrLwniZIHHRd
o7D1e+jta+SiUVtesiqdYHw6B1ua6JhL9wcJn2PYJaplitRBjKnTNBQWfgcv6eP7cbRw6g/pAeto
8pZXy51gHsSMfHz0bN7zyeEg3w+PH3TYqCB/KJZRRRZNgWW8Tp5F3noPiRXprR9z8ChLvZ9mt8dR
2QLBq4qfndvFj8YYQV6wI8QAkCLGpFD7ue85zBLCdFPFr3mD3Aciyy4diODrwZKR2O77n6drAzmr
bpDReecoEc2egyqd28ibAnrIzi5eFv3M5I3EJ8Y2hDc6frc8+mWyx4g63zLsYuifymBtzGbnclkf
LZXrbe8ZgHybW7tlmmEWcoUnUTm7mtncDko8oWsKqXJiVz63UgGzOR6aP65wXQE5KyOuVMVnVhv9
VKnuzvVav6uYPRhQd30/+TUR34W9Qy6h9jGtk63sYFirwbV2XfcNz930Ejlfsmp6VDnI23XiZOFQ
Se8byA1n+FU0mYFntwv9Tyfex2KK6C/2u2wBcrhmCI2V+yOtyDGRpdZhZyTM/+jRH8t4JXvPw2uc
ZUnorlBHAU9/Fc7cHTTU60MXF18jcntYMBSJRaK95w+8+oC0d4zs6KtQ0XIGF/DTECMOl8Eyd9g6
/K3Ju4pUdEifY8kVVqWnzkqXVxE9aTvlqhgG772/gMFKHmu7Y0zic/AWnqPvkK3vVrcsT4VZoVZp
f6rJMm4K2X3tir69Ex5sqWH9FpvVdKoGxEQyd2qiT/Xn1DwWRet9QqxK+B7u+lomd26NezEm52O3
+Cq/iYDATZMHmqjjAefaK7cAhtP92tIAyIfilhkmoU0G7xYAoHajGPpvK8/ILnVrvGrK4T0yKlr4
4GVYCOrvJUeKTQ4grbSs5r5BBHEc/fxS1ml0Yyfo8+y1Qk6Du8tVznE01rdELk6A9/w6JPeKY4vS
CwHDG6jzbCi7vao6b0ttpOMeQQmZ6IR9pL51WLroJlNz9+CoEAL4lV2DxEZInXHb1V2gu54ytLat
58o7MKCNnweLyFVk4C9aZPPFgOmBr1j8wM/I/HxdcsponslYDc5D0TRw3txJvQ4qr28dEjh2ZMZA
wEnIOmCzrkDVCVQDpDFaUftp5oS2sUSsD3oY5ks5qudkaVPut6sH1RJ3RuIGsyhBYcyQFJxKLs/x
ZTZHTtfCBMAUm7eEg+RvY9xuJyuLQ0tQU5ezPHZdaxzRzjEiaPlxMVwY4/s3xnqjR38KP4qziso4
tHtoN5nWSYOLKkWUNDCcmuy14Lz4tHZ2vZln0R4Vq9NDTihxXUH9pAV/XvL1vurRnWi7GsOSXIzA
zLpnmmMejVsfdHWu3qLSZWy2KnI9+gx66gSYpbJn59MorDFssjmYDRYnZ83ZIezux7pg4KwmZzxW
EdE32GrgekmUXlW9n6gZdklyVcK4+cxFYj/EBmwKV1JLKAYb3Lq5BOlBZlBTFc+eMRcXp7ssozYO
qm6H3aZr4uU8rAj+7Wa+765Zp6KJwWNFZMXaxovSwFcjY5wJy4zR3wwNZXzO9CLRkBKLgTWFfCOA
wUaJj8Nz7mwkEJscM7mNwOVz2y2fxyLVwHrEsLdV+8VoOWbHC4JlgvzcwIyx7VetGRElFtEcuxYX
vpi69yWzYxbI1DzndNs3w0zXqBXVz7Jzkp1vSOfSJt5D77blnd8RDqv6Bsv94F8YvOgHzuErD6fi
QEUyLBqdnAtEOrvY0vXJkGHjzajmEuoXZwmkuTqhC8ANo4kDPtQnNmdKcvc4LTPVpdNjjjHI/1st
M5yBlhozwD4bZfNlBLIf9FmmeR8HyTkInRFAAsCaCNAQMBgnOc/NOR3Rf+l1nE6sw7iXs1B5i0c9
Pk47twamjlvyTtdtS/gvPKNMJP1xcS3zbI/FrRr0e2s7y1vKEIJR/l5DK7mZOxGIPBtuu8hNd5GV
K1IG1G3WOjT61qbeM0zoERjS8rLppbL521nYzxUB3QvLIjGT/iGqGRaPJXIKv7P1zlBARTKnjMKS
OcXNUtBw2KCQkYS084jAPQaIr+CKcvmliK3pkoG03tLJQ1lkgy1P1hFVUKlBpxcnp+xBUlSLPCZJ
5UN+dfMbtEnDNSxRcb/75ga5yVUGYgXTqn5gav+Z1ON07HzxNlbue9NklLuAjqsI8jHR4d9yI0op
SUpQrsZ4P5a9DJWeuf5tFTba0TCiYHo7423lDhQqov9iG+rYz2cD2+m+tJofQlpvjrK5u2ygPtGc
7a05Ze8Q3+tmSgIxlp+HOmfAiJIzMGvkYpb7OJfzjI1auqTNJ2+ue742w2ayJvZePeNdlD/naiX9
zS6/ES75Cabl0YPt7KazgpSMUlNUEhZ2Cn587Z5mbtmgA/oLUeyt8wmjKGdrDRagxXELVKpQyAw1
ycjEnyN+T6wbgbZzO2YQNWx/PpgVME+rD/3nccK6rpki+/wXqhNDZKbzEjNbmCbz0ZeoCgtJlDtx
AF/Ncvk6WNlhWAg/C0YLniR6qKdxmWKEfDCXRCMOpX41htTekiFEzLsEkKrlu11I5JiIg5H5tCjb
kMzOvBm1wKrvK+QidWMzoZ3l7XK1pE8tWZVLkcut0yAcqDKDt4VgtWmpxTaJq4cRwUTqkSNoOX0A
hIbkWNh35pLy8mSbRKd5kHioAq8BW3mGLaCbEMxVxZWHTaBzN9Q7sq+73ZTWt3Um+qCH3mVDsNZz
/4TMFIVTa4/HnVJpBGoavFtHlPlGTMV93BMpiIzrwDybc++IaAZUUJBIsFZp3x0WG8LXGEEVA4wA
cgR7aRmjjVubjuDrrNd4yiOQNpZB+gJxtunEWZYMuEyBlnXXuza/NZz8y5Cbb+XVli5cqBs9wc6O
rO4M2CNDRGLyqFjQqdR2nBH9UHXpsEOaAaUg/UHFexBV0gdaRHjjtXhlY7jnLPouVrdmTWLnjr1m
x7kTP4fhPfjIW/d2R3K4Ruxcre1jgYwQKVTVBjl8ek7om7nPj2XtIEqeWeU8E4xc+2ORlBhOTdpI
33zS0cT0n1YSnCaOlTHamzq2n8yE1aJEIbxZPSQPKMG3DMaeqCpOyFPrAHpsD0St2lcxNG63dg9q
wOmfdSA02LQUUjOv3Ef5u5/IH9MMiCVxTC/slgyknfecRu0S5G3CRoAWA+6jgyA7vpiW04ZODwNg
9Md2S43/UDb5bepPjw2HYNaPXlBTqu+jwVI5atr0jH3iEHyfS7jv3Lo7Z5RPzoQaz5yil0k7707D
pN1h1N2WXrHTLWDn1g5nlQeR5Vq4BFGFxPDXN13vXlNCvznV/VokAAGVIXc5qAaDnO6VQSnmsRr6
hSQ1qv5WwG0HShB3h9x+z8epI7FtlDAlCrCFjDWXqrvU8A2QXH8Zbam3bk8CAAfBbQ4KrfLwtwvE
zay0c/Jp3fcEJ/sRYGok7zGGgO7BJk+dCA5koDyRo4z4KzoTw+Y4Aufh161jmItG35Yuen7fe6iw
PuzwwF4zLYqTdL9IbZkbKWpwm+MhAhgH60KW22xk5Dx5vMZcuqDusvzWHuMy0NjVtoJmVQA87wSJ
rGap+Ja+1bNCjjzPX4s0YatXnJR9mB3+4KiN3MIx4JwP8HZrakFKYetRccWPAtE7yg3E8dGS2EEX
u5dMs7uWltznsK4cCxVYux9jTZwAsmTPHb9q+bmw+3dD5RxPcHqyhdnzMiC5EufOIdOSKsdB52hd
Uo2bLDF7Ul+H/CSm5OCV8WtlNj9JKn6ZAQFxyFWUw9JHJF7cxuxykV0SL83o2eiXJnSKfLvSnj54
ZEFvbVM9TmmzK7pqRNoGAiBWYLeoLdbAVnSJnLVFLOxXwLuNPAusa4iuZaErRccGm1i80fEEsx05
Y8i4INoBqy8OVux7tLAwuA4gR3YF+b9bptNL6E3oNzDd/yD7z7px3ZrYED/DcMxBe6e80BxR1thM
/ANfzNktvye7/fgMs1R2mxDg4CzJevzz+10viHldFwwMbp1SUZmIYG3ui48vPz5QlKAb81x23Mbp
EHwJwtvmjlCksWgTFO9ObnKaHRmok5rZX78HOYzvIb59T6oyORCsFt9OtnGIIXqdPFJSbz8+yP/7
metE5naOFw3mxX9xJvczDkNIv+5M06noJnVMYuPCzIcvvam95I3kEsq3jbKYE7SpHQCAgEUT1g06
4s4oygOg04kycfFJ9xh9wMM5YK3SfKMqnnfEaE+haqotoFkc3nGQls07SVNkFudZv+2i8cGfDgrj
ELs1tpPGQDJzJS/niWmdl47928RIwp80Vl04SASOtLZvtJzCBCAMSilI0gOH153nGu9S6ssqrkD+
mP6YZJvJ5fCUZfHdgIVhL0D082vvaMrEgNuo5pSlis2GKW0ephnoWT0uz13rfF3SjrRQK/sJNw8s
pUAsIq49xgT1m0GWcinpUm9pidJI154+dgQoPvrWeOlsJ7kfsk1upcnNJKr9nNIRdTp3vFxXymlZ
HHbumGNtlTlnA3ERDZHOPBIcJXb1iveOpod/npuhv/hda5JMVN2RjLDeNnFR79mkYPg53DxRlhqP
crAOwp7sHUU0Yh+yVs4F9OPFqZMnphcENPTJxfdb46AbvObzEsHGIUVBdvrBzD110Bwt0BdZ3pMl
2Uyi2MKRkeS4vmV510k0vEVcTAcQxeUhJ7qAFbuf996Va7403KJgrE5oR7LjDBLSMHzBCg12ZiRa
aa/tsb43aZVBECFirFTdJUJv6NnTpzIxcK5AHrh0VfWEyhsBTpZfavg/Xeu5N1NDVjM5z8Qqxjai
HsQ6e7e9r8zOC5LItx5k8phjN0Lpncafxq689Rsr+VajiffhvqUunhKQgA7Bkf0YcLd8QZxWHMoC
SGcxt8bWgy92qL2XzOtZ3qd5veGxityqQ43wh9o71U9FdsS3WZ9lUn/Xre7uRAGebh191HELu6st
5zc1eq+rTZRrq63yzJ8O0K+0x2Ce4xP4nhMH1XyvfYJyGHi455kIM4/iNhcqvpmWe3t1cB/HiKMZ
SQIjbNxhm3ZWtGUiCA5U6uWx4Xjfx0N7JkPhEzotWMpzIQ+elxsXcGdPaslDZdRt6MMx2vZ9gX67
pH8SjxQ+s4o/wd74Cl8rPbm1/wi2UZOe5L5YBV4aa7bxTdCjOzWr8WIuSf1oOc6Rctvf1S2Ino/i
067bmBh794ZOUXw/dDG4BDJ2t7kTt/uS/uENXjfzBjepddMRAEViCFFbXWeSDvXxzY9/M1VyvPGf
QNRvANB3D4kwk6dpyrswZQZMw4ojACR4TiZV2T8Am+uPbIXFpp6Lut0NtZCXOkKDWbrY5aD0YWAb
ZyYBzjDRHalQhvrPVmNogmhpY6zw0OqqXoKW8ucwTe6zihx1aHW57Dx8Fy5tUWKWWrXxbWbgPHXm
WvZkHtG9goAH10Nqjne9jkHiW5/N+XM2RYh8CxjtwskvnWmOvAcJzKdmNrZGjEbRqTh6smCZ1KEB
wl0n5W7k2bLI2eUuziJOdn56mDJcB1ht31MH1Z237GxR3TDOF5s2lVVITNlu0IT4QZyd5oUwISKA
vztuYgWrYSynjEidIQHi9hFWLezBPZrxazMOy+njA/fR4yqy74jFruJD3Bq2Satl/bB9T/TsPz6r
52sPv8nARVT0DaCAxfXZpOjfKSdCFum5C+dyyatS+LQ0EzSZcAaMLaex02p16ZnAPIZy1P1Tv5ED
cQmjDz5wGi1mQciy6rHKKDDon/jOxa24N0yWZpMoThx/FvqtxEMjVhTAjihC7MV9woD4vYs9sgrc
j/XVekZAKPej1TxMesGJwnIdzHK+IyCJntS4SaKOl9kZs009pBXlJOtX50xU/0N2SpyOM57Td0Ey
/ChJ8Th6ojsb68SsiqP6zoUmnOd0o9u4/il1buB7UQe6cGBiB7Eccn+fNpR8i+tM+2rQxclv1Euz
eulDCuDSl/GPQbTuqV54xrOE143ymo2ycwjn0PGN5ZIx0JQKy6hBiHBDdM7m6iM8UMXGhZcS8kD1
16TRcgKcIyirihsaTXmA1Y3DIa2IDfmor1Al4ZIVxtOszWsHBBF97AbKo7nvx33MnEzdmTkNKlXo
t5Fa8pilNNatgiVq5OLOFgiagwCwDMxp7cw8HHDHEUUI6WKCa0urJywXezlRdpITkK33jgUIfe72
dPn3sSseG0ZakN2uGUgDwhL8UZJsl2DITPzmwk2gQTDHkI3YZZxJzCvbDZE0jU3D+ZICV9obhb7p
hS6PBe4chrcRYbvFnpECqvYS9ro9f6c1Z1Ct0dJzOYbSX0RuC7F1bd9NmkRl4dHCxSEQTDP0q6T5
CiIpuU3mB9jO4rDm5r0VX52OisCyCRpRWgrnWNuYcAYDJXQ9ITVFNRmYVhY0to4DmiHjpkoxla5m
fR5dIGWDTw6OV7HfNO6PFhNE6Kn8waHOpvABM23Un4g/0GGM/Q9mziGS0ZdSYRVoLdJJaA6Ae85R
ctesS9u1ATg5e7t5oa7mlzFMye12R8bDw0g+W2g132B8AWRXE6kEwPdL9zEWY7Hr7ehdu8YPQtSL
YIxI5eXg94ZIX2wMxeFaFIzSWpIhNmnincyWdAUWiJfEKp9M24/xLZAmWWJPzka/CmdNl2Dq0DXk
LPt7XTGn6UvvUJgkV1fOaxTHX5R2pm3jLM22cv0YKgkEuFqlrApUqwlBuwX4+aBySMk2yHbwq7kI
Vur2rgNG7i3ZK0JlJh65fsz08H2dey7Fn1PKaaFl7GSnUwP2GXso0z0fF4qfDsFqfl51Sgs/vbJQ
ctK9Gn8JVzWmAWCJnReX+ZkC3p2n76q5tjiYSO8m5PyZhiJu1DHH9HTrZuaeiTA7Huy7sLWWi0WL
IkRG9iJnQrOnriBJEeUywmGqIcmhWTVtuiFFud0BN35YyRdZzNFlPfDtE7C3YHEFSD7b0Vv6ztNu
icCTu8718jZ+ymwxd1q3ReAuQu5pTtPysM6tiJw9w1fW+KV9RyLG7eF372YEn3LuMRD3OMZ39mBh
JqcJNFGPK48D+DrSyDD9sJ3WF6OsH9RK/J5h9gdStzA6NWMbNGKZ70fzjHcruaH5hRHgGgga0dVm
EDdrJGAW4d+U8GesHw7aOXi5Rk78XcaZ1FX5FmVNtmNZhZ3nkosnU80V1K5fvLjvX/DgyjsXDOgw
KqTIXXRQcsqfQX4zWMXl616mgjUhMpqMPDTmyZPJIb6E+3WeONvZXlyHQ3lEaNlcunZfKflS+f5X
F//FVcd+wKzl3TUE2yn69OGa6iw0CwoLxO47BQ32DvTiuRyc+alkZIgsuX9eYyM6JxhrLmJIOF+J
3eSoCHW9UPvG46DUlF1Gy8mhDiY9YCgbeNrXtPfOZZy/wKhgbsD1N1gvRTTNQUe+bJU3J2MU8ZNc
0x+D4dDKqdfqpqznWzn4036xHXw5Tfm9WkdKjKzrDo7hf0WyZWOtc8xXO16jbZ86G7vKuwPe6u2Q
+y0D9/m+4sB1AhF+FkJ9qq/DjsiOsaLWn8pJ49T3pvjAqfS7XfPX1OMwbv2yZGS0rt2+z7wqAJDk
MJq17s24MQknKucdJ8D+kDZGaI1BkeRpWClxJWhi060wWCtaTdsorU1GwUyJRh7oWcbVe+0N30Vr
5vs+sm5k7foXIrEOOWqSI2TrZlujqi+S2tnDO54CR7JDM0Pyd10CM3NImvhQ8eMYj/xiC9GWFBnT
7+hZDdYeXcw35tH9lvHgg89avHf8Al+c22Ii6jT6w6rPoAEst2VBlFmeRrw9dC9T2TDhmsVDbJV7
16ESxVGFeAHfVsrqNhCOuFkiUi0YLdpBrIhcaRZrP6TqcdDSPEUx+TXx7MNsnDERtuVNRQjSHqji
Ca1OHIyGh4eqGhhLMg+3gJpsVMymGyUL9M7U/hKNvHMJ4oiCODR0BvnRZOXc+ilDURq6uewL3I5c
7XhrxazpQnKGpiMI5bDD9W7AdA7Aq5gF88xsbpPXZriaADmK1ExutngU2PTXnH6BNy5sNa5zlJjp
QvyGGOBX5FGK3JmzSrJz7vVHUpU+a6+s9uN1NijMiXCNKPu5pEu7aSbn2yxzOMf+ehLFQoXexvGu
75Z9G7fFRQPnwkYm8F6mwPkMIzeeonbv5/LK3mZiKNCOuMCTt9UPj7SWeG7EpQYpvEOiIoBzof90
pX1o6pC0ReOOuIed5Wg2b9QzWwjbBwOPHdMz2NXJpHBWNNBFOiy5bsMVmmCcog0KpN7o0VdANUSa
UwVkzh2c2h+OGc46z6Asim1G4gY6pS29cQoELwGoXlJ8EuMQ2DpXJ5+G8T0iqmcTVdqmTu3bYhJG
6Pec4DIb0oXVWoH72Z7Bq9OfKS+C+boxZ1+osn12V2WGkZY/W7+yoJUhGbTSA7nNMROQ9LptAA1v
1HRiA70di34vKEvvZDcyH7U6Mky13hZujIR2aC6jCxG7xe3u1MtZjHVx2654DEH6eHQOoGv3aMk3
epnHnTvOLYcS4LKruVi7aGxfvIVbxTeKl8YcmjCJsGBaZndeu8Te1egydnKU6+3AK4eepj8Jj4du
ulFvVoWXgiAshmrpcEQXc4jtHu5Ba1PhGtaWhoRm9EDtmmno0J5ICbSIkV1dVfNkzjFBWXS8zayy
xtjpYROXQPzZcfzAH9oLqgWSCsR6b7hVFzhUYUDOG4QNXk/aRCfKW91Yy35c3GajbW/e9VlPCer4
0SkfX7Ot25n2HZwUWL+R2YXejIIkGbEKDq0T2oK2+zIzyWlGZiZERD3GSAWfSmWfc83r1lpZdIpM
tW3mIeiM8VPKy7c1Y7li59FA69V5mtWLXLNv1pAcOBcObL3ZXz98fG/89X98fM8ozJYdwSHAz8yN
QDQMozuMaWlsk1rqAW5AbMOnH9/8+EDETrbtOnfaDrrS+xqJ5gcSkOwZfTIgwhTsGASF/vlNzwBl
07J3FZy0+fTjX3YR11nSM2QvPY/6e2K12ES5Xpje89NltZ6jmm0y/8hH/Xjk5OPpfHxqlhVwcDgp
WLmb058f2nGBm/fn11C9wRu62XcjS9pTy593WqX5qMnjCYnXkXvD7vYf/+/Pf2C2kUvZ2vhwj732
j2drYVQqNh9P/OMDdA998oYRbGeacax3+1Np47wury/7xO1flPly8K58K8aqT0SIlSFxXPVJ5Wj3
XJdW6PWrj29NBM+FXSyeCLYpWUFjMH05UIeUDmtPE369RtEu6WGE004rP/7qrvL948fz6zvTCF/v
req5Ew7dk5nDsaGQPHyo7P57LDz/P5FAUQK7aIX/3x6e2x/f9Ncu/4UF+m8/9G8WHiX/AWZCCHmF
GJtSXH/fv8NATfEPQKDSddDIeoR6o6H+dwuPAwzUsXF0OIrDMhafPy085n/KsmN7v4qdJXhRaUoL
XZ+H8FTy1H6V8RfOYJgLuJ1LNYp+XpJtG0HJmQARRhw0Th+f/fnhP/89ujLlCYs0qKy//zVaJEZI
C27Qgq2zJMv7+vj1B4jr4ydHAW9kJIaHRtZRR8VDhFzqXJBFtKXjiRWULOme41oyvdZ+bR+rlSyX
0eEs4FvWlxJWBb+LmYgshlNV6U8le4YXZk2LmurrwHQCvtNmlkioHBdEj8nwa3XGdT+pBi5l8rlB
6bGhvQVb33npB7wxXTvcY4mEQcyMazvpejlFCMaKbHz1K41iSrtIaDmp9iqTp2YiFcHRBnsZPIim
RrRGugMUkPgawvXqKffrNF3lhhEj1sGtOK3Rl5cm3LjcNr6UVBybslfWkaDSzTI471aPSHmi0OZx
gEPYeShmziY4rwHT+TV8UEHeJxP5O7OOxrBPVwwnK0gsElzY3ojmYvvJ/GGb5YKDV1O92ll86Fw5
HIUx/pxEItAVV0+5STU/DGrYRTmZmZJN0ofbTq7Ka8wbFXj+KRcRu7Lzf9g7s+Y4kTYL/5WJuScC
EkjgYm5qX7VZkiXfELJls2/Jzq+fB9xf261vpjvmfiIcFYVcKlEUJJnve85zevcw5B2ZJwcNLp6N
yiQH0JB3VBw8KHhkaRIROr7jfPV2nTs3/2KM7JMdXBzbffaIIkOMS9G5U4+5lO9NgLrC0vXmOkYk
9vRFeqfCKtxDGp2yvKc25X3uYuMTnWF7Z6FJrJ3sfird166oqCJqyUSAJjNl1SLe8ZSDdohM4SHR
rm5sHk20SMgLzW9dRBu2HzgPIsP6Ao452fiEnTGRedZhoSMC1SXzSdWAaafWHlJrj1Ftak6Qr3Lj
xlf6pU4JUIut2VFVeoAIq3USgzujq17p3lsnDT58GYqdj9BUlaTcGfq3ouuYktlvmkNLMNUzVtLS
g/yTVBe3S7ONxQVJeAaefRQHfHtFeUu9C1O9i3cXxUPFzcy6nUASnTK7PTsmda2sAQFBTWDVoXyk
WlE857S8YEKX1a7tun5XptpRZiZYsmxrVfhzxGQ/DCPigQDpgkhDmAL2yCUwqFNJMRcMDhymkSB0
6Ah+tc6wHG11qkPIG8eVkWooCQgYZVfDjVE5X1OVfcXSvyksihkd8LW4Sb/rOiyM0D621H620h5Z
MVpvuTMxB6iRhHZivHg98rRxeo+7wd+azb3VmYKI12KDHM69N5J+JYL0SxJSvzOGr1PavYbkAR3s
BN1J2eRvbjkyE6Evrpnmk1uCs297vitNVPY2bs6a93Uwyk/z+EoykeXxpSEoxoLiYSQ7NK1cuz65
A1pvsUwc/PLc+NEPmWQPDI/byQtIc2qDgvAAoqSlbCijo4GDM96aj6Q8PSrAHAdNt9eYDmHGLg8U
ElcZPvK5bhBHArO5vMe461HGQx5pY3uhze6CVxf7GPDbnZN0+97yxMqQ+hlOUbtWgXUaCq4JEAHJ
RuWuTSrcNTaTxyZrv8VcXZY27RgATNt40KgEmOhlSPezzpVGszb6bE9Nt5oa0qnjqocjUKc0r4h9
iU7BBNiISBIbSEA/XuKp3/NZ3qegs66kQtwMEQs5IapDW1nroBnucANE8wTdoclsRmsneRo1IGBI
McxN5NnXwHG/OpXeXxRyMRqPB+bLwE6k+1BEbroLUpGtejCWdjtFiCwIeB3cVQzob0skI94Xm3mW
NdXjPa3O/Nav7LXebEqdbDYp4lfL605ZaWZEIo0jsvKacvqI2Mwqe/rw/q52aYkZ03fcngfZtf2+
Hlj9C4uWtD+s6/aqRmShytyUVlJuytFPKY3aOLNWraGcdaRoCIme8KM6sbMbU0UPBn2iaoTv5bJW
JgVJ+9paLpa2kuB6MQt/MLhFGwFMB/GQB3eMNYsWnNJiIqbTzEKWFaQjaaPchkM2rTsC25Ab7cQU
Nhvq3yaLfZ8WOEyuicS/1JYIQeJ3mrpH37ZOaoJcSIWbkNlC+1713QsDEj8lHoniy4Vyx3tZ9Lfc
DC4qoIgJKzXZhFZ67+nQVoKCTO8RlE7/IxI0V/NMfQ8l7obG77lVNj9Gf2xPgDoeCbDCCN9Wm4JJ
7a6RzY+Yohp4L3fTQDO/UGJ4yW1jmzjURhstakm3NjjL43RAlOH+mBrKLXmIHDPpAtAGHX1Me5Vp
lAENj1DbNrVvYSnKGxNK5nocwuIaWsbXfhAPahyR+s+8jW7ML52/o0kCFkqkz0ZjGac8Mbt9k3sM
tdF45/r5U6UTceHHHtdODAVxkmJHdYPuWkmZo/evTVWsUJNxIfcbrE0DxZ/B2frZdy/K601Sacwd
hLHWJ+vsgXWFQjS8Nn2i731lvvmVv7Za3jtwQON5mTPjJVjgy+lCneF+zJ5dERgnbkAgrqo1xoNg
m4zyh50ODmJJY1V2otv4NBnWje088Jb7Ck/XOux1Mk/1nLNTBCSYV9qla4HSlB4p1FmIGSYZALOI
PS+GAFvhG3UbbBbMMopaYQ+GxZVhUMKiRVGywl29ioruph29elMaxveq87ZoFks0iOVLRo4wMrn8
B7SVdd3r1b5hSkceUEW2E72Mrq5HIrC6/jxSZdMp8iAj75DiCOSrBlyTBFjPxkVovJYMbIAWzvhP
cUkhfVvZ0RbtiLc2k+6OeWS9wg0Xbbw8HInCBoFUR/2B1vCb39DdcouajGqz/x6coEM7JK0nHr13
7RW4XrQfcA6cmSuwskqtkpu9h0wQLRyCZqsAoF59pb3CFM+lFqLJ5KLp2bkAKzHSP1xPZkb7LtCR
9CKca+dmnkWwLst91vhE9I0NArOaL2tFBRiSlFVuQGOUq9REOsbxi9exW31vWwYMol7cjRPNeCqt
HFfZaIQ3tLQ5UUC9ge7T4n3jZMW1oVhjGDlLdKlzAg0x7Xcz++4Qz3MZZjZhc9D76D3nm6wmMTK/
yvqjM0btrk89NEKDP156R5k7mlrlytYEl5EmtmM12vt+4s5aYoCJ40Sg22Oe0k/WOh/rakfKj0CA
Tq29sajEUVO812qzhD0G+kFJQ+2BJD/kpUoutlaKXYF1e4Xm6Mo5wBwE/fukJ9sqIGirzLt3p07e
p1inM+J88sOBAMl5mZ207RcUaO4Wa7h9UnHerEbu71vbHuG5oA3CNTVcEfU8elNfUnmhbUl4n+13
71DVtoSrzFl2U00jhQc1wkD1BKLuCOek2X4TTWDfek4EfNRs9rLUHrPMLe9tjME+3OrKII8ZiuUu
8NxrVUQF1B9u5FOAxtp0iTyazKC91ICraEdUazwnapNWkXZOQe2HaZ/d2uCk9raDSpKkgQyJMXP6
YNK6R22wQYGomyQNg4NhWsVBTwHR0DUVul/swpAYw8Zvopu4kBYCOBhoDuaNk9TAOOqUcEAqzWyi
kJkNzWFzHc/1YUPOnFWSD3ddUn1H1VKd69iszsszojduTVs3jkKDTFw4/Rzt0o/MFmzkAkX/WRsz
bd8n48WyW/smdLiwbWAgSHvaI4b2ObYgzfex3lF9GeMbFDDm0XHnabvjETxpMpWj1q3P3fDraLQD
bajS3vU25WFr9A/cKC6qdhqM9dQIan/CcdL5hwGXzqrXndPgUA5PKAucms4hVQo/FdSj5OjD13/O
XIA4KBIGY2y2iQjCrYid7WhUK9z65rkth/ha+e41YyBpjeJSF5N+R9V2bRpjeMEa9dogu1npFjFg
yVA8VvXknrOy+mR70G10nBMie6h1d7qb9CnaVlNGNTjPfJIrCwK5hJTrWPedXe9O8amV2iedOOG1
z8pil6OqFqlufG4ETTtFzZC6PCqsvLjN+0vg9zXddyanVAWZJ8wP05w6sTx8+JmbpN+igBmHrzvd
iahEbotB65Npq83Wv+WnOjkImEz6Q1nmw0nOjkEdgBlOtT+3u4zIwzlJGy21ThMxG8lFzYMfsY7F
bE2GU31aHhA/I5A0OwH8xnyLGkArMrdauC5zYcvziL1eaXOSxs/tpnqjJzJtJc2uk5FoFUx47rWH
iHQbNReglv9YHiKz2mhkzx1aawi7MwO5Td5jsnaGjEAKoAD/IrMvT7uMLOPWqD8juigogAOV/vXQ
z0W+ZXPUtPsK38uuremhtQGEmIXSvrzH8oA+aMcCBLDM/Bd+PXSqikH9hxo9WUDky7v5mo7mZ3n6
64ceEZGF0CmQ/gnXZq7lE9DOFOGksG4dAwOPTzrbvpbaQSP+9RS7RA7qJhp2Y6jdNl1QnFh4aNO2
qQHnD9QPkrn65rV+xuHSKImanaED0wwQUuY6642KPvap8KmMO23YbkKDQ788aPPHgatZ2Qg1k4kZ
I0VWMgIp7XnzV7U8w1iK8AQzDcDl4KQEIH/8kkzM5melbncTpEnnpWUE3y7QeCAYJYEO7VQcRoKg
A9wCB+4LFeoJUZ0SJN1QuudtQSzJifnJRHMMpmxQqFNT2YC352eWStqDjVWzNXp1queH5VmqMLU0
Ynjt5pf6+ga6QXiCM/THybc8i1yiWRDy5PBkY/Sey9kWMNcxtssH50uaT0QEtrFDBGM0f+JmPtVa
zx7KQ58hJYgNuQd8VJ2WB7uzSiqNlE/72j/1epDvlx9NaKRp8SOzTvKnnwEBqLCJwJ2rm0sowLKZ
I9fdDmb7Dkih2Xljc181Jj3qeD4z46XC+/PpvD2GMc11D8zvbxD5D+z5ZRO6kQI1m3v5pc1Yhkfz
Gkyf2guLOH+3nDhIXmm++NlLGEraTph8/vhAy2cZHggHS06VGWNqG/M5ckU45LAwTODCpYq8l62k
cj3VJ2d266qINsLBtWKGEvFgW0hCVu1IlHI8p7Kk80PChQLPMjZWM/fntDxwTf/xDBwn5/Wv7eW/
9eWHHjzarTeyRv7z96SegC9dtptWZOrlw7tNtZkhT/w+lGBMVpXFeffzqVV5KaN4y9xk/iG6Z9QQ
KmKc//XKrk4rqvo8LM+WF0KuIz++57QJdE4JEbfb0pYZule2sNir0/LMM9VL1c6l6fnnKqHUhqFJ
z9EjlPam1GA7xAUIWZPp7M/fAMqnTh82SZfZe5JRBfADtfVfb29CTEfLV6JAnY/tclg9l8O/bC4P
/fwfvzY/vCSE2Y6wlRHdnq9Fykwlfxxm91YLlDw4FDxZZlvZLbBIkIlG1VM/C+h01PPo4thwZ34+
rUZxjZxYorK/KwAbH6EZ5Sd/GZyWVCJ3eUoZt9pMFfeEprjXlm9zyZ/87ek0D3SuYiUdhd0sSmCQ
5BbOY+HlFjFBWP5bvgtTdi4WDP0ztz6Sgf7c/WUzml+xPFsewrJ6nfrWRKjNeKTNQT0dQxbn8J/b
fj/qe7fV9ssnq+aPtzzLGT+HDrEMZWK1QWwI+PfP/0TGCtiTGhT4uZEV3kjtbx5fuIDoaS5PBw1G
JTXtZv2r9RHPw/CyOQSKFejSCmnSt7A3uuPSeloeaCJLxqa5FYUR9UaEaLH/ehLOmxJtJu0avjib
+tvO6K27387v5WkTUQpNejiey2Zphsk+NWb1CL/180Rfzmy9MW4MWzN3v538y2t+/Y3KKHGlZiUA
6Pnv0g3mespJkN9Gc+DGsoPLr9SylEBewETTLutRBC3BFNAL81M0X+Sw54ml+uvm8h8m0KX/b8n8
x/ecb218HMvv//Wfb+8Z7emoblT0rfkdkIbkzAWM87+3ZEApR3X09jGfbfmtf2HVXELYfkenwZT4
oyfj0ZJBnMQ/z9AN0L/gRP7oyZj0ZARUL0+6kq6K8H4FtAne0LPmgDaBsVA3PeP/1KPRPzAtDIPV
CblxBs0hw3Js8aFFE40KanpkqCMC33oThbW3d9X4WE3JLhldlFpCats8JCBjVMMa3Xy/EymVENj/
elhN1zChVOKExspjMU2k3LjPq+vQtPa98rMnZgUs43tUaZZLQGja1MwjXHfvl/Qi8iE8ZgZCVqBg
VVu0VCvVa2pV2Q59XbdGR4NyWGXUKj+7t3VYJXtH1ZTRwKqVxUsq0VOhwu+QvBjHmKBOlJwtJg3f
uUywVncDS10X0RHlGbQybssAlRf0ChQ7UWVvVWq1B2mpR1XVDa5tPmuhA/juuKxXWDP3AV4jvyKI
wci19nvjgHklpOKQws3aOq25Sktt3MWZw6iVp28lYow1YP3TUI0kRlcUl8ahGs4GnSMGzNJz+1s1
1gfdKNCHeISaUYw8EJf5XruvoYHUDapqgJRZamsaTCYUIlQLjG04owwTvyVxwWjQFf6ezlnnkaB5
q7kT1g9/6wYORUuMnSP+qX8g+nzA69icIJYlkQZwlnDOmR/BMRhDVFd0ZXksTe+RMY716/yQuvD6
bYniNhhbbz0RZK+37JSVYnqIADEtB/O3q+vu38NZP7QTl12BAG2C2cHTbeh0Kn9nqAnN0Ac61uWx
15S5isr81QSWjxNAa+8CkT0RSP49stJ/OgLzJfAb9mX+s445E30Ml0RE8RE9OLWEGtShRO2sRRe9
Ap/Eie1jagoxJjeNUPsRr9wm7ic0wfNSRaOusvf75sTHkMeqmJ7//jiIDzCfZY8smqoGsh/GAn0G
Ef0GuYt1URPhV6dHxD8m5AzSlGuvAfvWN7ieCH3VWnD20krpiMQJoIl02mlpQsgR/czBlGId9N73
bqDmICUhWF4BW31+KwmYdTCFQPQef/r7nf4YBbnstE2oBm5LhFigY/660xRh+iiH9g63TE07pPaH
Jmat3CAFW6kYZIbu2MC6+upVGqTvVAHXYeTP3TFPL9AMvldyzPegv2D4acW9zFB+RRViQXNbDQL0
abjxReKt0yr+2qDoWKWiTk6g1CG/auNXr60pwM0HQkTvgzaQ3WwX5KSE4oHg+Wbbpt7jP3ziv4LL
lkvHc2w+KZBJ8HELE/C3rwnQdhpmiR4d86Y/mhpIbbyR2T7onyCyCihmYJJyvO66sPCmWRO1F80g
WWaCsk1DN9iVyGVU12U7B1U9unJ7F7W0RAZBx2rwHrtKRhC4b8hq6LayZBDwsHXN0bMQKA38pi2a
PTvBVp/b7VtVDNNBaZRbC53WoU9rIsDkTg3n7z+28VcI2PyxbV13HWB5jsejMx+W3z52atTOiDY0
PjbKeyy8tueQT7c01b9qrd/uqx85/YNcoBIe6rHeBIWttmrr1HQJIJIFm0GeG+yMa5yM1s3f75v5
P+0b+4dwwobBaIkPCCfFgsVslIyP1XjQiQg+TWnxUriKW0ItH0vNMQH24Mifbweig6EhSxR4gawJ
akMC2ncUJefLvBVfaif8aoHjwN8jgXtwV2m7yoWLTP3RmNQPe/YI5uJx8saTnZ9d176r4CMcNIwq
2yJW2cZNs7s6xjmmBfC/jTI7Ea7zhYBp+U88v38fwmzdkYbhGfC/HKl/uMsnQYxBXpbxcZJ+sbHT
+M6qJ2/NipB+wxTdQyIiAqOBeGGePZ+NaSR8zqjChxgKFR5BPHF//018vK8sGhUIhYbOVMY29I/a
ELAhzNdDj/Qjnzz3VJ9u9VCicwfek6NTPYasYA8BEmrhufYGKvhN5PTauma5/g97Mg88v43vP9Uy
xkxvcx0dRsGH8zUmAkpTGpdpQ96Fbb3X4aAdszRoMRX2/VowDiVjGJzmvhlSX8rUYXloSNgifzaF
PNQ4Tyk+JLwqk9yB14UWIv5hH835vPy3fTSli2RrGU3madxv11Qr05ps+4GhpLZvvMbwTkoj2cQr
nsEW1F+o100BnQwHYvehDL863UQzgKR3UgBw13nWexLPQIHyPbE9dOeGpEWDGSJ2szuhwZ3zI3Ag
BWrlrTtlHXYa7altaSUXo6iveO66jQuwRnOozv/D0f8AzZuPPvnA3NMNOQN1P16R3UjwfYUr5ahb
o7aqcBwTWDOe8V3OEtqcAieg91yg6WuMimkFTBS4BmMGCajQKKP0pz4/OEms/cM1Y3+Ybcw7JhyL
A266CKbQMv31kHeB7IrJdwgzj72904zY1+MCb702PqKbidfDjGaLkulhBlTOBzDE1BSJnaV2g2gz
JqEBNzYnRwkz+NjLvQhMo+kcLTEahymtd0QSzQqI9FbvKFc7nQw2HcQggO/yEBFC/2gOOrUpwlHe
iqw82mYHFGxs3gdqFgRgGe3ah7LTQxXpCzuDr40/dqS0THUASW8lwpHEjF5dQrd597tsOtOOuclF
YtzmHd9jkxwqu2zeKIlfB3HiUNPVDNMDvq5V6wXeHolLvGkKSczZrJby2ZH7v//y/42oxzG2ddY3
ngNcGk7Kh+GY6arfkwuvHaxZxtx38DvpXK6miQ+etra8M7Pu3vekT+e1y3dVRbuf2n65kyBp6CuL
PbQ4Exo5ACLHMjd2mMV3o6tvxq4oj6rIvxcm2VHSCj77qVcfuJ7ddeDRdRdMM7H99xHcTyugFTCH
MuioYDrSNkv/0cElw8rpUthpSv6V9xIHIbERGH+gIvn+cezM4jTVFtMOfP6gCtbMnebxYTjT9yWI
q//R0y3Z2D2SpoCw+g02ZR2ZgsX6qVZvYT3eTin9G+WyXjCRgcNKDA5NYsKj18KGeq4KD2bVHAw8
D1hCtG5Dx++LHWjiHmvkLXvc4FstdpNWxCdrGvC42d7Ptf//iiv9eC/nInB1zn84vDZzVYC8f70I
dC9vCgKDoqNGfgfAmfo28XOckAPYihElcmw32wLH/go+HROZIX+UUAlXJMbch7ZhAvAQ10QrgOgl
tHXzum62f38KLaPzX0dGV+c+znwDDSMD+IdpZaQJTiKtjn7OhelSfcqwRm0LWlKw5TjiXGarKBp3
vV9Mu1Qx/wmqAsAg02S6rPWqwD9hzex8Z2IB9g97R73gw7jt6o7jAkixQQ147ofjN7q1XUMY4CxT
wtpHEeLqoO2/pLGT7HwBCaoc+vFM3PN4zrPIRH5wyKZYUFqbb3q4DDd/v0PmzxX9hwNmAgIBzM5S
il37cMBSVWqiqwgSIexNbGyzTh4ywAMbw8XlkGsv/Be5U1F+CaIo3Gfldy8V5ZtZvBpxjzXUNNU3
pEVMVcPs0E9ueLaK70xn2rPv9NRZfJnuwsi8Qz4xgFSp3J3NsLhOO66KDjb7ukPZ11K17wCxdPQ6
7gjKYEnFVX3kq7zGQ/1elEV8JT8Zjl0z3fkCDUMddP7J4UjuwgDzIYYzcy9V9FXFYXgZ7IrMkEJ1
Wy9mFmx78mTGzl3LDOMUeuxnpzZjbbnfdIiDXY4ygex1c8BRnAfnFsIgLNyi3tkWqoVYDx48ObnH
IuTmnwWox4WfRacShyRIl2nYh139g6+7XhM+iKp+dN9NhRgPRSYfCrth4+oRwpWpO+gm+v0ZXVaA
4obEaMWPwn3lYIdXEyigTz8TnU44bYIGJ4pkAc1NzjUusmzsLakY/bPvpPTLauvo4Y+N9jIAFiBK
deaG+kVz+uneHOyV5VCSsKcxhagegg2fKxfBiBjCKNJXx9CGc5S2+NeimfWa+flp6qzXLLds5npz
BwS3faLJ6wQT6Jy5dA0r7r7QZiBfFS0UTC/0CVBSvnyZxD6xZkRWNx6bTPyAfy0e2jR+c6axpw40
anu3tsbVQOm1pbq1l71pbV4YBG8yQ/OuRowSr2/8m3SiP9HkNLXioeebBF4pvFgcCJUraa/5zbZ0
vH6LYAi84KSFd6XIKnL95tw0y9izuhH7RnBVT3mrHXFMlxtTo0sVFs5zAHMCI0l+U/cDAhNpxutK
H2qagPLVbaDHYEGm+4MKbiN79xvSppKU1D65MOkHT1OlapXFg3pk2ZztZJsQMWePCOq0Ahpqx7mM
a6w5StW/907X7oHXGGvXLhUz6DGAXljeUry4WjYcosipzybBbAdv7J8Q9wBam69pObUQSw1yfVhM
IVFEJZKW8mx5NWWhHnYFjfa9sNQVwHV4TWZxrohx/0ogJ4bRJOTDStbFZTYcZGTdC7Mj9TEfmKe2
w0gCTwtFfohA5fjwsYasupva+U9I5+KkhX6vVwRxIvShwbD9OelWuQ/Uu502aCbEysWMRJ/N2LPE
EccCvczGVwaUnonKm7KZIzqt2CrHhCXhJ+6OmstnHw3Ltq4BsBCrEt2laWNjWeb2ZbrPBeaFe2Vg
ymmT1Nj5hd6BmR+NZ2gm4yoUT0ILhmdRU8y3alRXggkTHAtMfEMXID2R9T7xA//SIvyVpSt3qVmx
rh0+dfkor8yByjjDAanZ014O1q1HluhVz751ek+sjOXb6DwBNjjzTke1d2sQaDZHWtF8cQymYKyS
d4mJdrkLg2rjIfxjVN5Xs+lNjN8khrOxqoxrAoScjnmBDsRCg6bBvrnohNuyGDQC6HXdo5WJQ1jE
8aUbTGura9zK4VAemtpdg1TVL50xXH3ZN1uRh8hthnZjzB8cd3O/NzpXba24HZ5dgpK2oDaeEkNc
mD9qhI7l6haNGNbXIPI/Y+h61ibdw+TiGdfJRUgS6uC/RWTv6c+bz6UTh6Ao6dx3Jqtc7oZRmEDI
A2ZZ1nZ+kSYWJCdKrM+5COA5mXF+HgW+wUKr9VdYBljmEnlXe5OFb4UObz2zcwyrPkQJ+YwGyV9r
Y3C/gciANBlYGgejQUwtnQcVGN4nqVmUOiAMng07/lKmDWhTLlemkjcjvQ4mGiz9q+nFUgw9VduR
ZWlQmvC/g8WNWQd470Ar6h1yKSxW+JBwmyIiSzMPA3YNsscZQvLGbFY4OaFoHs70fLSwu+U0ssPH
rB8UonS4f1Zk5qzHzXKf9FfHv+WrTI90uL863mBToDTKY9oyDnVaZ95QJnkxmMhkdlOf+hDbbpYj
aYUjNKXVvR1yDRbK1DYmrWvGenRsKq7rU9oPQD/g7qn+LS+sZxzA+TWJS7EhwbvalRZtngTwIpXx
m+VdEahBcopcf5sMPQRL1wwB9X5BLsVY1QODC1N9L0aF6Anc0nWqxdE0AeQ0JuY8IYmzE94JsRGn
eDfUaLX7fFeG5wlv5j2i0mLl1mRLGb6xb9ruk8rknOJgIq72lNyNRjxspkI+lKMybkPK4U6LRp8u
RXrqJ/Aqkal04LmFfgiCrkY+0m+1PmX6LT0fzXqKuq9ctzZFVx8737rNq/HaF+opdUrm0Gb3krZv
TUbxhhUL1gU3uRlCbJ34FKZDNLuvMli91KDUjvGih1EYR8wqY8RU9gVVfnxBZ6WYrvXI2U2Lt0lC
7mrcBCsYa5/CH0wjDQTX49bTKwUzG2pbnrmXGt6XYToHqyIMmzP2iAP4ZSIe5BKS64TOilZ7AzIs
YwpoetyjS/hXLCPbBnhRci7dRw8+mo1g4JRpNTCFiNutrkt7FeNhmJeguD2QYa7NrFVnGGFrGSnQ
eyHIr3wszYNRo8juE8fYYQZ/SgbvHQ0ICnArJOeLIlcbly16W5JHEsC78N3UXgPxoidhyyrclqxj
4BwA37hNrTn3G9VR1v2oGxSeyaQ9pJYKt3VGD2VEKrFJZ46S0+GlrW0BfXWK1048Ha3UK/Y0fusV
3RQIPFmRrAy9L4/4RJ7dqP/Sa5+HTCIlxIeitURIwkP7lMwND8bxI1eBu4pwxx5s5T+V/VoZhCQ6
KCxNXisCy7jAdnTd6FPUUmbkkqu56UZkTmGHpK0z7eF37GXSvOkRRj7uxMOY3WrUv1es/Cg7qR0c
n2pH5JykCk2DpJbPASLFbQUOlZqZf+9U3inJEKLKRtPWeFWS1TgEu7Ypb0wHA6Vi7rRTCMliy/7E
lHoDlLi/kF+5CiKIgGM3tZRh0q/oJvL2axmgv+4oxoy1+YqanDW7nyKrSB4VpRH8sC1yGmR7HbeB
Y5+CkuuaKmdKnEN3H2W9hohpbERyVjrgvWxywBVP+KYnNMJqzOFsJq2PUTKyD6bQEa4jTxhmfpLe
bcrPfUf2bEV1Y1MCOZjdjY/99CLaBu8dhKKNZZJzbCTItQcHMgYU6HecxAPlW/luWOVz3KuQhlvt
b30t3mku0wkfc8qYFNvU1V+BsO+qpIaRqOp9HNmM7z7gkB6nRSiGi+4Btpl67cVqyGuRI3hvmnRB
5e7DmuV2CsEyx5QQJglJt7nAEmnWTyELOKYVCC6YtnedRihlWH4ljens4JZHTTRhn2ZG0uWU7GK5
j00LPWwVZlsVe6fck2dFXmg0BZgCBu02IQp5wqKu9STWOlmEpRibOnkUQFcy0gNhJjVQwNZxA3w7
mUAsxFT+SU0Nb6FhDw5kO5BSAwunNnQuoONSCtziLWrLazWjSpqkuBAL+03kI7FQFwgQeGZGzGAG
ENgVM7cbeO8Nt2ulr0P/K/b4B+lkn0qpEPKXTw31htVEWWNTeSzSrfxGJeWsaNcPXsDA51GWIZuO
y6Wv4m9JI8joy6lNtE8EPUQraonGxvSJsQ3goEpSkzdfauBN95nrHUKGgo1M8E2gACWNGQX3XpXh
pxIRK8Z5W11pAXJJVINGgoH6wuSIWzZczI0MvScJltcg2wrWOc3+RYO0KNrcHC1blEERWDZ/aZWW
zZ8PiygA3Cu3teVp73fbxoVIP7+VzHruY8sLPdqHf7xm2R5nnDaj0HnZ+vlCsLDEZwz65efm8ha/
/kqfuCSJViGaTEPDxFX08b6sMr6Kv76zaEpBZN8sN/rjbUcAGxTiIS3OP1z2c3n28zd/vui3dwk8
UpKnGGqd6KJpveyGbkc6E3lCDn79+of9++0tP7zmw4H7eGh+vs989II2f/JqilFjcA1slutWo2dH
u667W7rCECdQB/TO8Oal7YG5arsfNGAPQNEJvlJOux87KvtgakZapQ25OTVZ74HR9XemywQ/zvqX
LGx3kCLeuiS/ormLjnVJ/HqGBttKzI1qwue+mTGnBF9v9QZLeYTgcGsM3ecgzL2rk6UbnDE+/ogw
59ZGwG2UVRksiLJewRG/06cE2Levza7G8ISHIYeITqPPKS8SoMWd6R0H6SZAYliCsQAhCDZE0y2F
/oM0geABTbfqAXmJJHIPuSKIAhjjsHOPU878XBumNxWl98kAGKnv1oZewgmNinVFtQ+RNaMpElMo
8HF/TI1iXKkeJooy79U49yEwGq/d4dKEITClVD8U3TTHg+MiskAr76Wj9qElH33OFTIoh7Vjk/NR
W124d7W7VuAt4VNvcrNLScXBgecRzWpr2kOwVazYUEVbxDtoDs52n4NW+xrdzRY+g5XepfqniFI3
7hvnm9u1Yt2Y+A9qdPyyP0pOnZUj3lPmbAIDhmxCtEF2WW2Bq+Pe95srwgkTvwtshgHA1JXCBPOe
zt8UmXaTDZV3q7nHKuuv1DXedKPbFzqYzcQdVlnNOijs7XHlNE+x6buX0Mt2keLomd74WhrenU03
aa9ig0ouYUtdTxYLU0UAzC0Z5kWT3JcmqBon8Iha8cc7a8YBW2lwxje266S6AdaWgjMHB6HMz6KD
uy07JiKVk8zcasrpZlxfFCvqW7fowULeOLofXazRtFcGZz0h92619zNrOBG1vhmmMeZ3vaNgAN1F
JTwPc9SfEoGPxJ00mHoZive8opMjLfI+ydowqD34Rg/6j6ziSY7q6LaUPML/Zu88lhxHuib7LrPH
Z9ABLGZDgjqZulLUBlZZAloH5NPPCWRPZ/89wmz2sygaVTEpgBD3uh+nkzn7ZSDKFHNpzxw4a/ii
PGAcm3W96GouPrnZ6AKyasPAWaIEBktC9DXkvUK3foVzGh+meTSO+FO929jKtmRDsTdP8yUwBbk0
c1/f89G6a0E3gVB391ZLCVVKxG8i1bpAC0eO5aQn48Nx0DfHxOISGl77Jsyrnm+maU5GMl1AJJa4
VaL0SUy/bHCcJ/5TvJGo5smZht1Qud+HoRkvrfhIl6d2AV/fLB4FfKu7zt62HqDTL5FkOjWXH3i1
sdcl411ehs9ZZP+ii2S3ApeBmE+Zo53DWPImizw8DkLlc9sJXKXIo6Ebou4vF7/eMdm9TQBkDp4F
U1aWbkjVqLmzUhPZN7o6Os3ZTWhUu7ilI4AZnIm49Rm5mvYCBxHgxvLh6ZTOYG9YQAPgRxAhpUOK
NTu4lVNOIYk23XPXZQ+qPTD348SsTZa8lXTPGTHJjvOhWyg8qfLctwu6lriIoANbJQaYubQ3uj7J
XRINd4QszFtMeaBv8Docm8b5XvbYLDwbVp3hoIcXCZoRFby9s2r5ZmTxRQpjOvTW8ksn7Zsl85NZ
j4fkD+p5YztN7nno/W7nCuMPByBREEAUacDYLwaivZB1/iGUdrHrNdivvmX2G7nMx9AyOQCRoqC3
3QLBIuBdR0XTzAblOTMvdvkHa4xJRsmFrNnz4kLISyRJRKr5HJnto6+4bwwYL7kDViFLXnxYHeC4
63Onh+khSY1rJabDsJhn0/apotrDyZmTZy1R9GCNmqpoMGF7ml0c2l8OPGsgjixCsbQEZWpWW62w
xK4vhueUsoXVpH8KzXvwJLgJGdqYq5B6J49d0TT7vCHMo5rzhyIrrrNj6juaBeQN/pKWBXVNypsi
al79GVpZGqEG6MfiuV708JAWKfiUkRq4H0qyHZZ6Pwot34tqYT1jKakyxQRD7lyDPwO8vrpHsRZd
NYIe9PSlrju6E9b4I0Q2gU/CyIDDzLSul+gFZ/dvs5lxSKrS07K457RkSdHlpni0ZLwnnEyfxmbn
NMK6wfkNJk/76FLGh1G8aW3JhqU1q+sgJZY750UYPVA0qF460F8T8p0s5lPUkT7dJNByDP28gPzb
sAxvtqGgdxaHbX/QSu8ljgiCbvTi3WWh1wB+2ZtYItGwUC4jpuZ5WcajEVoudBjgnQup665GKFOi
kOk+yMG+oE9apdDfwUe6uczZ0Ic/YjvWN5mF77DPq2vSO997Crh7X+LsnsWBoujbYMjkkvnmb3fi
ub0VY/Vhk5iEPuzNFGzjSF3YSzgyY9+Zd55ZNpi9rPpYEANSst/wklnfExJd7gdBahiO1CWMq4Bl
fgP4aQN+FHdXuIwbY6zIdGvko+lS02js/Lnr95qrWRuL0ZOtatJTYgcLkJrGpY3VFq/rzLOs5HPt
s6/3+mza9rUz7FD+6ofEZsXPVHXWO8DeuCDZD7ZED6SlCDR9yI+OjP6EYjkhVBEHliLKvkxne+kA
DkTS7reAlagRUqEa7bDY+1CGNno8X6a0OFbRcMITBtG62DBwunmPrzxDiOdkybeQQuaWQA5vaybT
vWnPz2U5UBS2knFf6VTzGL5Hd9jCq8NvEllnrUMwPUzVsSXPeucUYN2yIQ4GdZLqPqkV/MU5TIsD
/daEehueLy86Zmlc8MXCIugNjTXNbCY7+MXOjtTCKaBY0dKG2ZS06W6a6HeZ5IQswCjapWad7KgJ
PaY9qUC9QZq7mJ6Wyip/UReH2axvkVmA4aRB+xpl0Wtvow5O047FkdFctIk2elmfwsVhDdTmByf0
l7ucwJPG1cg20sxfDimKKv6CMK9ShzwLiU8bi3gXRhjm0Uq/RUay9zBRF/aR3Q6Fuq7+XnQQDsyq
vsUOnd7C2D212MQANPjjvhN6eXLh+3jpUdZDeg7YuLmBV+ji4psETcSFf5z1+XEKMVrA3una9uCm
7cB2JmaS+A7nD9n+LqmxMBQGXOhKoyUkCX5rrb7e5rX90vjj41x1L01MO7uJ3VccW+ZeW+56EHro
l+RVj1mS2IW8glO76JF1r3XADtsRc5iM71xO/y3N4NvUGQpO9iYMPFXv7LpXSKkTI5sI7Mk2towk
etCwH+MYMaatnJYdbnYgHEY5nI3opprkM30CQGCaXwTU/R8X4162UDFtA8VTI32yCOYwGFLeTl+L
46K1N+gD7d0wDSy5/EUtxZvbUK/jq1OMj70xUPusqEfSeTe0u0n6T4VSmBMj0p8p3VKULhM32qU1
1ZTPO/uB9nqLOMgUFY2lHFJgoWk1U2xtfYtMelR9pGmbrksJexjHmdmoKgOYaai9fTbzRzcW8EB8
/bxeCLiqyO9YOqVy/Lxww6UKYmEtaLj0HgAQFyTjnMWiWxhetRJqav+G0i/EfSnMM5BRFouyNgI5
gncd3W8yiekTaPnyjjqXBLReHAkxmc711KJAs6qb1ZuzXqyunfUa05XL1sH2Pp08gBGcqUk//Umr
b2d18IRypIlqjJE8VIZzspWfbDXvjOsn/LoNMkAEs/KQR4Ww+ovTp+FmqCUGdeUKW91fZcL+YWON
Ej+B9KJXM8tDAuKBY9Xhaf2bKjOGx5RtaP3zCdW3rgh97ODueKZkDY3cLxd8ZYv2ZPfTeO7eaTTj
vVKPr08iarwkh1BDWWCFDNCy0zzAJGOxcUtn69bsPyKh17vcaGmjl2CMW5tqRDsABNBwtQEDLrdl
k9pQvzgYS30AqPcvG0/WFfl5uV0NSYUd8nEWGCRJHSYnPxTzgXLQ8fNBtX/nh6RRCGzCs2p6YMqO
9OlUkgWfhGb3w+pqWy9Spopgomy1WZ1cq6erSIFDZs5t6hZoUGtQ6qzisCVHWLpWX1emdQqDpeNz
btMlKORsnpOZ1fYITfo9g95w8pLsiJbbOYss+tGALyPYguMXo9f+y/JCPTswesFSGcLCds5DyArK
f7Q+Y722mmJar6aTQm48amyanrEGpcRStTUxTC9dXtPKaTaRoSo4ZlyzuPxWubCV9UW+M8e9MwL+
LEfYOLgg4iF3WHiayAVgOGuD/iequJt4n4fcI2pSf7Fzm25mOFDl1V8W9rUbJKv35mS9Gqbx4gxQ
nmU4bH3ArCTc7edlAs5i9ifWxL+riHXz98jp35qCdqiV89JOWd4JbXxAgfnSQcNHrvNtclmBiOGH
PgBLX4yGIITmQ9j2D8SXD1PrstmswcagWToVXnnRKPJvvZGSuWlaxYWAjYEdJeev3dHqg/54ZlSq
zpWYb7J4YVOn7vq66KhH0XTo41OJC2a9PxdNo4hh5/Wxfz01yZWHbH3J9WG9xyXVTvbrv5434PZS
DlK1ZFV/Yukcb6839rXKoO4hxy2P0QxdklbDn8YZr3aO2qXxk7eQJl7QUm0q6ln7JlgBbEThy/MA
MtLTLkUaepe215Cd5vp1InSLLJsSB7l3F8ILQmRhgoInXmKM+EHw2m6SIXy0LdUJc7R9lPnsYXVG
N4uHOo/WhuLksBavxROnnKH/6YdK3tXTNimncedU7ZUsw/DGFWd7TOAIZHEw+0P6aBVVyoqexU1Z
ZSl+2vQydTBGnJjTqlW1uygn0Vur5UeDzBOKnDg3ZoGbtTKPcNef2fYL1nTNwcFmt3EkGA00ygGW
EZyyvfFkpM10tPuIRXfIXOyxxpiZrg8W3InWP05x091PS06Cmi7PcWieWifGD+b57SElTyhmy8JS
EcV1jMj8QCWSvb40/ggBAyezQSZkdJJSK33DMUeJxlaE/Qi886tueMNZVNkPI8nlHgfzzy73rgL2
umzye1dGv2zs6RcdVyyxLiBmh29jZh70rHNOKWyRUWfxO8MqdTyyzfz4W9F6pPJUNOqMYv4F8+Cl
UQEWjWoEdJW45ez4lvgxegMDOGlheXAd44+0G98Y7fmI1cm2yLqnL/ts41ODnF339PuXfFq2RcZ5
Jsd6DxxppOeykGYr/N/aL/ZZBFl57rPhRuMOEaoI8E484ziRZ8fGZ69JEn7cSPyBORIeuuUalh2y
tdY608csfA1dcBvuQfE82WxWCsc0Dkbxarn2T4EnmlOX3gd9NVDxaKEl3dhJ8H4sggXQUtXwXmki
9UNYH5K2uKfUyyqXzbkV70bNPPZdf1NOS7V3NCgamj1sbT251yzjuyAHYoyG+xQxgJOzoQRY5Qdh
GLWIxhpK11ngaPj8bLXTJHjOvcy1ewc/AugBShLT6dknm9NzZNAELtv4l2YtGBUb7VI2OGi9/kru
1budsVyNrfEe19ZD61KrkM6jPg6vcT68lXF8Fc50TKnZO2mtcODFd0+gP1sGOOcapwWxozdVWf7g
1yfr2I4e3Dz+yVpr2TplfDLn7IaBXmXQ/nK76qZ3x9+TYf/uackzQP+YcgRtnTPSO+nvF0AuW0N2
cos94EYU8wf5qX9A4LAgdjDNtDpnp3Fvdb/QwHwMhvvdfJY9MScoiuEANdXPWSfcZ4p/gxqgeBaS
RxQRrRIX1nsGUGuDxPI96YaX2Tcn9kQpYgG4Zm0OEqKxxAaB+zvHZbJLdfJnWXDfgi57kZ4bQ21g
1x7m+h5bf0ljYWxZ1EcwGabsYnntk+HheujoJlI6KcCykr+GVkfJAGGfu/rWB3VB7xa/QG4uN5aw
aNLzxrOOsFDdHp/TRtaEVJS0+hvYovJdEmFJ6/818bJs1zOtEqNNsW8I/Us7mduMDFmpOXfxZDUA
EU3KoERSTmjIjXL0g9GYbq3BVQArfrI+O2Bfv3EnGhtsru/iyDxP812tbEN2862lyEtI1o2cqV0J
NWaZTkfuJaGu0LJcelKU1uyfowqjNdOGMEwjDsyoZ+2r989elz6ORE00VF4n5bLuKzogGqVfnDyM
VhyAqcEClg921FrvyFmqdMKndOweekv7QRrgI98w1LmJuX24nyOGnqImLdwN+jg8a72867PwXEXO
sTKpfI3mrirGFwpMZE3/Qfxc9j4dApE9wu54GuTyWsOX2fjEIw1JcdPmNEA0fp7BQf9oUMAy8OCx
gcst6OxYVIT0P3ATdNsEcg1AG2vfJTqKGmfY1mXSHUqrQuXaISX5EaGlI0Ur/L6M+rAzeB85Z2Ws
3Tths8G/jKCGfmVvfVCauCwOFiU7rH9KOb3a1HXSunPZZfxWKULb1g3pXQmgnLJ7iRP3G10Limg9
FeQkH3/LCuf8YHgPehId+uY91BXnSei35ANfU2P56SX+y0Sek0enEEHcLpQQUqewfAHzgLvCr39G
cUopsCZGCkPQfvBCY99R2N/OPttTu3ujmWRvx9Srj1gVsHkNA7o2U2f1MM0n0xx+QbqpUPMs962r
w9mLC5XPqlMsL//olEWZXIeHCIwAwx0057TZs01+XrqfWoLtqM8w1hKzeTEGcino3FM/Kp4KEK8s
YhG1VXHeY2VgCVwMP+ZIJNfEb1+jkoxgALL+XUQ1dUMv+cOgKXDE/YQ/taiKE8B9wHc0IhAmFIGG
0y1YNL7PNDQW1KCUQBfTuqkW6qy6mJuA2OZbX8no9To8R55z602u/dTMT9aQodSrkFcYqPGcUKb0
KaBZFTq6H1Ve6oX7M2RRc2mWjq94xCvShyMw8ag5WmzEdiJLYrA7kHjCGvk6KdtAvXTdoP3c/cmM
8Zj7yJ6SDGxdDEEXEg/PX1qkVWVfyHMiPXs/eTW8J8MHwJjXTzLNKKHY3XBguZns/L6nAC2z5EIG
6kNDP+/Gt6W4cROizfCWAF1qnOrGICSC1EvzClzqIxrEchPiozhN9MRGn5y9Xl14VSJ3k8HPi3fP
hcfAImSe8ktFUPpBr5fyQphIGWSZqiyhljy3ee/vlQ2TfADjSP3szk1Rz60XXr+wmC0CgEz+gSTs
+Zx0FpogyvqRC3Nt7plEDbsHiZYRKk8I53C7Xhgzyj3NR2kOX9ijce+CA1KuRESfG0P6N2EeohVx
J5yFKWlUA6pfs6nsm4nJcFuHxI2RdDZvp77Tn1irDk/iVMf68uQ5WYmBwzEvbl+Zm1DS/RoU21wa
U7HHFcEqMU3Ng0euwTaSjvZgVd+ivhIkBnLDjYx5b6gefkV87mA7I0nxnF6BbaLozrpuuY2XmHnV
ZTVT6xYzneTrcc3SvomH8ndny+RgmTDv8wVnldESzUCHjgjibtnqMeIfEVq3vpiQzfUh0QQZtoic
SjC5xaO9I7lTHkyT7Z5MF0JbBhChs4+NuykkrzbQGF4quvyzTs1F+reTdxiten7iVQITOtPMpH6X
pY0BU5EAIlEO09YdXV7zAMXNuIHRgs7PBLrABrTmR56A7dg9WwYCxpa514/hYJ00H4tRzHIiT430
0k8DE5Z7BEj2KBdI6lli7GPls8RERxNjIaC0daDhx6zdXfJzd8hjZMBpZjOkQguc0oWDtJkRjO5k
w8yUdPxnS4/2hAaUxIxSiNdq6opdBxh5HFBfIB7ARGlDZkVQ2Vkda0VxjnL7vhrSk0HhjxWU1uFe
evF09h6robev7QSkQUd4Hzu/0erx5zGB7myPBDcS50/YD67R1IhrnELnXGR7Vy821LOCfAvRvmeD
9su3RxstKfmJkZK3VDkbgoIvAr0OW9cwu0DH8WlMh2SOTYwwS/9hz/PtMpRPFThQep5TuKm6iKRe
1nBEZ+HXwtSSEJ/rtFGy84qZGJzB/pOFY3uUVPOQOE23Ig0v6t/iMPumYtyGjd+8xojEaGvG7Zhf
gDY+1wDe77yRMO6B8d+qvQ0U23ctrx4rEronIwoRsmQovADxMLnG1DzBfiUg/sn5s80AAdRWmwFm
2bK3g8GLPvKUqAHfAtWZzER8pcnPvHT8E203Cqhu1zFIzfUBIryJ+RETmuY616xs2BG3WLIjnyJY
m50pvHZotYhgo9asgFk6PTL3FZdMeg/47q0JWX7EfX8sIzZsy5gC7euIZC/syzz1yjLtk1bAksk1
ZHWMyIJiNSPjozWxs04LHTtkEe3NZgzPFqEQKFpy+WgZ5jG1f4WZH7MGR3E90Vq9hGl83zuDdgrp
ScvIaLb09PEpxQbwqokkKi9CgJUPxa6gRqiOcX3XA1OjPALfapbGvimZMObJO8F1b0865qsUBtzO
HZaH3Mjv46Zwj6VPyCj9juSmdGoNzpS4Yz78pk/1O6eQfoo1tJ7e0vonQeoR4k7tzjSrF5MuFGwV
+VGm6XjuneQRVbFym0w3c2pf3T7x2AWzvujK8aXN4Lu7I6oTeh6TS3HWBakWVxJkXUqHZFm+N0Pb
U1Yk+EzHPmDX7KjMnvObLnKIlTI9c3wl1PLqe6ddthNMvaATNe7z0j71C1Ka6KGsBxv/uHPxam0L
EC6kK+G85igiLAfSPXVZDN2l/WEshrYn0oEaOh2JXTKRS+pLFT2DN1Z9Y0VJOFqW3MUYk8IOW+jy
rXaOOoFCm9oTF3Aa6CLbqgsqmyVibtQRuXqag8Ic92ci6Ierl/Ls9KbznQcSqFgxKQ/wavbTR+lc
XA7wbehMAI0cZzk6KPpva/txfVZLEDeVAjytYAoQe5esQYjHRAEVN+D4vBASp0SIYHoHMbo+LDpA
iXrq3UL4gOTTkJdll+lV6PRNGhfhCHQXsu3D+Vr5xDA5jGaxbParNZPgqY9oLp7Z69MzW+IjvZdL
ZmQsNnHTVNlHPEb6EVbs49LBUMqc5KO0EbEiaSFPU3ntjcHejyMN3LJAwhRyBtQJ6ip3keUh3jE6
AFxWKAEM4Jg0kelpNrjD/LtVj9i8kY3uqjkD00+Dk+wCuoPiPacYt2WH+QyZFzu8VQ/bqAlPOfSZ
AF0UmPbM2HQ4YHsXzWySP9sNMP0ww2pMzeRo18N9b7Hiyjv+exyilgzbeteRHAaDj2eKjA3tOqRm
TgOc1A7f4a09R3JmpKOHhHyN3W4/E5bja3+sYfC3RVMWZFfQockwULdYQ9BZbRckRlpj/mI8VRa2
7N6oqcWZY2ltDI+/kTUpIc9IIUazCpJ0AMxp/RAG41Gmt7dVzIpar7HpmozzMf1j5IycC84dPFt+
JNN5bDhIZt6V12nPU46nvE7nd9mzFwOfyWyV8GPbtb6LZ4IGKa3FetcF6puhGUnUosfirpu0ZDuh
8ABVdRCIC60i90BSxR/rfLI04pRH5WlO7wfT+RnXbB1qn/+ylu9aC00QT51YS0KIfosXfjuj0jSc
miV2aEQoCT/frZne2YYFa6meikvqp8axxUDQ9XLaFzGbXM9kOe/lo/bNjeV0HgmKanT9dunc7trC
IbpW9NzJgMlPIiunk1oDu/nY3OcWg2Yy2+99BD5mYBmpT2aL4S/faZY53GdSdXiWgF4bqJtxSo9l
7753UZtf1gtt6L/HRCqeIUU6O1IKb7So18MtlbkBlnMSXcpFvMajhnzWgRQ0T3pyDBec4IyjjzTb
h8Ni6o+1I909Y4lzsfrwghiF9dAEyZMt/rHxmu9+Dl626YyHuOcQlbO2G10mSXVQ6YroEPf2myZo
JqZSfX+U187OjDPNDs+LTRGUT3kz+SeaPf5B7fnnSYoNAif9JL2jaHL/QJGfQCb0fVt0fkE+6u1p
znA8rbJbox+srWFCR+j59VgYDBufZcKodmpma5KhSANGVrT+OBGjU6Unb+mAEjQTuBlYPz44WX0r
pghL2RK0uHu6QqA2bROOpVG7rVjJIHFg0ZS72ZMtnRIZzm8cdh6JvQiwDXbrG4F2iPdWz9uqbVS4
4IusvZZtEMulCHVP2TUvLSvjbTMxBq0DEeWVCrgCSbx1x3Qc5prDyf6xlGo32gv2/klyJ8l82gr6
EvTuWdw2m2YibwVlxKkQdP2prA07UdwVZAtiQ5ubow4lgpUiehHTRtGRzKz3fEbjvhtegaUey5Bl
mQ0XRkGmWZzXBGXBzDZ61LYDk+r6PbnumzaiTbMNPPMmjqH1DdfLtJC8kx/0Mfq2sBAMWLoy18NA
MaCPJTTR4VOSBGebxu95jieiQhggwLkT2YJYwhtDFq0ThUxcdVQUOFcT3cGeWKbUDBiwTIOhJkPu
I+XQs+qh6RDX9EzFqcpo4yV1fG5F/KHM/7LLP4qSowkhLWJvQwvMWdnOveEpMuTLzGGFRwmSyl+H
oN7S9E7xfMOQezaCIWPEymbGx3Lfls1t5s/Mj94pMeI3XPRdUI4Y0aBCsCzhSZUUh5loV/xarb+l
tvZbx8BOtcwLCPVh7L0tCPDdkChypXQ9bwU4mG2C8tOJEJmgD+g2quy99bC6GMUj+/hbLcIgKAwE
c2q8Grr9gCgCzT7jczez4ct4ug2gn5Ylo5gw0w+/m69rSR0bibUp2MUjk6gowaVzoNnujVB1SoZ2
ssDI3dw2WXFfi/5KYC1V6uJDGsQUxSGfptaL3VLa9PqXI6FhceBQPt9o6nf8HBP7Ef5tNu79Mf2A
uUi4goVZJjeCxBysCzkBG+mM/jafONu9+Y49CQRaulCbgrrt6zDExH+iKtjnIppfCzyH+uipckb/
O6GgcyS+Ub/3Kqhvk8pqNr9TqEDxXC7LTWK76dGxSLMjf9kKNApUla7n5CkQJuKY/dWahlMxsPnz
Ddu8DqxxinxBZ13NISg2n/MkhJBSIt9E28/hXIM82DSC6JxozIOkJbvI08oPpwSaN+Scj+oIaY3+
p/Tnb6ZZXmEK3I4VOJCwJUES0/uJbOwTtW82OT3YVwrKwaiOHkdvGKRYJepqJCCSnGmWQcXKISHK
nDPOjrzvSz+fRY7P2bWzVzUecp6gOhC7Ok4+YhE+V1nzUC72m5zjX3nuHuOxZFRLIT1S1dgimhn4
ScVTw/Lagj+9tciRCLqc5a6tTqJm4g91FYW9xVFWyKK+i2CAYfXl8K5ZduC7lZtlpvgG0BpMUpsE
uTiuE3bI3lY3L5jm0k0UOTnEu3TTp5fhYrbeR617p8z2cQeap9hIsGfJ+idhQhyzHFx67zxPHn1y
u9jiZy79Yt6UDUP0jAh4KZl8iYBnGUsjhckv/XAxU2+ixT+qc9dMu2Vf8HYmzXueJMNdq5NRoWny
tlcxWr1aTkxWuFfEYJBFd2HNyaCXuKU7St2EJN9W6PA26ztvB1zaqTvfNZ721A+2Rjse+xuriHrx
b03lDZ4XJgJLYN+UPoNcjNdqErdNxuG/gqjW0yUi8AuDxFVDO01tkd83woTQ92m6dWqGpRBxPIaN
F1fdzfkwbQbA7BhLGB3w1wYF4I/K8LfzbN8CQOVbINqJAUwP/yT2UpJPZt/qM1Irlq5ekA9IhZAM
tRC8KdvRMZ2vtgqSXf+Wem7HAAceaVNFNcwctd2phQ7EHbzwpk+uOKJUlZ5JJy47okIsiYaKckip
0S1xGWzrnoPCw9OUuyRAsFpSG6/8wywshTvEPqY4WWlSHnNBRTGMlMDO5WMvPmjIubg4HnyqWO3t
C225ZpXz06nZqYQF83NMCVrEtX/INd3dsfJ5Gfxwp7Vs7jj6N3mOZWC15noypIFOWpbrkwsWZtAc
O7biRc4SQZCaLYAf0dzBkKGN1lNjwl5H3uYyi7eqXBEjcGMroKZNDo4KT/pywKJBtEGD+yzDtVE2
3yt+uV2a+d86jDXEsD8kHQClpPDpmto9W0bIW8B39YNBzlFAguOTPfYvUu2y8lZc5GDNOCiYpj2d
dnk83qd4u4N8ST5Gk5O+td1D7y/s2DKWtQ0uDgxI7TFC4o/GckFSssAkXY/HceUjVYPNu/2zjt14
6Sg0GCjYp+o4yHJm3chPNlnWk9fU6a2Y7d958QHGbHqjDarP4gYXHUL8HE0vTuaTlSWEuhtthvsZ
ZLgj0nqLrCG7S6k9bPO0pgjjCtBFhU8PvPKeaOdsS2IeAl5ij1EYeRDuO4Mz6ASSdzf607esn+PA
bzNEOHNHi1+X4NeFOwZIenb6aIRXbWHEMsX87Floojj5cWsMtFYaf1E09nsiwedLKhCyzU57spOx
2bfzXUfFa0G35KXhi18a7anGloMOxz0MEa7BpYanATPCSBKSViDY7qXVM8dGLIAwN1RbLy6X/dTI
e7BHmFrmLH80LJQ3FcM3RpoBUZ/Zp9eOHfzWoohXanp5P7FbfFwQcPboST6RPv8/MYrq7v8VTyhc
C1LN/5lOiBOnan/8qv6JNPz8P3+xCQ3dhEBoeT4kANegdwtm7C82oaH7/8GTpQvLA1hjQeb4m01o
G//RDYsZybYAVtC1A3mgwuvi//7fLPc/AH1AE7jUAyjG6P7/C5uQt/Ff4Qm6p9BZPnAQdl6EWv2b
n6UXca2HFDsveQt9XUQgMwmGxfr797XP+1bYbIozUdkAFKJ2fdb/8tgUkudHNASp1+pVvl5vvble
VAboZLJ4UcWP/j2mC/rx3Zg/kKEn96UiW2ddjCmt67oJNgAbgvXORHlF1ot6nnn480ltmRIStN69
PitX///rqf94ua/nfD28XpuIl920/fhOe4x1zt9/5l9/dbRTnKtfD6/X/vWcz3fWaULfFP6UBF/P
oe/zivIV3n4uT7VohwPK2fZMxBUwXtulwTPCGmFJpO5dL1Ah/JfbTDx/PbKggzU0J1IBWX/dlQ/k
fRnP63/8euLXi309c72PIn57/scf+N89/K/7sPN7+y5zr7EebXpXr09fr7ReQ+NBpalxAVPUOBOt
jPC69ep6kao7v26aU8jDSD7+uhM9EzZyFXW3fmVfv+K/ftT1Zrn+/l5kLgEBW/SJV5Bri8XyDHyY
kD/Fea0U8TVd4a/rQYj3AVKwARt2feJ633rt8/+th7SpyLIGiNn1OJ3X+9aHC4WiVUza9VY+wqnt
FbH2H/93vWpSm3AV43a99XXwrzc/X1S9QZoNE7jcUXFz7RWhu15dL5IRwm6f/1hVkPMnfFdJJVcw
OppezLPqpq14vbMi9yYU+9CwKJzvelUibqqiJjoZWNoDSR415Z//GWrUdxQaQdyzPgj75ChgA64P
rrTt9ZqehQezbPVDa8JEDxWImEAtlHZft62Wfmzulu/mBONjvXAdvvz12opNNxTweL2ZL/PrMtce
fVye4bEZqX0YydOKS0YPySnlrRRlcMorQH41lEVi9dYp49rnVSt5mBzq/x28zyD7Yst/YuY9hZUf
KeidnOLejXwHW7t+XT8Otg7+xHrVW1nQeVHQnPVJRypNgTuHEDB8vSl9IHv29d3X2xdGKgJTgaBd
dezW6utYifXrzfXCVg+s17KiuXpdDIdF4ZqlqOnemItNp5oc6vpcFDaJZ3P3sH4LqUI/r9fWv6az
Tz5OtiDRDWXk7CfTOV2Q3cQlmQTTKOBlrIrLKAFsiK5XZqBESsATmSlgs6MYrMG4buYUjguWad6S
TTeZtKKUI7SivrFd39T6m9iYJnqit4/rXesv9PVbhfuF0NJzHi4M8gTFvdRdydZ1vZmr9zynlYYD
trKRnGOJTsII1D9HXyicF39qov1oL6e0qaiVqQCF9bH1mm2YO+zv+fFfWlh/qrGVrdEJTaxBPYAq
763K11WKamUqQGHNTfhUqS4pQpSs3q+4em2wkDquV+mPMGMNYO29riBVuI1u1mSDFVqfyQi10iqE
XbWh2FUrDGgc0o4fvela3FEU5GK99nXTU4Yge4n/rHf1ffTuDRP986rnkBCKIA9aMNxb0XLtDQjm
611xJM1D4lZEdnivNV7xnabCIdaPTcMBefvXbSqMlFEm+pVfn/DzY65iXFdJfmtpmCe9uFmlv1+f
8l8Yf3sYaLS34SHJST3R7YHS4t/gfqEpeeInzn/9/BWx1OyZ6DOpyIR+EoznGAZ2/zhe16OjYqcf
WC41eatTE/7nGaxOYx8IeRFbxuHrLpvY3AYDxn6Vz6YqHeHrIlqIowc8+lesBc63EQ4Ywi8lyR3/
Dq9Yb34GCKyZEw7tzQ1Kh3SHZZIZf7WMrhe6hxhda5phnwOP3rqDRQARFthAqGN+DfwoMOIp7QUO
+79DP8Jy/i4qmWJdcdLLegFJa6EiqhsBUAQ7sBZKVT34ik+B73oNPSIHaYne49SKJ2Oc2fmXHtgE
dBPnuigmJQFGcAYtoTsPE3LI/8HemSy3qrRZ+4r4gjaBqQRqLcu9vT0h7N3Q900CV18P+NTnU+ev
ij9qXhMCtZYFIjPfd61nueqYw9Nf0nNTHar+eoJ/3TbrLtiiFOTnjZdZVA0/tfXwN0uawbqZJ4c7
60k6G6pB1jacbW3e6jbS0jV/oSNOid5wQou+jBnx/lPlve593+wIGILQReqygxfLZul/WjfU4V6R
7w6LjYaEheXSuW4w9uWn7/vWmwTBU8VYd9fnrA9/31zvM4C2wdIQ5/WWyQjNin9566/d9d6/vc/X
LkSNLWbd6SCmQaGYUd/oBVHx48SPBTKNdVTb+1IXA2UHqG6mhoKLdDboidbCdyswCOqQq09U22ss
PcuUSSuoq5jLnV+76+NcVK4wsoCmLQmba+KCXOD9zeqeXne/ExqqZbhZbyrMmv+e7LA+kWsRNup7
gwbn6fuV673rzb/iICg9UMUWoBvEMoatwPj1Ses7RyT1YI200GEzQcFAtLxpuc5n1t2VOb/ureD5
9Wa6+sm/b/+3D9PKYd68PnN9Ubb+Yr7f8x8c+6+H//HXvgD462sAWJawTaovCP56198+5dcTv97D
rpsALZ2jb5uUQb8cl0GvlQx6621IUoMXBt1So+K+ddP/e2+9OTtLAsvy4nXv+7XrzX6uoxNi9fWG
GdoMrOuuaol5JiSNN1XMZbhdd7/u/X6f7z/FiKhuwwwh7Pro+ve+//y69/3kv73j93v94yP+4yXf
zxtjrhROfFiDq7XlZ7tu5n/v/eMmnE0gLyOyovUBfRnG6mW28b0xLRwIgTX9Wu9S+5jh3V2mZt9P
+cfN9YH/8T7oqtRRkOlt1ucZ63zhH+/19Vf+28f7wcLzLWg5fn3iZaz5/uzrXrtepNbd7+es/1pj
LAEt/3j6etPCO3YcahxZ0jjIuN5+R3+vX54ECzzjUpL5TknFI2FOS2gZaCMcPgtUaBguESaY3Zp+
YS0TIfs7/mO9c9183dkUUKDdutYZmP6dEbI+biyv/HrL9U3W2+sjX3eut1UcSb5WzBvp2Apxuorc
VqjBWcg27qnLkJ6oCtjGuomBBeEj8wllIheqrmx7axooBIZ12BvNWT5qdBCR8rWHwVQTGrLIgNVl
Am0uc8l+nUvO60ybDvK8dRqowZMGrjvoXfPkzip6omUPDYf1tWfGA95J0zlEy+izBp+766wqKUS1
xbvbYDIJYTsoZw0H8Slfp3gk4ZFrtEYaxcv4HS6b9U6htMp20BcQp6096BEVq0wNR3UbR85JHTuy
oHosLuOywYFVHWOqnU1IUlOyrFXWvXxoj0nCnKFRC/XULRtpB/OpbQxaQaX1aS7+q2FZEn1v1vsE
MwTP0ChOSgdkgDLX0i9bQ2GggCeWId4hICp5A1/l+Pk6HDvLSLxuaNUOx7J8VdeZ5PpNWMu8av1i
1r11sz6QVSF+kiEoKJliavraEKh7aGeYdOv1tFsu18m8lB/kUif42l3vhYZyO5mJuyPFbji5QnOx
Msb8v2EzHf75ZG25Wq8vWx9Z9+iYVAYHo2xw/nxv8v96c31gvS+u6eopQLa8YglMC9xpOInELDi+
kdyu930/sO6Ny1fljq6L6JXZ/Hp8173vzbCcA+sxX+9bb3baUvT5vv21N/f3Ecq6Xfq1WljecH1g
ffH6OnwIt50wNeKhGXLXEB2UB4AR/33zK1MnWhd77TL61toy8H4/FUKmuYFf51JgXkbT9UmZEQP5
7HwiU+l0oRtsDyOmq5NjZ3zxuo0VrkR+gZaRtjULDERzNsFWg1H1N+umJyPI7noa6hALGRSWDLF1
0+fUoWhC0DJWe5L6lutaPUwMLt/XsFxTR78aaBJjXp1OUPI8IqblyeAKftKWzffNfjYjJKL/fnjd
W5+zPnu9WQVq9gWH/79q7f+vWmtQY4Ug/T+Xa19i1IhF/PH3cu1fL/qrXmtb/9IBReC/sEzHoVwL
BPyveq1j/Asmo2kTCmFZiJQMoK7/mSXj/svEu6ShfqZqqy9F2b/Va3k3Ax8EcQy6jofof1Ov1de/
8l9otw5/nxYd78nHUP8fZLYziBIfQKgdurm+F65GBmxakOF+A9+bvl6IHdtFI7o427KZro7cpohm
9yK3TLw9RtCxjJc9ypvJOOr2bTlApdVHzPvLEFOSRXoYUh30G+mKeaU8t03sM0d/njW0yVbfey4y
lczIcLqrE7hLQnO18cFmmAt751Sr7aPQn2dnyZApcpBU5SUjHtC3o9v0zzw3r+Q5vwV2paIpxbsx
heO7bO/il8bCAtJIcrMHBWNF9Z604ed6LVkya8NKPFAnu3HwX3qOMHykkNOfmIBdkhGCXUg8LYsw
e5ioaCE3WAojxNqVACaoowSFuJaLgbctTeMAVtNLCavmdx6hEiZQArKpyaIRptsmrObJc6eZdnvx
x87JA895cd24PX07TXpTX38gssVgmyYPjfqSub8My30y4gGRqfs8anRw8qVGt0Zncfge4mBoduuV
dh1T8yVcOcHNTciPj6MahnIfIkbr8MqWeBY3ulrAztHTiIFODUy66Sdh2oRHNoX5lgD52s1wX7o5
MLfEKPJ8wxB+w2n/TCj5W2nhgM4ATdrtn9EFP1TF4pzV/NuQYBgwESNbpRnf6T3GcSsoyvNgKT26
nSHcFQvsYgpjFDQdkDSgq9EibIkQvyIiASTKCvJYTbDaUPwhbUM0T2pzQtbiIiNPhXZwEgwnqHVy
DPO1E5nXYWoCZsIZXaoG3ELq3q2DY68gspiN2fSq4rlinXRyQ9CxIqLFxZL/PBC+oW2xw2+a0dGO
zajwuiHblyQFR6h4OPnfCbmAkrQkfuat/mLFRbQTy6gfj8hTR3GIbQ6/wyzFy51wPyXZb3QaTzLS
9jIsf82O8hmRariTi2ZcDVjSN6afZEz82grXsWXsC6e4aZZCgK4V5W6Z6NCmQdnTWl7OvwU4Ej+O
ppEhFA6AHagqeobqbFX82Uf0y+e0od8+NJmGLAUc2py0u1KbPkesrQAQmJa5/XAD/p7ApeWnZo2m
JK8j6Ra3bHFaN00OvXQGSrdZRyIlnHQvXEb9Yak3dcvG7BUABYl1cJd1/Jj9AEfzw6RgFDSWsjT5
oQX8TB1nD/wY7HJTdB6IZtJRmxHrb0MioW5lf9Z0t/WUjUHQcHkBnEdCeWbnrw12kR0ACLpBrT/W
S1BtaatHGUA5Xmpg6yZQsiN1e2J8l7nVOplCxICmfkHQlR754Rb9ZNz66YBd0yXLz1i+GIWiaZI3
z1jyD0lDnrGaWi1aOTGfgiJRT4B1F/Qk6/oyDttzSU2g6UW6nwEOOYIkvw5zNuAbZS/czFOq5I7F
KJMEK0IsjwqAQPK/RmOywH0EvvOxK91dF6rdcRI9ol7ywisdo9VQjRDjZK4CKmr8plXKA4o4GvAt
yNN1Ooqtwtg1g3qta0mTCD/FFvjk4etzxtZjHEKvGsp+xrgOvwvs4D6oR8WPZPThIB7Ac2U9rrOI
Bi7QuroBw7PAAvRlE8zGxpEPqey6rexVVKMdNiLqS4bt3JIuzVeL8i0tk/w4Zsa2He3psE4ia4XE
b6RL06Znte7KJtzbik59sviQOUCdftLuQhlXCKpj/MNF+znZeryrMEl7ba+zDtEAr2pcaRSbo1TH
2GaIES23up5MD5nj3AiStj0L6cO+O5ahaO5MstluHUyVGSrBs5b4gpN354wNMPgqfAKMUuwxNg2b
QEqbKwJ6azlpBACaexG18qRb6S99kqEvRAgIUk7lGQ1b7NWCPv2UHteBaGzMSxtCnJ5CEoLHMX0s
0iDYB4CTYJA3tzh9ygdyx/eh1jQvU1Ny3arbH+utMGqTnW3Es2d0rxLGxUXXWvMWxSq0jEwJISqk
2oGKLhiRIORbDzBAhi5eXuTE5o1W67+7ITrlTdncpw7wFQwYg9PNH3pU3kbwCwGpGyrGHjwfOBqM
V75a4C9Td55As90Uebcd9bS79CDad8WMsbVxK0R3TFwRTwQkKmxMCbkmJDYdaEq1x7RjbtIUl4A9
BqFXmIoEGqUEQEExfYOStU+c+C3JPSrqYgLH70JiceCfnMvazHZTAxYjGnuAUbPDJb+OOe2gKlj8
pi7lGH5WQeJszTGVhxQAvWWV9kkH4HwSUXzTmC7q8UaSFjSmr21nqjcg4yy4NwU2sw6FWz8DKCPo
J0bAqJgg09GRtWHX+nqbvAgWkpuEArEnraA/MabXXh5lDqG70auwcgj3vYLqJoY2nlZSMFV3VmQO
Lo/B7R6tyTODrL0GRXWN3LI89rYq9lj3UHtFM4pBFh+nPPtVGIwincsxrVPnLGOzP2ILe6Jbph4k
MzKuE315nolYOGQKYiGtCLOLynt56wN8hYVvV/2ei5JESJzeRbF+l8wYrAqjEHu8LQ+9QthDnHTT
Leq54lIhFiJLIHnIejXeESb8FIZ4iBTjJejS4B0oLMkkQ1pdGm07DEn6OBgzVRCThcgIelxDe8WS
JO4+mmmfqVI5RVhyfKPN4EWZ2He3eCv341QHO7VJEN+YUF6HSowP0miPtq3cJbJ0703pGAA84Yu1
Z9egfdYD5dmMttEeyomjOvcN0zjNPUineyqdPsd/kmJamrIPpXcfDEXk11TQ9LGGGvY6aISiwjCn
Ee1mBTrVhfFid4PwosY1d2VoXme7lTtkNf1ohEfHHMD8DTxpFszLqkD+6GcnvNOQ9BcUp32rg3VW
ccrir3rkEJ3mSNwwO+0elKmadySIvOFRzT3NLfJnOP+XLEkA5CTNTSBJ8mAUms9q8xjN6PwjXWa3
ZhARLJJr5Zlyw6OlCmqkeaNcI3WKLorg0uq8T0UY3jGJULdpGozkZ0f7JEkmYk7DckO8VP88mHG+
RQJNbHEb98+whiyumVKH9lWDi+DXBsS5fs61t5lyyyGUHB66WnnU2BettCz8tBOHQ7fN0cuMpTlo
zY/d4jTDrJjukUzpr0CrHaMXZ8hPxVazR+umAlSluDqDb9/lN0my+OwH5VS1egX23J2Bp6RLGjUf
wVDwzGHsMm7kEFmHYHRv1FGl/2B1xnPN+bVFyTH5kQg/GhYj1ziRcF4bvCdJWGJ1M5B2SuBax8zM
nftxaK6I1e6H2W2eZsi0PjSw/pISdniKdgn41jN2AdoeVWI/N4b+zqVvY1Rx9xwT0WZg++Bf54xj
FoYedgwxy0Zxhow2/5ksLT9DwZQ1J731lkIJCN+B2g3XiCmiP7W4P/IGk4LGCHmdeuPBnVzL54Jv
+woOcK+yELZRR8M+ngUAmVviH6Y5NE/haHVbxeyagxaGqTenBpq+dtIey4q3S4s2uB/L7rVrI2pp
gIWfVR1LRY6N5Jc1oP0aKucZSxCQQ+xfo908F/RPtzn9l2XkrH60SYVPG/j7OQcusC1sAX5wKD/t
vBlOi+yfyMjC2iFHfy5SQiwxNySyuVpljmyDC71J/8ELpipDStdDe0aQw+hRYUKmdHBKRP8CDVA9
BjQhPcuqykM6q1gBe4XLVINDU8UiGve/2xx3/CRtJk/0GI0uZUI8CM4OvlfiPdwdTIDgGDSvU6A1
N8D7WMrB/NgNijBoZ0/mgdhrTJAR3F93Tr0QYjoLPNt5i/KAzAlh3U/TkG8x6d9ARYAc45L4DQR4
vC3d5IN3CcAhIFigBmJ9DG6oX2FEYpZxZbhn3efPwai9dawN6zl8CMeQcLahKA5lHiHVVtX2qGl8
70lo+lVnT3dZQe9CKdpw685Rjh3SoAkXAeCwsu4PwOnoEfelichUvhbNIMHfMTlUA6LP+Pkf59m4
4K7vdnmNd6i13M0s4+BuyIL7PrIsfjnKn6ICUC+UY1+VxzDpXZ92T3OgXDojq8AnFncKyCdsIAdn
qg5V0CoXXZluEoZPMiH7K45DBO5ONHkFKOxzFBNqAeAeh7RQLsy+rnRPWRkhiN00TntkkKhPCvms
xwL4YiRnbOQJ3DXVperVh4REECKK7LLPyws0h/u4756kW6UHpr8OwcuVyyoYOEiNBa3DD8c7w+po
Qpe6Ie9s18YfKwBTW+tq4xH+lVy53DDfqLT2oUmA+k0RhLAc26vPVbKDSpgEp8KwaWaGOYw2Zhie
CMLbkdSQ2+AHJQi5Sd22OeQUMTbtqMK+yE3j2E02gk+lO4xjYW/CIS42tsD+ZtL+vdGzy2zVMYgR
8hnavoyOQWS/TQbZM42dPReBeoXMwbkY5TfRXPccn3Rv0jgDT2sekwq+YWeNVNplAWswpf5pN6p+
KuryrODIXvj1zknm6Q1xBtG5T2e+5ABjBX7ve8XmxEw0PICqvqAof8+9WZ8HPeXTF+KjCdN8K82h
BlnaqSdlHiHaONI9akOyDZMATlQreui31Q8t0idk6hADkBboG600M+g9ME+GaYgOOV2iJE0MSHWW
4TnVMB4s1YnppOZ3SEwcvypLfacJpztVs/Ozm9zybE0KyPhCPweWtgiSU3ljB/KKvdyX9uzeu1nS
X4YyfVLyB5ISokcBnOZSm9qdqoTzqRrKB6WB8O+4IeyDRjFBjgw3ecJEDxbNTRkJ9xpZdbkphp2b
1/F+6kzzrNi/1LKbznoKBMZOao4l5VO1fIRSaJzSgYcCzDq9yMJjrmQEG+mSZbce4mVSCBhojeDJ
BJkf2S5Qtbl673JQ9ol2B4kz+jHoBIik9W6M9Nt2CEa+pwbURgkMy1Ab/AJW2sCWZMS1A2x2OZCU
QzdB8CeN7360MXSzoiSbwAFVbQJoj0AEb6umtzeFqZ+H0unOSWx4WqkxQXTap4nKsx92GBAE8V8e
pm/EHqCjfXiEFdLW7NDagFU6YioYqnXwd8V0Er3EfBj2x6g1vYRV4FEzxTO45X6fTiXubfrBXqMq
+kk8g5YYx5KZSw04Cash0IbWFhgZoxfRZExrMn5POt83UcXapvqUaTjej7OFLW8Yfmnj8IRow9wn
KQh5WVv+FJu/a9X9bWWjvgc78tMSaQN4odu5VSIuMOkKUIIFm0boLwYxiZrrPutu8ZHKwDnMpA+g
36rCndNTUhH1pSsMfPt5W5x7DVDr0PbVR6S1j3wTb4StyGMZn5kKRvgbDmXL8EMpIXuLutsaqvpr
EM7Wkd+cQQSKmT8ABTq6Jb5uxSbkZOhfNGofvma6DAdRebX4iZ8VQJEAoDCZzp3j3JdA11pXP4ZW
2/1k480VETH0mh6jxPAoi+8UGTH/tRvO+IHYg0aPqIyn4TWO8cSawxTvQspO9HmIHuIbJeMWs7Zo
fgh7gTukZuhHhgm/LZkfCiV+HAk13E6NEuz7t4l0TZbv/U6irvO4D+oMbtitUlQ7VYF1AHQyTBdz
Ewi1TdfFs6+kJa0p+G45xRWPBv0EfhfrCIcJSK6g4DdoH4BoSv9Ot8fXQZZcb8aSobDXm0MPIYND
Pt320jHvuPRbd1kuwPxnDJSir+6DtnTOQrX7ra44zMis0aubKv6hR8ORBVX2jmLcN22F3L+4JoLE
NWJm6m3KFBGbJf1mQjUaKjFo5dqrplJ/cfi3gMYHvxCsZFsMcDmOJHIsJgWzw5B094UzG3etYhhb
zBe5h2Wj9FS37Q9zwj8tYkX10K8Rk11o0aHhlKvLZqPapOMZ1e8cHNxWI3lGM9vBqymw3plhL/cS
VjmjvyEZi2LrQk+p8u2pt/3O0T8Wr09Th5esyEYQ6Ivsm6uyUxBJrOcldo/gho53eU6cYt8CCXyy
8DuhsoSb2JuPsSTEpO70cxP3/uBaT4hZ8F2e4DeMUIIehmUTieK9trv83so5QVn1YdXekcWCE2Wg
u9W3GjFAoKZOGF6R8i9++DBKtwMcd73FjjThku7IGUbUDk9VASemC5dkn4a4glLhDCur+FNBoWO5
9avWm7d1DzAp1t/hhu6bANfG2BTXBn+uV81csVxiK8kRe+ZbHhrKJFdLr36MgXlIR2rdeXw/Mw4y
zyGXoHCMC2Fd2APTTwv+cM5c0XLvgMY/CV0aGwDrVJ9D0f4xY4KA6Yf7jooRPWPGQ7yBfh2hiaW6
te9lf6Zs3eDdsYnIVDsoJ9FzKKcLjdLnKDPhosTKc5FhjClq+Dp6SutpjiJ+cv0PYyJVfLAudrwI
PmIZUwMQ1g4DHJELSf4qdSbWYVW+WtRGFOYblsz39TSQthE5G23kVVU5/9DjuyhiplBlb5yT72aO
bX4o4IpVov3RAbLe6xpOg4AAhTE196minivQ0gfG+K1kANBNbaO0KZNsfcJLnmgP1kThlBrFRoiR
WIjMpmLE12pGlFeUB1url2RTwz5TfHsJJ4F9MFpcvqPZe02u780JVFboJM9m2R51gnqWgjaLzFKZ
PZMv0tOU0e9bkE1km3plw+FTi+QHRpxpk5oiYIqJNUzyz4Ji/JMpzk0awhYfGSe10XcWbL6vYTGH
gFH1B7sFEEb98rN3xk8bvVxVdA6mLi6104StJFesMxFfrUbOkt3hVMFZytKy/i1iSEaiRZBOTLRX
Zrd94pC7MZpn5gw6XT/brQ8aEW26SVyNOac3fainG7D2pANo9h20O8p/jUm/oZMHR1oRuT7tO3Fc
97YGrledWb1rbntGDMASMD2Y7gn3X+qXlFlYTMdbZDR4luIznsufoc1Ebo7jXVMPxUUDHCvnTzXL
FY9qirtTE+CdMv4MTdkeUwf+dm7cJeqkHbXasaGrJ56J67fFDUhUhHGH3YCwkqg0MMi3vwPIgtcZ
u1CuhT8lops3ZironuziYsX2XgbyxWbODVoojCh4M7Mr6Ycemgoiuaz6+h3m44zCzk6vmN+x9yg0
vR3+N1RmISZHKt4TeJflwA1or5ojRDcMaImJ0D+EhKea+m2Y2ulNQb9DMfoXp9ZOYjjadZ+/qwaO
51z5o8BRP/UzZ1y2VBcsw4CUSaq7CoWaC9WIALVoCsDP+ISsgQgQdyQjrGrviMCmaKNnN52hOCc9
G7DyDszMMhJxYBwY9ZPFlBZNNSNHwWq25DXmUGrwxwaSoyJWn4VZv7Ika34komLdOg7KIbBmA8Ic
GBvU6HxzlLw2zBr7A6Gs5saFs+sY1o1bVPfM7rRtf6fMgevpioRIZlOFaTFPbGrXmTYiqo9txMIT
e/xtUU0PYuzoDOj1dmLt6RWteS8kWsYyf1LnhtW2i6sB7gvkC4kLTFeosNelcmeUt1rLhVevAOv2
5XWW2cOsdpWfSLILk9u8IS3F0on7i6B4wv6Irii9xbEd5vdAVz97gO6c+SySWMd8crnRQFztFXyZ
aDg/Q6ll8CMucMCWQX2YdnYIQrltJVTWtg5JcDCanSsie99y/iVZmN0UakZWNPMDp2/dnSlfoyng
8LUhRuY5ORpyWrKl8AvDiQGdGvwJ4vnPlJrmvaXSznGT8T7tWUnGKYPCUrUyBdoYO+YaoOK89axG
ebLr97FiYIC59RZZIVX3CpLpeK9NTu23uv4hmtA657FyV6TtsRuJYs1UjeixhakU1HCH9OqTMyLH
OA2FsLqYygzIRtXSS+Eyo6CxFG6KuXsmi4aWYz93N0ZWHSUYetmRBEDFFHhr2bwkbvcg6lJsnZqm
XN4R8WHB17QFcvwsBYfaqy+EElACmEER9fGk74Zmwm9cdd5MQnVb4xRPA1KviGJqIR/oZ0NN9ox1
MHsU99OF6/aWqe+kxg07g3rAYaqLfkfODmHFONS4NLXBoT4CEWSZI3d6ar8adf5kU3P2A7cdX6WE
X427O8ayOuf6uywJdarm6FkbaqAyZKsdGuydu5io6XetcXwx5vnVzkNo6CO5iK3jTUTeFjFYdUnT
EmvgpFCDhct/pgafbwPKCHOuHiuNGZ5bkRkaGL2P8RAOnBPwF/QHhWsk60PtKQkCxqMKjX4gTlNU
a/R0x2ZXIYitTf4SFmhByl/5u7DMnoTBX2DrFme0GXmEJ5eUSJn61/m1r/nGummDtZr+3cS0kF7S
AcxVuIWLslUHPId5UCl0b/qHTlffSVhbUiIxw5m2/JWLCIltrk73orPvh5brVj3WO7NZwutEvzRD
ZHObAWZzprMa6f09LGpKVciyE57XpEdB6/VgFs6CFJ/Jq9QR7eTjVobA8a222lXJgLtG9q9ukzh4
+l/IpgE4PdpPw1w+613/KBLbj6sWyo84hLnMj+GgpnfVoKR3CdPCEwHNj2E1qGeMmJc0EsMt8Hcu
wUK50vsS1QVJT3mDLxJaoh0f7UihSga24IweoXhbWNQVgVxm2jp3I8w1ptrITiLj6CihdgseLt3H
Cws/j19Sy9BvcqomDcAi0JohE+CacYuBZtuaFbMLpNyGWPgG1hTQI+i4nOe9J0liw3N76xTyKmdW
3QysOGAgy9f3g6EyLzTrt/4n+XLDoZjFu+Va8b5QySdR++xx0i2+t1hFizCCNhzAAfQLgnLJZdIE
bezZTyHOe/VCvHAWxGSeqGBvJp3MyniXFHHogdGlS5EPe0fh8LQHEbhPqTn2F5cWQ970QPwD+I1N
hso/VTQAR4wJiQu816btD7cxq2iP1JH5HGKSZlDjmpEauDOZeqnTzazQEa2Tkm6qDZepsrN9p3Gp
i6xl0eGmzWXCit2G9123XNvjaN6rY32ZXR2zzKRzdaILQPuAOTwnZtR9JpW25M0WOxBzKvhirtCl
1spb6X4OVUgjc56eRMmJEhqSGHgWlWaq/84mprHpTHsyUsSLlfzpE+O3nJubyhamP2Zx5TthEfLP
UNRzAKpuZ8I6aqnZ93ZoH6cQEcdMhdatX6iv5afO6F7sShtOo2VdY1al9Fpy4+rms2/I4Fdq68DV
Cks51goYgVGmH32Ogbu2HjSN62grg2dnduDWNxONdVW/qZzxqAtpsjIeqH025c+5T1g6YGg9DDYA
oQKWGwpNjgbT3ZbwTT/ux49BE542gGup7I8R9NK2zT7IHz2MeGVBSM54C0t19IaemMSehLeN3WvG
1jBiyyuV5HbIo62LoI9uw9VRg3u+wZ0Igjsr0us9jIrDACqwIT5xQ1gJyYAAUD1y2u+UcOlcWc7E
pJqQCTfVaYdJWGqwTafS3ttO/1tJX2tipQrbqXaNMG7ndCR/APg7mg96LsY9td+3hakV2CwuW8N3
xlghO0vwV627wumit3FuCBYZKkJPsoZGNav6vVOo4RYUxq6Lq9tknH8pZcLPZpK/+IesjWr0yj5q
Hkq1eHDv5zmUzzS8dpZwqovorFuLFiJ08YUOxYLWCoKHNCccoWDVu7T2sO/UFH3SGpC8vIi6udKt
rT3Afw9aHF6cGuaBZozV1rBItYhQwoAr9/XYzY59DPEfMSR9DuJdeg4QHIKJTqu77wYK2OQInWiu
zZsymPe5sClkZIBiJpt4N6I8YJNxdS0z7DiidnxqQJvEFg7VsUYeFAmFctLr61BGb7T8hB/H72Xq
Kshs7GsWWPe1pt8oqvFA4iuTTDO7WOESwqpTC4J39uSOP/M8xJVPGOp+CrKtlrECFNDePcMVhVdp
/N4KhiPgIX1nVG8p1urzom1i7golrW/l4JdDAONmAkfPGYGiFI+4UUM0imyp7UcHWJiI4AjZtgTQ
EQnYnkO5o2gCNk7EJPhE01vrwBoqQNCBJcXsgVUj68SJCOlDAmEWLsKIBCUrz5ro2l0fN8SDaOZt
n7v0Deg/EYzjEgJYtASWsHgiXoqcTZorgQC/hC4pnRhZnJ5Rc3Q3alV8LI/GcrwQSXStFffMwgsv
aIxX/SXhkwtj3FSCioQUO9NEnBPJ+xFyqkprc46UJwBp8iar9Cf10KYgqaLmohm0KtrULY590m5R
2j64cT4+Qc/xtShNgEkVya6uo13o5ANci7L2ULhSHxhCKrMdoJgi4QPaEwGo6Bb9ZQqs22svj0zq
CijfIAD95XDrWVyTRwXai7TqrAdv3o3DI+Ay2BwuqDlTzQDoqCLbZ60F4TiFQ1CZSJraFJbzlLfL
YVNNX5MxqAvYmXeEM15IMh92QRzFnq7j1h+ET0289sqguARRG9Ev0rVjzLQr13DCINUgyVoBuFle
VTslQYjlvQyz+UYPxnPKMdlajtw5IRVso5AfcqLtbJkUY1oH6vfglEdq315qOL5huNXOBNe1NbTi
0GYpv7PmQJ4eYB2yFP3wR5COr32Qpb6RmERkOoATRHPKIkJWhDyHhXOJJjJdVDsK9suvFsoliudh
SUBIkuDaFdaHSsy0ZsVQDZdFw1RTzG6sXTnAvZjUQRwbP02b/laQngqv/Bg7zceoIchnvZ75qZk2
Z10Nr31CZdcJst9gvJOdqY6/wACZA0s1AzPxPgtZI0NF6++FcqgQSUEQngI/0bIDaUfboSTwtCsR
NNvEy6aKIX2biORQTFs6k/aDalooacfJi/o44dnV4KmYhbaYoK6IGUGTBjGTb2fygEoSEWEwJ6kf
dWMp3RAEbEC/7Q1n32Y0FYYx4neiV6ZXFlniJyWfjOi2FBXP/JgEbb0X9XM/A36A7QAfL0oo9LYX
tZ2e3dx6Tkh82k1Jt0dQ4A02RaNswETe2h9gceCkfnaTeJvoPmxiE/mOjLWHLE+Eb8Gd2bix+Iyc
hcoT16Xfl/UfxESjsjRvi9HwMqwim5rViF3mz+3IIJtcdMcnjIReXdiqh96dj1ks/IL2MjOtYrY+
0mScfIVB4pTQ8fJhlYHuCAvyilH0lvyeAiMr3tKUGOsi+VUsniIZ2mfsciBgmASODFctdVCfNfGx
ZLr4MtWXtpmGdyuC2q2mKjLLI3MxSE3/wd6ZLMetZNn2V8pq/JAGONzhQFllDaIPksFepKQJjGqI
vu/x9W+BN9OuRNHImr3JG6RSzZUiAgG4Hz9n77UJvV6PqjhVZnIh6cnTYb7LvQKrkWguBPYucP9M
rYMiWXvBgsP2RlAuWruHouN2ouyqV/ZUFk81GLhVUYutYvU6GpFH2Ndz7Mby3Pyecz7dmJ2hjqpE
uOlkIkTnnnYsAmi5EgGcK1T1RVjh3rJIABtJrWfweW+ZPu0DR3/uZLdHE29dW0ZnXdOdW5IwaAzb
jIUZ7c1rn5Hcnv56vR2HFAlMrz6bEOsZfphmwJE7hEoiB/Uls5aQNnEzepdRm4tH9gk+d0xCTWQH
sHnnjp6KK7aBRk2VRMWwlYRXpea0Twq+1zKhF2s1Haclj4UM3Rkc5dh+aPuvPiPD89kkEggA5w13
Ubbv2wi2in+RwmThtLA0axk0NeV11ANDduu2X1Wc71ZJHT2SWGQZbfapHrOrlj7xLh/8Xc42sw0Z
560DBzDMFJ/4Cqo7lFHXE5SxtZfi5cvS28lxT32Vf2nRn68dr14nSqBYIVVv61SUxMJhHDWhiG1L
wrka297grUZf6utko+vvRHYxnZ5IFDDPVKMUCwMBpNNs3PQjOXJB6THsxrQzFvZOtViYpYOnUhTL
yUA26R5+KwVWNhLAiCEYTVhaMeWhFIIU6M+nOUOuacoUAK9VcWObrHuTOkw6m49Z6FOsCkVzuWNN
7REcrltdfOvZ8LFkuavU8FC7x7R3pcgfE9ZFets+8bEktw0EUh3oGjR1dkjDKj+8+GwTh36G47kU
9nBtC7QvXntlNjwT9kxS9VQpRmtEWqG8+paFfbVPBHj6OutZl7ncdk27SXBQX8/agK4XOiEC4lhf
ehRQ7tzAIkdPBacdtvQU8ghOnjzlcXkstKcAtDisBMo4NVX204/jfsdJejS/1OHMdG4e0dLeKkic
xArW7dFIQRQugWKQNx2gQnzHdjqjzXLlIUUYM9HAjftiU6je2pCEsO6dWF2GbY+IkT4aWyoHuBxZ
HrfdKh25LTNIooyAOI21VC4zc7NpjG/LHNeT3fifRPNk4YM4e9EDp+lEqlvU6E0TMQElDs1ZTaUi
cUhDjCwXzV8eRcdIpt3WjK2f85Ql28BepMoxds2JPlU1EaZJ9oY6ZjXwMfwwOwTci2HfrO9TT6S7
1ABKWJvcLy8DNTBRpAb4yZlZjZukh+zOUDbapQRvwVNsgaHhREUZBQa0ojk3hg8yutOWNTOR929t
nB67F4lnjo84ffGSuyNsftLOQGnihGAnuALnrHaem5w5wBn39LvHM56wE61nmittef9ip+qhpx4A
VSKfGK60YzV7n0QDWKzk4ZzVhHfOIQ7zl7fjO5qeJL/cJPHdUGOOYoYjN5kGdvCX+vvFIRX17S3N
bkjtiznOEIQImL1vbvp+HgisoKeHGGEmV8JQ3U3nl9NeUQRMMcqOyi3Wprc8mrihNs4UYiu2PFri
iwkryIXauUZ1BbECHa8ZfS/d4jAMPByOsUBMQ7Bg3tRUW8/70Tc9+dtg+xzLOQxxRGNyiXBIuBGb
LLvt2IeJWlqMTsUSf2Xo/KkwM7H13ZAM2B640ezieQ786cuixGBMo+8JInBRHaLmXFt1IPdaFYcu
zLJtMxtfLToQjFfym9by1WZYUNU8tid06CQWheIrDATzjHkRP1QD9DiowmUIsE4G1DCemOG7y4TC
S4FxFLcYMYlok/VffpoXU01FtjsP3Lif3XQ6G5LoM5FOd5FlXjptcj5M9LW7AGoBAO1R5czq0JwE
/NYWweNV7YafZv1k46JG1YFkOPXk3lakk5ZSHRNLPAdG77HNwjtLPN8iZTXma3YJcUzLSm4rJE6U
mXCDsV21W+SDYBUVsu3WGh5sYdn7ikXO031+jOm7n/mJ755h4tiIHGeea1vWmp7UoqUNJ+dbKsQi
YcyrdThxS7SBM64xjj9xxH10R9LQpkyf2ACjlTS76axImfK7RSx3VVvdIp0eoPTrW4/jgOJEkg3t
HkKNv05zuprTBG6+bCrkTjx9ZGdbdxjnH+YQNuFQGJ+dBmxdF/nojdOnF+Wwpvr4S+s80UTdYx+7
4eBA8TQ9QeLEHNDOyb6Q3ZXhecHZbO7yLrhErQ34bG4r0rWKqyCYI4R5OekJ2SDP8nxNkm8PWEbs
TMWT0LFFM94iZd6jlVkqSFS1nd69PFUW2cCrQYTNtjTDc0P61zb/9vbltnxRPb/8MNfgElL/Khix
QbTGja7wmdARJ1mtrLKdcMnutLx+R9HxOGgs+2w9wW5aGPsGgAFAI+Z+aDLrrPPR3U3mBcs2wuTl
3dYF6pVquVNM34zP5RSEC78YTK2DyRNQ8RcovA3++YB/QmF5KXETrDTK/bPBr67UzHGlKvzPuW2c
fCeODvbCNuiz2xR/ws4KZkLN0gUsUfbBTy8f2OfwYq4mBM6oRrNd79BUi4UBBnC5u2N5lixMBHMx
frVhIA9i4rDvMPwZZErDLPD31SxRXtrZEQ8/4C2uu+mTFkDw58Y7RAvQoO7GHzTI2fdVzoiRDf3l
AQxslgSImkwyDZrVERnWQb8sciK56yxCWg0wxcllZylQbdOIMCwKbvuEgarXk74gyBRA7IPtFyoD
Oki0VzrhjPqLHeq6SKegyP+D9IXrIsrb5p//udibfnMXka6qXKw3Nl05C98LHqfy+9NtlAfLf/1/
Am/oOJiPNQr1+OespL+JFca73FmyYEIlV6Ab4XG7Sp4hPBG0UJiaTc6TRxtv//574S/98WakbbmK
CALNUUSo5c3+8mbSsJ8cgksKgNvIp7WS+E5JXz2n4XkSZXXHiWRDQClZDaivaAURYGC1dr5pLHde
stKDh6K4S3i0LnSU5BeLEppW820ZJsmlQ6dsIXzHcgrpPo0+eZEusckCZICknIx1Qls8imzcvFm7
wVjQEDuhEVG2TDohwdXr1o2nMxdW+nZIsn1kyeS2beFBe/Nl6fvRM5P7b2ZvugdLlCG6XKRGbDkd
DzzzWDPL/XVLaOKnSe2wBARrNMHmjVFGrO5Dr45pwtRAFdT2UlH/BCnbZiBrdzXEFqCV1PgC3l7Z
1RHgZ7oeKuNSjAwLsxDulFua0eMMYRR4cr5FOoJDJQyOsePCFpLt0TcJUoJe81nUA3CR0ChIx+Bg
M/n5LWkq7hltCGwFdW9d5i73eVlHLJNqbLa9veyYs2tfmct8MR99qPdG8EATJQ2YmXPqJiST/Ew8
l3RhGqYSSG7tfZr6CNqK2D3CuZ2ZaoMyFiylWxo/7R7xg7UrDPNzqubs1lDurazS+VTQjN60pRSw
1EF5sy41e+RZSy+6/pb4eXAOHb/DI5FnKyJ4jAs6hz/YKqyzhPjedRLTRByszD0nQHMf6WG80DmL
YDG14wmloLEm6PTKHKri2xhCZHRv2CXyJ4QGcNVDQP208Z48RI8bV5QPkT8mFwZTSlRtBO1oP7kI
5cxGT2uxyIS4FwY+p3SOv2A7OeDadreo2sgk6eX8mJG2tcZG+2yXgvywjJsJP8qEfjqpHzzdfrVS
a6D3SStsmEh7k06dHQl9vYY9bp5ipyfg8uUPiEU0T7Zo051bFubKd6sUmDdaNTqCTPvNETu8HxBK
tHn5my9/h6VggZgTa/3yH4I/1RuH2MWD79CVQH6WnMm2pMTHy0Y0gqAkVVHHVEfZx1B5420z1vVB
WsjcxmbBsT7IGP1AziA6dLVcFwG06GhK74qpqEDLO+bGTGKTp5Je6kwlhQqE9BKeyfyuGc7RDmXX
ZqaDQ+nYa0by04XnDTBHHcRjYescHauqd8Kof1ZGKNjZG3YAKOMAJoZ8JYpa3lJvoqr2r9KKW58Q
GXS/oZC7oPCxQ3Fhr9rBh5AwJO7JrHMAuK3UmBeH+Rb9ebHKXC8++rJh4O3j2utzsbbKuLxK1HMV
9MMnFyWNslpw2QldOpSZ6jyKTUhIGF8StyWrPkXhq52YXuCkvxG+UB9c0csLP+juGiMoT2PvMMe0
xl1U2sOuLUlNcjuw+XNRE6ynWchIoWOUSyPHQFOBlWje+iNhMelCRMttMidNPMVFsU2TojuP7fql
x9RyRsyIriKAY92Ow3CuPUSlDKdrGOJltNfO/I0Wb71G7AeceioObupGGxXQlnl/cbb0H2uzVg5W
aJel3sQW+2qjSGpL+A4JDQcUBWtK33otrTw+M0n2u1CDgAkSJz9BhtY4ZlIkA25UoH8fk42nzOhC
9MYVeY/pNs8xkTBreaab+MFbFFh/X+1lvEXPkbh4JfGGr/cyt3Zo8qGBOoxWbG/BwFvrwWWAh9ZL
nJspLIEuy+KfPku5TLJqYRVTnSrbuO7jYWOZN2lO6z2kfQjwfwnYqkd9chCrRQVEYnRJFo1u5lX0
DMtVQ0FPq7MQH+yCFtbhV5/CNRd+pONKEwS6ghL56yZYGkjpzQlqKnK/6iQDdY0Bb+Vw+Ngo8KOn
Jjsri/4iYA2kh1Xto5EcDIfO347VZ0DfXn6SBPJtvPGJcRKquaIy0OtmeMLevyUkUMo/3qkUpusJ
S9veH9cbG6LhF36NEj52EEJVAWbD0nQOwh02eVDhkGmG72NQ31StW39une/jxCheO8TetDnGDtfP
zknezoGl98a+yLzHvNLnWT6NFy4i7m2dsNWruvIosAXJKD74YCcvFcAIPGSKAeiqBI+/74dabLws
2wvOFI++M/7s5ytjcsebsgzQQKfyEESeg1sWqb/Z0t5JNMIIOvsR3aRDbTLJe7k0/9+RP33AT3U5
X/1yF22e2qf/+Jm3ESaqp+znP/9z8zN9Gp7qn78a8v/6O3/78U3qE8pRKr2Fkfq3Hx+rvnYxJbpY
ryV/QPX4tx3fRfyutAeVV5v2UuX+G5/q/kNKy8I45Ch8igKy6v/89/fxv4KfxfVf5XHz6te/lstS
/7kMKrLIeTQt13N5e+bvTyeH+pC0OmRkfbLkgQP7AbFd7VwHOfxyAooyLK2BnGjTwwCnlWAw54Bt
kx+sfhgJGKNKChpGL8rKgnXMUI/MHAXAoivIHtbVuYIWuNoxaWi3ZdNijs7Rb7m4K8ukF5uhEO15
Q6ok8pSLrimMnRF8dR2iRFqSKtaN43Tnkcu4yjZaMoar8Mlkodkjn74c6EYeo1KsIwcFXEJoW2jK
lcLeRZez+JkU2byXjYp3Lh9xnYAu7fPmsxwVyHE+Fg6yuku/AhR0Nz6t4RFe8WaiC7r2Qv0w2Waw
TUL/0rVrg3FdnmxrYeqtX9Oum32TE4Xa+5lSd0WcEmXOedro8AP1fjifO1NAVKTclzqqcNcpn0M/
tUcGVakzZ6gdZNbIJrkWQfDV8VPrzo0wg+PUJKG+PlvyB9bmdN8VKB8NvbQ8w5oelztXnPXA74wV
MjkSGr/MhMW5Sz7BLNTdMIhyC7wquaN8+hIxKU5Pdu0sMqEm3NaS3ltOglWsy0uLwRRbnkeYStds
RDaZWBSir12xjQJDQODGhIwYiV5C1CIFGraE+pY70DQs2+2Oe+g5AZC9tktiFNAZ35UBKQZY5Rq+
Z9E+ZCJIN6SKsL6Tshg6DubT4IdCP7vKfRRnuCBu6l6Q1dGR4ooKnpZPyNqF63F3FSbikjoJcX2Q
PMOjgXF/NvcmjXWryE6MeVaZdO59nxgv3TjMvOuJlZOkBC+ufrxY31RFwETiAApScXYd8kLMJnG+
6/ZEaKMNK1Dc5MZyiNYXft+dLN/LV3h+7/oIfHbkY4Kv0TOPA+j7FKMYqoJFzxjcCDfDGphdKPNb
XZLIUCVnIzwY4GF+wtiML4VT0FfP8Y9T6VziXJmLhKgfm5ZI8rVSTC41x7kuybbazdMHOpdr9IhZ
O65LOww3Pkk6NASNA1wKTEKEiZf0LLrqCjH21tf0m+g23/OOq5WjWlSZzD5LwK67rKejZGAZW3XM
KSAjHezAKLcZzZq6K7DutdgKM57xRRx4KAbykJwKpUBJAIZnDOMRqQ+2rCIkH5TkG/xgJfkn6BiZ
sxyjOLh3LA4NecsQIzQz5jG3Xot2b0DcVnjWlS+NszagcO1q7Zwm966rm+GK+v8iM529nss7x5jw
U/rpzuvx+lh1+GCXKUOW6NnC0pZl+TEd8BAi41i55EFdNQ657dPdNNnNNsWGupWJe9+FJ+IXaupJ
f12MNQwJFGaLyQkBICWb4ycoY20GkCST5bz/xXUE8KlJWGqSuo+O5bc6VQgyLu00hNhgG5eaRWdX
LmubETGZLfwAqrz1iIag2AVmf5tFGks1OJ5ex8sBRKAhOGtyIOy6rje+U5QbnM7NdnCqmwoJ7YU9
j5guW6+l54lEP7TzeptHJVKUIshXFo7muU9vEZTIQwa9ymSAuPMT9PG6a+edDM0rDwvkzkdwUnXF
mtnyXRFW8xbx8l3ThrjY2uw5JUkTgEaQ76bQ+q4jpGOgEYc7v4kP/QSaA+SQZdBxtMAJMEjxpuGy
n26EjUk3t/KVbYeo2jJ/4/rm9zjqCTwQ6mEWOQwAqECEzQBc7Xzn3JG5Po/H3jrmzrTtXcLegnLs
GBJQ0WMSy3bgKL7bVVufR/gazsUAhLM15h99MtLWIBZoGh9iS9FjtgiF6JW7t3EKHKYuutFjM+49
q8CR5ZPwG+vaORcCJHTZBRudPdTLwi+ssYPKiCCrWPK5M9NsDzNWFAkmdJ34sbfmbkkuVEqnMpjC
Y+r2ZHcPiN7dYWTRYR2FRjtvvCKvccqLHnxM8yx0k9FwhBgO7MHAgdiofdCLawP73HneRyWD5hw3
b1pl52SgYtKNF9aDo4lkGubLFnnFAc8U+SUTcjgrUxsuxWYIIDCElZcsR/RHD23p3pbaO5/6qjwg
DDkVsYm9K59ihnHS2UQtspSXd1Evb+XlZ9X8HOpYn738ImuH8cCN9te7zMMEkUBHiCXarozG1RnT
ZYUQ9+WnVeQc3fZBecV8Fjj2fWHagozU8DBZjtjVklnlQuZCRduHiX3maFxaLz+DLWCfSWOCuxMr
Ew5d/5wpOLjFVIF5jD/3Kb8La2afVgyzaoHg15zkdZDLZDt5M/rlScDhyvOjlQYcZPW4H8iYqEYI
EP8PK9D9z2Ip35r/Xgrg70U51eAt2v/5/ZfUUf+qj5eq77dfbF8qwJvuZz3d/my6lL/6Vwm2/Jf/
2z/8Vx35QQFqWXxX71WgOwD+0Y/fiFD/+jv/qkBd8x9UkK5DY9RSL1Xmv3lQ+h9Mrxy14Pgtjmb6
lwLU+gckKCpCR7CdK+n8zYMS8h8ItJl9uqaD5dgByP/vT/+/KED/POM6UPttaZEF4Dm2+dLP/aVF
GgyjOdMJ6g4qSelSZnV0ZZBec96U1RUiHRCzaRgytzeSC7ZmROykza6LKtnE5bVEOAwFtyMRPaES
KmuwaKrOAUmRYZYGIdlbOXprqydponI5F+XV3sNI+cE5/dUBV5lCLqAtanGX87oQrzoJVRXMLNtj
uzf5qtiWo11ikMxp+BS+BH8DqmVgRcbvD42d94PXtpb6/K86//jjn/8JgWl5cc9VJmYrnCmvewTA
KHuLNQgRGUIpty/2VWrPq3oisFBYA/2h4KrERbtKSDvx7aj7qN/+1uvztdGB1dxjckmb+PV0P1tj
Uk7E3uwzt7m25UAgyAAbF2Psig4ZtO3kWEVUc1HWbF2Fs+mXe/1f99OvBxjrVY/k5fPbfHrJ7U0A
hPvq4o992yWp4uIr1YbruO5vg3qJeJ2UtTJl6LLdtewobvS97hE2gBVBESb3rolQ0W6YHGMjff8t
vf2OWNyXh8v6o9/RjqHvM5Bu98SlOSsrHsNtbsnq4v1XsV7NFvjgSvC4aMAljrA5R/5+4cmytZnT
+hxcZoujFjO+bT068QOMi3XitMGZGeQ+uYRQpEQPLWYwhmtd1+M61RUiWYL69unoOFhhpftBy2e5
5r/fk0pYrA+Cgyu3pFyu0C/PtKp6YYdW2+2b6of2MeQ7RvhdghaDE3yP/Amjph9/2L1540WF8Bbs
nSXR6r06yPooBgfXLro9+6xit/dQ2pjYi9+/7G9ddYBKnudq05PKXv78l4+GlxIJQJLw0QIU6LPL
x6gLUtlSG/3t+y/11lX89aVefcGONLHGKBgr7hR5q44eZNDFP8oYfA95i5yzkXJH4XR6/1XtVw2B
l/vK1S4IQfoS3MBsPr9+wilMHJcjAtHU2sShjfXj4GXmeRvpbEexIVc9jvB46k5lOdy3WsZbtIEH
lgbCD3FfbSgZ7O0QG3vCdsUBZ57P+8Zn4rDuul0/ICZJLirFiazvvH7rG9FzHdjz3vDFycfWtM7r
4LmxnPkwJde1W0xrzLdEM04iukDKE7Q3Vmd8lZWKDh988uWCvrptbVNq06Ilo8Uft63bMP8pWh7c
VLTJzhqjGxtjNJxzPpUR9jctoyzcceRd9d59k0KcYPZ2jQhUb8ZRkV+e36UNhyTTIG250zi53QKo
GrkGmyAiMrfnZhF9j5205iifquLS1fNhIXdVJGFas7AvGCXGp7HBpUAFGrgDud+fJweNnIi7C0PE
j+9/ZLKY3vrM7F3LYqX436tHNUYknsyQL/ZFpbNt183nQxX/xKxewKP+NMdI9uYOi9Gg1HjIJy6H
oZ4nr7kkamoHFM64gEaXJ/y/aX4RkVNsYDl9IZsQXIJd4B9U1s7pMGnZ5I4Gdqrvvc4/eOa32EBW
keH0Wg16SRWoOugprGZtjyNDLi5WTHXnmdeAs8c1TecjAxPj3nhF+antLpDo4gpAYOna+iRakzOK
ghB1Hs8I3ewQiB9RVmdD198EJfOQ/jwZkbQVWYcyWN6ZpvrkqvSujhXkOcdg5p5327ZHCFFQJifk
JNbS0LtZl/amELgfOhk9ID9yrXLlEgVLk+mTHUfXne6v6LHQuF7S8abh+1TCyjHKfNoyEsT6wGlJ
J4QFXWt46plxQIF/L00aRbCg4WhE50kjyZEuPxG2jDBdkoBX9OmZNKt2Fc9tgpyQSU3aG7cW2rBV
4X0Pa/W90PW1kpgzGnCMlfoqLOdezvKzztDygdQ9ZrQjVz4MzlXr8o/UeBGdwO2ZhXNwJknGXrFe
4TKu26s0nD64q/5cuFzqEpvjmpQexNFXK8jYBKpTA88Rk9pdmY17t08MJs5Iu0eabUGIcQZN6geV
wJuvqth1lan0shH8vm55NXcHfBm2XfMBvNBNV6TPXe1cjrPxqZbJY0LD/IOn58/ax6VF62rLg5/A
mObVltMEXp8baUftxaSCgAXmz2N8VxugxeonRcwZFNJzszVSZCvz9fsv/ueDSzaFWMpzD8nDCzb2
12U6gIcVD33Bx9XF57IWu3gSxhELsLErW3HGSVkbP4xBZx9cZsv+Y8XghdFVUOfaNt6MV9cZnKLB
0ZTrLDv0jDxhWzsD85IG03hE6/eUcWZYK4biCFfmy4bFc0VH6cnpH2LVWR+9mz+LLd6NSwObZrml
/1BYJJExW07pNbRvqYLMZdkIymSLuidiSsogOB0a67LRJgYCWVyB4NuQzRRvs3C4x9uFQCE1N+9/
M+Ktr4Z6mMaGpVBnyVe3RVUVEgqsbvbCFu46xc5QolUhFbZ/KIPpmSES/DlUPxjLsJDQF3vM7OJ2
0r550aTWF0QxwerQyPYMKjt2886SjGppRvK9blozuLdicWojU5NVbfX7kSz61s9OFUkvofRH6Db8
0+9/pJey5vet0VV4lJcTIdoa9XqGF0jDMPzQRr0gZ29PKlPQXVraz7Y54PRVasFb7OMIr7mN1i1O
x+QwNxLNs1oefFA8m8Z0nsRM6eLQhMfVvBlKPKeO13jbOQPxMUBGMVVubpLAt5F4uPemKGjoOeG8
GSURLrV34Y26PSjManyVx8BmWx1J5Am4RkVE9Nv7H1ky5nlVDfCRPQCotmYIwwn69/UEmBVJqO7Q
YN5CToyaIsSuia9xOsyVhdMR/KEKQasM6OS6nJCqInyOsV2pkIK/76RxoDyfOAWOzoYDIK0XW87Y
z3HiDXHxORurbhUvh1n8Pbs2/Wa4w6d6AQ+mRK1tGfVT/zj2JitreyVUz0BflDbasOSM5LlgCzYK
I1Q0PQHlW6KUJCMUv7E3wmzuBqyq71+N17IqqsLfr8arp35o0wH9/tTsA7KCaDFP9RrdZQ1PH25s
mbgZAji20QHhgbNwj7DCEUyg1Sf06lfvvxf11kpPAc4mzSpk4Sr8/ZtxJ2xhk+qavZfpfj9IXLFS
JPhdPJTq1kQ0fb9ESnULwj9gQUitq2wskivtlUdPpjiVAZX5BTMcVSIXbkjA1F7GOGg25lW21Dgx
8kpGKd+IKfYJDi6eSFzuj5CkypVfOWS+DvKef/Yeg1S8mTUaDvxZNHjdJN9mbvSc5i0OFS2uWjrO
O5U5nzMSNIEsLSZheGX7JMTHbZtHeFAUFLabbSA9ebCBMLZH5qMt/SdLF5+cLmZvL72tbqvHrkWe
U0G8jCpUvXXww7Xi9OyDa/vnTY+eD90cNbBDguOrr5mJo176qs3elckTqSfFhtxTsuhmavr3X+mN
RdLhCMtoVGr+VXP5kn85SGFacvIau+m+DPLnuERsrssDS+e1S47RKiyZFWUyXMtc3r//wm+UvPTC
BEN+D3kgbOJX56oKjUupsX+QEqe2XR8vaLxRHpO2+Y6In4mMi/FOkEjr5ImzUoEZbaHYUU5R16+T
tMAg6v6QqsPAXo4O+v06RnG68zE8fLDsvnGjO3AnkIbbFBccbH+/Ri2BacKPzWafh8EyEjiHR/jU
m+n1SL58FkXPjSZV/P3L81K0vFrq6fjRUrIErTmGzL+/qNcbzRgBDNxbfXdp2iYjDhg5OtrMjgbA
6bdr4WApR417oMtwK3z3KJq83wxe4oMNltejjSU7xGCwq30KzTma7iNrOGcw8EEJ9Od5jS8SDQ/7
Pgde83X5BceuVygsmz0soHZj4j9mHYSz4ZjASVUYP79/Zd68YzkiuR6STpNO3+8XxvHiJMi6sWFA
dhpacZKSVxW5c8niTAAx9y/CyRGO80c37J8ncpfkVYppuXwh0n213sVwYQpLls0+m9vHYZI3luZ0
CBsnWYdjfcVxhfEH589kDA1CeDHyxSC0wt7gHO4HmLAJXISc1O9M/AzzzGD0/QvzRiuKN6g5PJo8
zC7+/N+vzDB1ag6bhCfKkE+sKoxMJSFlYF1OnBt/hrgaVr10d47gvKanuxLoEPIx/Dq1mOmQoSqc
uITvvyv51vdFhcw3xenWRX77+7tqA4S+dm7W+6kL4h1G//DIiOeYNnO8YfCtL5vW89ZxFJg7YAd4
y4LyWAqaiCj6suspAxCrojt7HH92ZEkjcQ5uMBo1l0F+7hn2fA4h/nJmpbmovKqDcKjyPT4Y8zJn
X/Bi69S6DNsiL/ROc8k2kfeUcJE5kcDneP1jU53ykhNCNNLhOTZt+5SOCpprWhwNO9YPqI9+zICQ
k94K90MejsQQsK3Z9VxeMHdsKmqA9y/YG9fL9RzHYTHW1NLWq/s7NNxoUrmDWz1QKGSjeEuwbb9w
icN10an7KFxcmvVzPHzYxH6j1vLYdRD7YYx00Zb8/lVFsUW7v9ZYLEci7WOzk4fIgJYtfBuyaeFY
x6Guz/o+Gwh3pL9p25XCDWF/sKC8cQUW+ThanGUa8cfOAI9pRqAvcXPhHa4hOayqxDS30ZAXax1a
T6ObW5dTkV/EUjQf3K5vNPKR39h0cznEIEd83TQVM9NnKH/VHr2ugttJJp1bwGgIgossqMQ2Mryc
KD3yKck6KMMq/OApfmOVIanZ8SSuHksq79XXT6WUtx6ox33awTogZNz21zF5FSAqMgHJ8MNPzFHo
jbMkFbZJeDPxzTbr+O/fu5tI0iNmi9fsM+9bIXQM9qJ1rkeaNjsU6ndpviAcxsq7R1Ntchv6P2wd
QhUBeLTHA+Zdx8YTqP1w2+GnwkkahetksIPrTrQXjVWB/CsWoK3GpJ1q20AZ2+C2q9WKOhk1dDJq
WCiQ8ky/vBNh+thMeBh1U8dPLQ4GmzjemybNoA/ZRFPwtHPszcfoU96WGGnKv7A09mMi5Te85mCD
xZjzpHfuKbCWf0ha/hMU4z38CUuY5i3dHONegnf19aAeInJpj7S//JMfgQghUN64VmZf38wC9W83
2DcMNqpP7bMNGHsVocl9dO0HZLjxz56+fr0wFLvoXnOCuCkGDIND7feM9nPO3G7oe7ex9rBeBtM5
/ujrGV3RQ5NbeO8m2/uMXACthy5oEQkpr3IvfaCS6Y74S+bLUZioajrrrG29rxyCklNpjfGFO6fm
ih0yfxin+N4Ec7fJBgQLntXidKFuy1CmP8lCpawdItm0MxDqBHrTepq64i6O9HcRlvN3M7EgDqZf
WphIu5xwg9Oku+jUjQR3TM2wDrshnRFMFd02Q9vDeQ9HUEQGCr6zdK43UQLsI7Yy4kyjflzr1Abc
TfQL+N30sTXibm8tv3r5LR3OUMZ9mWF31NElO3t02RYF7EPaJC+/ZblIMEES7tM8Gi5AuQwXhSn7
v3728nvY6TdNv+STjlhCE6BatB5hIC8/+/uHIQv6bTnQk3NVme0mFEeoKYro5AOZOgVypNcZ4I4K
/KQ4D0fTKFae0Rbnla6/jk7B6WUm3CYKCLd5+Rme13SbpsIkdiJAAFrU81WXICDHOfTyO0z+pqso
jQEJz8mhqJ2LNvfV9d8/AGdaR9QqlzpryEBoknGPGDU5NFM+UuOW8tOY2OGh1dl+aDEBoTqX/irh
SHWGVOdh4hvYhVoH2xQR2510i5015dajERbFeRNyljEok7G2GLdtaRm3YwFqJ0VnBUfEuLZqesde
1O790QBTFij/Hroi0WUN7OWXX2aU+KdpTjddMx7r3sgMwPDJcE2ZUCP8J/8jjrpr4P0ab5UgwOym
Sj21aowxPfZl5a+tyil2senENxKc2g0Npn47Tig+5v/L1Xktt810UfaJUIUcbplJMIjK1g3KsmXk
0I3UwNPPAr+a+avmhiXRtkwxNE7Ye+3JZfzuDgn8qnQIifjK1p3lBe8FSSr7pm5gUFZm9O4CN1pX
dldSW6EqdNVMVIzBCCMe5kulRfO7mZfkMxrBvdSlfC+/SDWY3+02KY6qr/gwNN5e0L68xeSXvbgd
sF/gg29ikjCbczQ6zWwRMFEvakha4pvbptbt8RWl60ivsfLIhNsZY0eNlE2WBFo+eztP5F9EqDgn
zwfqQR6By/vbXtnQ0K6DQmjJek3uHSMB+9V4b8uMcmXmUPbAjw2Yli3jBX8OGSbDEwqwdhvM/NrB
gFlgSCp3oyvf21s5/zFBZ8VGGWNz0SZzDlXT7tCWGxIELdvz6N4NQ/8FcPBz6MfQmKvq5o6mda1b
3ie16auNJsHMtSOWRrdJ/iZuOa1MNN7MIHQBj9+B59+it8mwcLzMJegqX7m/SqCe23aAzqQprf10
1LvjIPqxUhu+ssbguMqIHymF/6tPToJs1i/2v2qn5NwdsCfknw6JAO1yv2tR5RYNwdGD4li1/Lp9
QzU/rU1sIDhMsRbKOXsHAPfFQVJ8VWjpiiZ/ybBhPPlG7r4nGQD5tHxX/djfLT+FjPHe2NDBfBnU
N0Sbb3EvozfCf/Nr1ml/Ht8VdppeqrYAAxXVqFgrjVeD2eudi8zKi93oJVhups5GSZnMdliwAt00
GZgOq+qBrTFcOjSmATsigi6V4rJg31ZPbwXO0G3h6d9qVOVa1Fn70qvEuAR2+izboX3plhtDMT9Q
NZmlkOe7dT04jJ2rYDyNlcmOavk267vsJQXH5Y76V4ATai985R1GN/hE5JfTr7l8Fs2c94jtHYw4
T7/bH17o8TAA/uTi49tPmJbpx52NRCJ1ZS0HTo5Y6L2P7wHwoRRbDjz37Gh+s4VvA5E3jadb7Ivp
9vhqAHyzqvMC8pSW7SZlsc9TyF4VSfY3t3gPRBwjXsSzM0BOC/XBMpCVMbHxBH4cV3NhJxtcewMR
zIdgKqFTMF/Lm+TqTV4dxkbehHZD5k3bZsF+nMiWyJ1qx4q2vZspmkZL2V4oTL8JS9fmXerNye1x
satt/jTJRhp9qJHXx43D3sDIA32vt6Rv24EAY0V2tR1Fv+e0C92kK7eZ+Km14Q8RKFxzmLPxC4QB
uZA94fW4xY1gU3tqm9rInA09jrHbA+Wu6vJkLrJ82oiVQ5APbuG9ZTV/0zx/JgACRWox7XDB/kBq
2AO0XDnaaG9hLvIoqPsGXGs1rIzZxCwPN+jcJu1Hh+I6MuXfbIA8UaFf09eqs38NqfusaxBIGH/d
KechniJJ8XKTa/7g4DWlhtRK++z33Yc5dU/zuGyVm1vhxctVl81SZKMkwWvk5R++GR3s2fljmsne
btO9Mk/REHCsgbgfCIs0/b9zp1CGWjjtMVux84S6uAQjKb1r1qxCEUPG9bBgGeRaI1mJZig7GfX8
DljvSbjDvDHgGOKKOFpTcR8AjAEZS9F1HhVBkKtMQeSr5n0LdWcazH0OH9XBJRd70w8d573Brb+Z
PGmvYfIxgSwni6eNktXh14KCMh/1PBwW8JDbvOW5GNagD54zW5/XfWvrK2OIqAoc5rVRqQMw8P/4
xL9gokCkPBdAkYPo2Z1msdEwJu7bjMoEv8wyZARLyzRO1P4Nvrq/neeRuKOgPHYtYaSWO7Cb1G6p
Ur/TmfCIejY2upz4hSzjq2r0K6MSsFk++Dlz4830nkE7/02AC7H8M49EeGIi71iqADHFiC2lv5s0
cTFz0lVRhNRr0VhPutSsVesUcG8MnObmp9n716lF+DPA19jmZdFszTxrtyIRmBm1aqcrbFasqmC/
EKm+iWvz6mj0ERVsaTJnTcSKLkeC7f1oeLA2tW/90ypCSnyntlb5HFzhvNz1NqBDNhwCIlx3a5ta
DeGhiw95BBGOwT9o60TEqyHVIKZ4LC3c+eIlA4iqBCLBbMW43euzaaRvZOECOKqcE5PAfxWj5MUB
1Pblj59l/6wWZPY4g8vpqSxWHlDWvOQ1tof23R2sL2E0CAzAGjvP9i3VWEbHwcBZhyVBEVi/Sk2N
J7jRETA4ADKzLgTmQSA8eMKxLy5DRA6d6f5GxQHQRDg5XDUnXol+4LK7gOAywsvF1J3hJxWbTFef
jqFp2A/Hm2wGa5Oy+VwZYgz7mutSM3jH0kzlPqpAZMT6fGxF/6fiApg1U3rvJnkbMnT8fZp4G6gT
KDnHSZFqwVdtqm+As/THoeXSoyQEmjluwoYkijD1aHOZMzpG04SFb2tIQZIwILRgJXRPboM0qDa1
zszYz6rNUMYy9PtYojJoSYKtHUbwjzsh9Imw6eKzpUZ/z+5GhIYmmSg2uoCEkovQpL+BbDk25r7X
IVst/6EAkhx6rsfpaShABzh30V0zGK9tMnOWx56UqsK3l/1hNZCGWazS0KV3X1Vp228GJP4cV7G+
KfS8DR2B6VSUi+xDAlMcUv9a5/nBjLFXtFH5PcQNgPeYkLdyIAipX56EPGO5EFTYSbRI68PEITSs
npx9wrIddft4JBqPWQ7XzJW25K1hmEPe7Lbaxg/6AxgS2EJjpJPlYbbh44a9IC50MzhIzdmqtkyP
snNsJGplUQHBYP8vpF+FwFc+pBaNUGH47nEXLfg5rbxsC/42TGtRhXOZVCFRSV8+kTIrq0dYxiCq
2fauKxYyXVevsuVZFmCUNkYzVyEPr4LewWe+K61j5nPhT/Qi7GJZhPnylTEm+9lJukNe9Z/+QL4f
30UEznJTz163syvjvSrIK9Sl460e92fgKKr/vhwdslcs0zuIaorDKc+T8PFVAB1UIz1tjpD+t7Yx
HnAjk5klwEUNUnwkTat2/31LoAsMCL3v17blQBxJ6PKI8yu0NAsfN9BW01DVH0Udl//d7Xe2j78+
k5txbopq19kWRJQ2QgDY99pJivzboDHdsszwT1Y/EO4SD1drSY1LvPZCpoQPf5cdGobRxOe6Bpu4
3xSQkg8GrzgehzQ/GHRwW3NEmj4X2ib1df8CF4EbUgBIjNGbndAakw95jmCj9YisTH5m34hChnyL
Z0DKtYSv4Qp950QOzbXlA78P5jUWW4io7B40Qa9a5PqfsScL2+g4WCc9+DuZ3U75idrmUcq7qcPF
GxgJwe1LErBfMvWmH1lCgVO7bkM+xNXJfdwbxADZVhCQqtPj3n75W44gbs6KGFXgitzOup4cHvdb
SWXwoVj+te72Po6Ax92Pm8ePf3ylj5a9zoLc/+9P//t//rt9/NNagyxZ9kvu3+MhPP5R83i4//tx
DS6NDVJ9XA3/77Gpx4N//J3/HokzFR+OOXv/PaT//cUkStytUvZHbQ4pNffygHPNObSO4jIdE5hd
QW05Pb4qlq/+9+3jq8d9/9/fQ8pRwPSv3h73P27GWJqLdvb//igwI85OgOV53DWnBZjNsv5uu4pW
2Y9wtwSevXl8+7+bOaORrmfBq/34kjO9P9lL3rRfWKcaTOMhES2B0qOAzFmL86ATf4KG0oXW77S7
vMvKvSqNaNMoz1/pyy5QZZNN1gtBQRkBhyo2HBhk7h8uRAjjOZz3uUyIaKhmsm9666mbjBbXdaUu
rk8n3rDkLkuGM7INjL3dwGwkGQLi/vhTkJ61J4+I9ak/M79Hvc+2N9W/fVqXW8Kogz77pfR+UbER
pspBvhLl7GF9sYCk25w9bl78tKq7Sse8I1hB9qlSkFxJ9FEzsV9p7qzt9Nn7Crwnx9BhvorvSMXF
CQYY6bamQfcfdW9FRkvX42YDZ5hiW0mPiZzdvR44LxVAESjU4kBr9TRP1i4NYMO2uJ8gK5t7y+jO
oEXJVsC/BPLD31huhPXGVitrZAmckn4qB4wYg4fdj7yY7/RlHMQ9teFxNLD7yW+FH66ezKz+19nO
tiwxaXH9/BkGI9onHY2Hb3WbobWJLRd0FVB2IoXCgsaOYdEC8pajpELqaEq1YWvUtX8uLRIW+lsP
wzTKxbiXse9vGEYGTx5RWkOVJdvcF3+buH/VOsBivT4SzVWpMM6S32W204gX4pVdZIm9vTFlIrel
6PdeXQVhLNEmpNRG8DZxbZk/bgX7LhneEuRbz1BesZmk0VlDnxIa03EaatRIlg4sACB6HmSYzXqS
SnVRVrC4yWaz1DVr/tZ2DAWNFnhnOMSc5U5NYkdquKtBH7x9EEucMNicFlTK2mixabQyZ6xl5FdN
k/GhjeYfNI751bNJg4W3EZYDrqSJ3JS7hfAsLZsPrWhayMy9YtcBEtKwBSnHaXNwBls/Tnl6YPT0
rvEQQmehJjTRwBow8tV2tgtS9gioOpAJ95vudoD9Ztb72DOHGyGSek/JV2ms5Zu+W3DyngSGCCZf
ToKNYunRENb07ozAiA9mOsAfpK80NNMejuawAuXXhtFwR8cUUJlQGyA1CF3pvg0mMSaA5CatQOKi
b7K+1I4zgvr1wy9e4qM+Y7XiSlQ21MEkd1gR+u6ZSSKqqOQX/jmu8LOVbqxMynPHfKj1UWYRP0c4
kBOjTh/9T1JxipP/DbJA3gQ5h5EEfOWY1z5mwtAqLT3ken3VDdQfg2Nw9CeJWmfEl+1cpw32aF+D
TZLbX2OhD9CqcZEnKfU+aRjEAFL+GumHpRCXplXvbLKaximpKVJlTCZaIQoQr0XL9CNdUCN4IOep
mvZ10z85ZoHLmx9CLGl27PsWulM78q4B0jFhPe8L37wWJmvhXLcp7TEPr6Oag7nQfy8asEaTFCM8
O/R1TPSL+R/Ygt9anf7S6uZfPyr71BtY4KjkXYi6yLUwFu1iJyj5GPHvA9WZW81I/pCmvFOVI7aU
3DXZyoF3IY9yCdSG3Cgq5JyOZCfN3O+MzgmEOoJtLp12tLOlmgDV1fM+69J8E5nj3zStpzsnIEKY
ATOjFKo/pURW7ACB5ms5l+6RcIMVcAQjLOndY9j2oTFQgFm6+Q4aNdqV+FqOmI0hFc1acJiGKBQ9
8IM4yJKXTll/I+dSN9c2Y4+jDY61TIKzp7k2gsuSPFHODrWZLPloL5+i0RLjUSjj5sWSJi4YSnaU
3t4lBmVVUyhDuOQGE21iM5qrOu/UecDANCHPLYlql/9uTM7Gzgr+RaC8CfIEAaYTBQ1bHFo3QGeR
nOsKmYoDstRjHeixAmQ4iJHUGfM+bBHOk9hCI2P67C/KGCABCrqU4Ton1VJNmntHxsdAMlmBQIMe
QaswJpIIUnnewZ0qbSdTceyiXq5U9ds2MgODKXCN0U/MzXs7VO4OOx1rYRWt+8SHr1tL0kVMTmtt
yhgMBeMBeNjvqZqToxcN/KySGLcAnnJgmFvuJeEEzHfTwxH3W1jlutcVAHhy6KNJunPTuP0zlsMf
U1dkmVPsVPoCFFOVQZ04/dSmRXyxtZ/yyWUWShaV1EhMaTPAB072ZJgEstLLrHqkmyuzt1DXyPmT
QAB7l6XVx9xlF0B6ExkoZbZnl6PxdsPoUfb1IWbqtUN5JafXNuKUxenpQPKNfzFsdNYUt2h3zGql
qdlkmxPIsMr3hB3uq85c7OB8MgN+psXxeBM8fVNyo0wddw3G2hVuKEAsueHt2uyNkTfmo2DXV9Yt
mP0AZa1XMFJPi7XXgFCPAZPpiCy2ZDLTYy3YuYAYME/r1VPShmS3rXG++7ecCjCG7XmXVvMnzUE4
BOTdXVTefubAC/cTw5dd3S9wMt6L1MnxJq0Rxsmp8XciNy4QF6uwhkc91mMeeizTtwWH9iaGaLob
ieoaEmVuJyb1ACL79NYGXFys4dmYY/RzGXijZrHEDE1qbKdfWDrK54EF0ibLK3vtVeDYakZeu9pG
wOZ3u7NCI34c4vzvaMSwu6Fw4cHNWfAU1ncBrXFvj5IzllnXwZBztO08ckNYqB2ZyxBG0Ms8bKWH
J7mJjhhXZ1RR6ltzAisUXRacVRDEuwJNJWosMO22CgjbQPd3ZRSgn/NCrI0+yp6ETQ8bEXNkBLXy
sd7X2dNdT9UMCNYxDzE05oTTFjqN4yrzgHNLPlnR8yAtosyBkUHoM5/QKFQvaOPznY+5eWP0vyRI
xVcnI5hFJekvPm7itfN7ynonqSCk/TOHrPxM+0GEeqMBTlu+RRlXbjrXzE/WUKtjUjBjECDJRzUa
/7S0CP2m28oAcrxwvM9ywr+JCJApiUevOtXqhoMf7NdEnILGKMkB+HkwTdDpnjHON4uneUmpKY9F
RQk58YP2gUZkski+HDUci8wf7o2bEK8YN9dONeVrWvQHRlAGcrTiHxQF0Pe9jHeELv3LuxsO1Oos
xm8GEu0lz7BpdQXSyqSCYFj2Ns5fCwJAqo46iFo+XTr2Da0fSCEg1RAFzJ4gC4vdFmXnJHQYRcPI
koTmpYoj8HWNy9FOmUIwAiJk80/q9yCOB1zJRWxs7TSiwY26L5OgGHeJ+XLgRq0jPPDkVMzHMat2
CoJ5n0/zTgObCsjG2duT5R5Z2h7AwTw7ttNdp0xiSzWNgRzwyVzFJVfXyCFcAMbz3tL14FwIatix
+iQojvgohpeoKoND2ZjfXqdbxyCzLspijGApC8BBL2EN9cOpYN8E4xREde/b51LFP1jrGIh63rjN
M3i7RTWShVy7xy5Jqx1Isx6Jv9uvvdjmghtNBfMEZR+seudBglixR8luhOgBIjace5o6UPWj0luV
DUBGs2IiorECQ2gybd2U6C99XBLXZBEdkfIc54ToncIvkFVxUozS3VmMqjYg1ZqjzCHvudH0TmqJ
E1o4FmCfI2VOVAl4zwfxr9q0eTEKCJsuI+Uadcu+ccsMWgF0sBi94y1gPL4yRTttPBZvBkmpnEgK
6YcL6FMOybNvJysdWXXrBD+GHQ3HAcit01rOqptSir6ReHOTLntNEDDVgs9lVC9t4oDICDFyjTiK
XgD8o10O5wWUkJkRSwIn/TIZsR5tP/iKx2i4SGcLTTshvRezSNFDT2TRXlJcEC9nNXR3dLTyoCPW
tpSozuN0QjhN45e1kDphPu+tFHJUBDS/cNUxyiXuz9abdiMg681IgEkmvKsU7hrxiXrT23VEovAH
4S1h4cl7tiRYa5b6M1ErnquaxpPh2tnPIiI/kOPseWGig7Q/CBWPtloaaV/u+DfyKvfDyP40Uxlt
CeibzrY/+EdZzezh4oiLep5ckgoHjGFXb2Wl2gup28bzML42uYkBAlnCJcn8/Fp2nCSM8gkuLId7
mcB49+AgXYbi6oAWvMc+qmm89y2VbdvdIyqYf1MhvauWTkywHcSrroVqFCjjqSD1hvFvJFdwkXET
LTetHXc76c3eirIxuAb6nbXXGebHIZY1aTvz/NokXXZmRTE9SzDY2qzRawBuXwvH/hTtDFZuuWFs
d8gIAGkIw9u2euEhQvXSNbU7ZqB4ep1Jo7lwPRie4bufEjP5GhkTM7Ue2NAkqNI8LWgh9UclfYEm
N6iBeFqt6l5bOf56j8BAMfbs2Gf4vnWB9tlvRn9hDzRM5SL5ZM6bHigv2sWtXVnT1nP1agdENjtb
Sbvtcn8OKwbF29TUrRUOdE5pbWCdQyKTI5xkb5D8dF/yKEaWlCJT/hnvqDoFMeLttBl/UjEKdkYz
yNamUieHhrUmX3IzJAJbbRmTmJSY8c7wGSsaYV7EzUsFO1eglsK0dJ4K/B9WlezI7YH+nDrU7xFR
kASLxufUr57yxEoPYAWWCei0di2iIZi27GK7SneKCNGNC3boZkH3W7MfAdRYRP226jMJ6pVlkOF8
o0XVjk7S+HtlpMTVMvB93GgPTLbiiWnqtLyXU72FOWS8DnziT9kA8y7v9eE0pf6vKop/NMybT4BJ
kEpWzRExFejXyBopGatmO+fEnU8jmYW1NNkcCzc+ll2s1rIUMTiPXhychmSuyGVyN03Er2nJsuMn
D8Zxdh2k/H03Uh2K1P+ciZAuenCJszXKUHlpw1Kk+sQY2/GWCNJtohnfE+kLgHeK8dTRE+8zwxeb
zC3v5tzLazlA4I2iOpwmWCFTaRF4zSm0r8YcKrILBwcm0MfUkoVpdSR+gAlKyDvIKIWy0SNwUBY3
J/4dmP+EN8BlqEd0fW7xq9bwhypbZb+YqzdgLdditN0jjbXL6Y3hj3AigGoWZPCkHF9LI5MXAClk
sqb73u3clc85esQCw3Rgn3dDesBj/1olSbOJAtNajx45I07nu0TRd/0xywXSlUAXV4AWpffj9ybi
TQHt2HSmV9st7WPf9UR+tYgVlqDGsqoAn3cdfYePTqBH8IbUpnNWqebGrGvnv66NCrdmOU73SNoa
yeNiCepas59A+I4ZBOpLs4uyQmJY8JCs0xXlHRmKHSI85lqzyau/sLNlX23ylLzSaNsaJpW+xtqv
awhnaIjcioL60IAnQ2iQ9OsGnem+iObDUMEvVw2i97zZjH7M9rPZQ3W1/436Ef/IKmfS70Sp9aQZ
ZPtEQjvUOrkQBYMrE/5o6UY9WdbaL1WqP7HJLKTsYddU80SMyGwbx1qbbvPgBZdGy+XZqDt/g5qq
ZKHJElVAvaksk4TeJUKpGaGMqxKEoPrMapMyxTsJ+PfIr8RGukJwqfdi6FUZJA7KqXQat+RAExps
4ZB3IxPJJSMZagn0deTPdTXb3BLU5yrPkk/RE9U0M+OnSUXPQ0gFSiz/Wsh5OjXkVgH59cLY2RlG
i3Zca0GwVgy/TEjkB7jz5or8CmsfyahkG1J0p9rp/jIP1/e+JYhyspJxO7JkA5P4mzWZu59iyPpK
w1pDFbSNTUIrUlcPSwcCpbL66FkwXJoU+9oe90KoDV1Cm9c9w7iGMpDHyCF6zX7pqt+eaReQedj3
EU9obETSOId+6es1BmvkChA0jb13rYGW3TqMwvHckreiCSrH0vtItID8k7Kp9kJPCKBt5hyxg/J2
nIYhL5bC1yDpTXRh3YbKOGG/K1ZsVcmZmRCJSwwlpOfM9jpJWusMZAdQ/1iShEhOWFXB05GtlFfP
o+Z0OwX+j+IdqHtwK1LmICmztTQTzkq13SsVlOTNaiGWSdqj5ZskSeLlZ/kZk9ssg/2sl8gp1MoX
tbfRSiGvvTe/kkYulomUd4KtWhI+WU/01DxxI7z9S+IS+NxFxqsgzOrECXeyJzfHdDP+7kfTWD8C
7luL8V6ytaMg2ZqC8i2uje8EQCdbjupvS9O+Jz8uWmtkxOVtckZi5+88J/s7OsuoCxAWycJqCXap
NyYuwp3tR9+mWd2i7DG3ZZA9mezJ2gTzb8+7OtB092hUiUOiF/uXkhSjddw1sGqcjEIWa+Ea8o/N
OVv+sOelySopX4jD5LpNciTRY9Ar00ZdrO6LGQZgnTT/8Mbj1EnvlBsd+HUn49UhfmndJDAJMfCf
gtn6LT0AoamewLRq3A4hv0EW09AfBRk7NOgcJdSR9yr6ZxDCfNdtZ0IN4YM3arJs78Z8Mj1g7Mwc
AxpqBKoBtpGYTCBEksExL8Zf5E6lYdxN96by1rEUzbnAWbDO3JoN4Uw/7LfIsEbH4jmmHkiJIjiR
w/gnMhjR2HnHqwwkqvZIRHIdReDFEBBL52vfBUZiHU/rjpEj14Nh8kNl8evZynfxj0B1KyMbyCgr
x1swQcX1kHQxoY03NnmRe49lC4F2p7gkUXicjJpMOoA3GWO/3WD/0icimIXqAgysI8F29rVmyGJp
nDiado8NB6aEGfAOMFs+yIX8sAD8njD21ftm1t11zfpJ2S4LfdDeqEgItk7sLggfN2Cv/jbM1pj9
pWLH8CI9spN5ivzGJlXH+qam1P8U0r4ThZdck0n4OyNJL94wZlxfB2PLSIjQ+4j+B8cZL3BLDqcM
3APzlvSDgKfrPPaKUGDnkjXLeqyLX6FBjxRMRXYySX0QeVucYvh1x0o5d6sC4GMKDq05F6z31lwy
knhYFeg8/nSUa730P6JCUpyPVr5XxPysy0Ajv3my3jKvOpR9+9us2/y1YSS0Z12GwmOwxLXs5StF
1UTKRImUAPpZRY00JZ11HALZrTCCgzjLadOahOTtdCT7J2dgOvkY7Jdc5qQzk5PUuYr2KqI3FA4G
8zanFZhxYRhxdhIADc5I5naLkH1bqdi/t0k9rDXV6LtpCr48hGuw0IE+25C/t1i3+nVRdwdh1lao
pthZBfRiXcb4LQeLwKBhNHbSoqeZa/0SzAbXQa/ZlzG7mCnXoLnR6F7cIN+3dUCrg7+c1zh6vhZR
4e6ygEwhW/ApbxuTCU1SRRdijw+6ImO3oJY+DgUuc7dp0TuZxTUZCu2gwM7HDn25lj1PtVehtwHu
HWAZTDL8E2ZsFPuSPSUrKNUe58amVdYuWd1aa0eHlWcZc3PsKqipPhavDTRpQsvp24RyIVP72lNp
TJJSISER1atvZaNdy0mC1Hbz9hrEMeiDJikuI5/LxFLGySnB/AkVAUJAC5fkxIbYwN0LJz3nUcPL
M3TmXlYFp1WlZ+vHwe8PdJPekgVdd6Z55NpxTSdKRR3CeR1nN8tk6Dvbw6bQsiHkxfR4C4EqjptG
PzR5f2EqL9ZSSPclcllOJNJ8qStqlGhEfDTkbIaG1PgmLaV6Sj2A3rWwf/kMWkibaXlI+Du2lSit
d304dMNP13T2q7D07snPuteqRT9FPwxb24qLd6dIfmrXHX7qmvmeMy30aPSwROoezXSezoPmWsfW
VPnFN+39HKjmF5dBomdAMWxzUjdPvUUabtBP3jXJ0ZREcU0W49BvYkMUR41VepSar20aPCflzJtI
pzufCC5eY5CekCyW1rWTXD+irHNuQzOTewuIoGaUdxPLzaSXBW5ZqZ5sNZrMB3T7bUY1TuzuOz65
YOlxwWqMxdPUWOpAmOm/ssnF2s884dL0IyiyJ/U0BkZ8JWWuZN3wXEV0voxuvNBhzrkhXQnAgAUi
09RBc2pxD1w7a52jaGWKCQBv29xQ90u0tBlFLTo4wmTsjqbOHDV8vHH+ZTjGDXeytse2mexMiciN
4/7LM2aHirzujmk9xpsulfmWtAAXBxXRsVDh7Zec+OyG93fqD9WrHfTWQdBHr0g5O8/6oN9GxfED
yh7N6jzif0zzmqjRRdhi+z2r1TkKS9mwZZnTM4bG/Goa51iy3K47q0RAEtw7iNS3EZ7wKR941+EY
akPfjfTLYFft1WyLoy7qF8vRGD/jzDn6UlLQdM7a9Ki4jCC23tQUPDPs706Dn2xsLAKrqY6jFzTC
7/boAyHMRR4KSJ53s+UDX1sBmU0kUbB0i7ILEdoM/0wMuioxyzM7WnqsZjiUpEvu+qwz77V6mIKd
jegL96zcuL32un4xODM2LTGy22K5imgFo1s3TlHeoW0aWWA5xVwzF+y751ir9fuSJOruMVsVf3LG
U2tX6e1TOzzVXVGcC8wFNJ658YkwEQO3ITu8YPP4Qb84jJeosf1fVtbVbH+4KBqMf6gOiXOcYK8y
s+x/VypDuug29omY4i86Aj00JdeEILW2YCev3gjDuENPzqvC4ZQXQ/I0Klh0PrWebSRMSJYbnwUV
yI3+nnH9fsIGcTesdAXtzznZGUHjWWak4UBU97oT+I1aZwQaGo+8a7mJO/ptbR7HQ9H3+2HIjaMI
nOyZ7I2Nq4utx7m4Lq0BBCsDjMPkxiMjmfI0atgCm8CK32XK2DUuCdTiVSfsqRMMoO28+irAObJU
9dJ7WfUmgFm7f2e3jUzvzmTPtfObWSK4K7tT43vNe7mEt+I3ZMJ+0LANwbXW3yIWmv9qS3AJ9Jwn
t2fSN7Q6P3XhrrMVuucjxZDfRdN2ghK1qfvyCnIvpX6iRa/zRr/ozPpXcd6/dAiUeV6r9CMRjHeE
j19sJDDSNiaLjtZYOxShA4FTlyYv4IaiymQPRRyykQG5lKX724/dep+4w4upxTeZILjt80rtgZ7T
tEX8N9Iu7s7k+yF7+ppNMNHMjiiiQ1UA/gFJPdxH3CUjvoNPVzL4zPP0buA2ZFFiuis+k7g8oiPu
v53bmu7fHp+CG23zmtnU4yZzDO9qx7Z+gca0iTca+6DPwhYydAve8EZe6Z+dJN+c7FQ/tEbkfT3B
TPtCG8pLk2Zotx2nf0t4czPszd8RU2V7xoe0VDNJsk0bGyDyg+Z7YkU0pYZ+TjLQB40fOCfTmpfk
QBd9Z8uq3iqtPz5SoTdi1whYnRyxJn5OoqkY1TPQXyI5uuhHMQ56TqNs3jUVQoXgMa+q0JhWTWKx
u2F85cq2PPvTP8/TlNpYFspOoDLGGsJdvxfd/2HvPLZb19rs+i7uo4wcGu6ABKMYRFGxgyEd6SDH
jfz0nlu3fperOrb7HuMOXooKRyJB4AtrzSVdB0lqPFvLSDqdPhgHEQ7Gc6Op//6hXXO9gxY3g+cd
+p1aIQvPy6nYz+OMWaCIPubeSJ7z+ubVXvUy6GF0G40RzUWaPnoj2R6AD7Z1HN6Z6swPwvBi5Hme
85iVYfyi/e4i+qk+DGG58vB93mMCJuH/O4xTsvmeVUzaMJkd2xwRBm2OcRwdLFGR1zZvS8gKC3NB
fcCbOWzblpmDh5oNsEDvbbKeFtpChF1KeflitdOWwB4Xf0lenq0ZH2RpsMmdkZoHA2BBIry5qDaW
qM56Vfxl1OBuGxDKW08fDcILWt4SFBv+VLDgD2cg/Ew1zZXaTcum9+hlqa3nk03Bv6qrcaC+I2Tc
08zuMiy0vDVBNy8kIL10vdvf+MX+zm1L8hTykKDP4nFXIkPz2y4LH5B9dwFbTRasBBFeMhTFbrbq
COQ9DhEFbyH6v7ycDAgjITiQemNTFpm8FGvGlU7XvNJW9lh+yGNWrCnopioLzNfZKrJ7Eyntnfot
8lUlj7dWTX00lvTY49ItZwvGLbNy57U31P4ZiS0trlPMj6x2tDMhQOs+c9ITFg6LDeT80dqddvq9
UQaNZQ8eSOYXPMaabAc2nmTpZDnyWuUH1HraLbQOSd9nj7UIjWNYTJzTNNoa2zHui/bUeYr+qv3J
RX92Jy96iRU9ukAUeZ1sryZT0qnwt8Xj5RfXW7jLAw7Y0DuAvElNf2FusClnStQF4ytr4lLdiKYV
v0SDo5oRT5MaoluBXtavvZl/pmTfIo+qjVd0UjEiu6duoCNJbQ2aqDG0p1iUF8ckNoGGARFQDFa2
WtL2qEXKQdS88kBTXu1F63fm4IBQdIZ3Ogttj3HMODKyi3bTpBUbb8Iz0+ZLGXjoQBmcZCYRFzrK
2kCPQkLA8M7hNmtfYqbiK5bdn7mpE+DVX+0uhrxMQFuwiP5nqLvbXGvuejKr8QSp4jBUhgU8LiJ9
u1GPPZEbvjUrC/lMpbsddXP4x3D5/5n68/8JaYrTEQ/7f/8XNlRCU/8TVB88axsl/xlp+s/3/AfS
VBLrPWBtOuoP08Aw/C+oqfVvNmQ+TiSsPSSTkk/9i6oPrE9UfRf/j/9mqP8GugisqQXqDVCP/v/E
MAVYgVH1f4MmmBhYCeog+QPrrAlI7b9gAT2dYySs3HzHwOynSpsC4ZGvLs1f8JBAwokwJ9n7mQyI
BxUF/Cyl8K4UxeeLdpp/11j5EEQQ6OiEkdDnUkzvkp+7G5W0lhmbgOc9kuil+F6M2qPbK2dsmXJW
wlugRqnfzmq9xp7/s6DhV23FI3NlIBQxZhFO/BvaMCT/Qor/NWkDmKQhoMUZYEiLQC7NAqO0DSzS
QGDgJCj0txFfQScNBiLljGBX1rVWkPtjsqHaMsRJgY+zaaVFge8c0OOloG2g92DmVXw47t+MFKJ1
uhhYRohJTPCGAHcvK/NDk2YIW9oiWKqSmqt+kux5DXMUKEI6KHBSzNJSkUlzRY3LYmDulWS2wwqv
DOCsAXp1LI3VHBPeNI6fKIQem7CKQaxUmAdxcsAsZAaLtYP8RPbz0u7BAn7ht8QBIq0gVv3cS2vI
kh0raRUx8YwU0jyySBtJLg0lDIoJw4r6cY2C7FFBukJq1UOKC4Xcqm0GD1vnWpLgUhmlXSWWxhUD
Bwv/kbv2mNmMwpcGcbm2rHmurirOF1daYNBcHmxpioHsMAStNMqM0jLTsAzvWyRljh0jn0Yehp92
8hE5frMIgYuvIEEI151yIB9na+DLsfDnePh04Km9lpHL8WCD6LH+ZA5zTqWrL0ip1uHSXh0cPyHO
nxoHUNKRQ2lLUxAG75YG32bR1T8u0jiUFu5t7Mx3BfC12VZbwyTBt/+u0fWxyACykz5gFETjjyPJ
FgDaDTxKBespU5qWcAX44dxuFWSbxENtXIcAbtLKbjp+J8xDW5PWcGjw1xg4oiqcUV1ppv40oclA
MRAdR28O4H15605aqly8VYM0Wdm4rSzpilHnP4b1M/eI6KdY9QI4Bb5GiYnGjGedyLFk42hYvWqz
3s/Yp/xwzE9wGNmm9SGo/JKpnrBs0hiq+ZbGabFJRBifejXdm9ncA3BcA8xrdpxYikeIKx0aZNiX
030amOUq6bwyBDNzpjQhWaPh29Kh6nEJ62JQvSGAlBCuVDGPrj6dhsFAHUx+t5WKCEoQyhwjQg3L
TpFYxxjDmwKdl0DCQwPLYwvO3wtUwm3YxYm7cPt4H8cNacz9+AHHPCSPL+sal7grxqyxXZ1Epn6Q
Y+DtWY09p5Oh+YljM7BiFDYuy0OqJA9VxbE7MdcH5rK8xwNyvnhoH8rOnDcinFa2Ms6rDvd3laGC
xN2SofTrd2S/KUHIWWrTO+JxcBN1p30rM0yALossLEgEPfVJQwhgzPIbTNWx7OQfXU9Xt0xHTMLD
QE5ks4sYTu8U8joYtHjbUSOyXe2Fu9LjMSKyqKlXlFjLnWkkh1H8laD2W9VT8zTNbnYBVMTcz8sP
rWPVlEwDmVkT1oKU5R6bMMWn2G82tvOWwds841Zf5yxN6b2th9aK/oguw0Na6S/okWxSD3hi475B
QBfhUOFdASbSZKXoolLcFOz6iD5CVz80I1I6t1pPev2e9461Mcm3OuYsu9pKXy3TH3MpkrtFDhQU
KZy941CgnaAPNie7CUDCSU228zAqYLuQXPP3SIemkh0V5wgKvtgUC+KBtg0azcYtPnintBscvlvH
0CeXdYx4CCuhX2gz+wUvhbMuONEMctEn9GwzEQZyqyJtH6FMC9Q6J8pSZt1xLTyKBhkpspmG9AVt
R4LjM1qWcEMzvTXsqTrC79qbcfLBBRQn1RLekrHwIWxNj+Am1/FieAy1pvZhNAXmkgU9r7KUxUtX
sktSp1OKO/Sikaaycr3wT5Eq/Ptttsa9ETOr+FJSRIWDYLRqW621cjXtWScbq8CnthFlcqSQRnqW
oMXx1DEPCrW+uBwGOkQ48B7Ac+CX76xkIM2dQLNAWACxyFDGYhPhDwjDjqmvWvtJ/K4AJ7zOuEni
WTVlqETvM3gqtpGY3mOnr0DTRS+E8x5GL3F8ZA4z1ls3XlkaWWKdrtysRaSsTVXkY80N312/8mwx
vpm6WM6IGm5DZZWHqeNX1eKQzbIzxmvNlTZFkSzPlaJeXaxMR8ywaG2nptjW3rKu0iVmxjVMb3Gt
nbigCbo2IznM9bWsljxgmaHhMgnF0abDEFKYlC1sy5l8iUtckVVPyAx9PHw9XN450X293id4nGiz
ja59txC3y55EBSnL61fO4wNhvvEFKeRZj+ol6CwGj8KqvrjW2K+LQzKjfs+7YTqyeimDUveeyLFh
Vey2r9mS/xkMyn0Evc6aY2m3uMvGxm6FoAdwemFtW9X5FhUxIKZtv6WxjuGtJhYRr82BBUe3DNvY
AC8xm6DZI0GKXj0vx7oPjFEZbsBuWVfl3sWN62FteFNK2gMrBSKy1nnRZ2fGjif2Tx61v0lEQYyI
RI4ykfood5U3NDV8907aTbYxG7XcIlUB8eTOBk8sxlpsqfSm+KSDaAF65GQGctEaMa1Vl966sFsm
s2mMYLzbzykilKkdt3albEOOqn27cA0clDw52/ADm6HdN4tUTnA50eFsH6ckpDp5/114Z1X9Tqpy
f9blzaw2ny7jAQ0RNBABpnoZ1mfetDXKspVttqSGtQrpPcA12F3UCG+qgmfG06fVUhfEKGjpR6YM
nEjsSl6XYBxMbk8cB1GXgZHFLQ2THYAY4GwJzHLL3xC/Ru1LH/8V3cfsAWRTPUFv7jT3yNEhfGBs
jA1WTC0Mh6qSjttYi0gaW4QMYux2tR1lF7PYzraDlqaMKOQmA/4IpYiqMmccQJMU86QcUOOdoEyR
8uAQ6JFVzmccsSHRYvkaZzl+QPzkbX4MI8wHpo7SSo84NB211gK7zn8ohzy2zQ37kswFItHyZCyp
xkVz0V9bvRyCzrC6taEo/abreKuYUGVaSP1dbe2RrRBa2wx/dbNca85uEGX8ZhaTtrWLxCS3ZqHG
qmxUJySrUX0NpBouyLISkzpbD8d60+t1u85K8Sd1jWhn1Fa901ELIfXZJQhBmt4aT/l4djV7PqLB
cx/lIcPozIIqfBsb9u3NQuC8YiN0t3G5BKj5DtACuU71iX3wdCKYZsJbesPuUOJnHLNRdJocSn19
CrdjbYOB1EC9zFmFFMZ1NvVcllfCG9eZKx5Zh4lrobfVpcMVRpdr7RBn3V2jv2fopbFB1Gx2taZZ
mbEz7bRcKu28dPGrvPMCdq4GOiK729o2qnXR2w6HQP2FxCM70s6zuEz4Mnw+amDGWVATO3Dx7I8i
7px1WOv5zing/8diekMU8jAX+rsl1drdGJerdMiw6SDxdtXIxabNRXroF23lEvMa1DWXApZ2B82d
LlUBoHOYnQ/mswROFtl2WdJL1OXrQWOJbbW9sfLK/UTpohQpyTfeLSuHTzDFeyUOsefP4Qk28g8i
wV3TvDSa9+W0rL/KftuzKspG9yscq5+4wwKfvHtuf5kTcJsD7cZL61lYWj+HxNor7KmmyNgnlgf6
mWxp1dyHISlTYXeZpnHXxuo6ctDEdJlyMigiehIRXKYBLXE7TDy2XeKuGkVslaXddEq37ezlxZqE
r1SpvlbRZCFp9gByLzvTsG5k3ktsmfNl9UQfR93DJGr4EWusJwPxQXr96Bb2nStth8XjZ6Dwxpsj
XoFxbto+7rDVh0dpPUJc6fCM4xUte+1Ur2ureZFfpDOWBL65m+bq0KXjrTHDB7ewkjUpu0+V1h6F
jg4zIWkAFCVXWsM75jPAn9k9cGT/7S0viKIE5wcbcDlQQxCyGtR+U+eJT9jzxm3rp66KXsf2MfLY
5DTFvYuuFut+dGBY16NjY5g/tnkVhgGtgn+wMQTpbvQdHkQQPm8NbA0xQr80JpgZ/l0aaj/ToLs5
XOOVGfOA+dTO8D8HrdyMhJ4GUD5QRo11IbPUfcUNg2LE94OIW75B2JoWUiK1tufk6CTJviLEjJze
cjXXyQ4wz5rWY498gCAllZHlYnpbC9HVoienwhTdH1goCcGeMJe9lwF9O8FG75MQb2MrUKhvJq35
RMH6rODzz25OqOnEcdVEek9/FG/eL+4HQXmvYRwzLS7uZZ/cUG98CHM6K1TXSbGwfa+35hTvalF9
GbN6HXSd2S8FC64A144BssOxKyf3jt/C2CqR/oZ3+WTPxi7V+n0xPBWdNJPVFwr6wMWB54/GvKo1
J7DK/G4N+S6+1C0X1yVEj1MYM541zONKuacjy1eRwn45rfC2Ymni3ZB2GwSQil5cRciRUuuUhyoB
0J1jNb6YvEtxsKgpnYohPJ3e0Yw0b4X4wBoVX7kNtXxD6teml0QN1QfDE/RVBulkCWot99FC3Jjl
8mR00xPU5Lu7FA+OSA521m9YUG2s3jqPZSfnwhcVvEerOwW7c2XXuc25cRpfow2zyei0FeuB0cDr
gDsZfgdrSgvZr2kcCpG895n6SPK7M0uxiN0dUsu82Ur/JjLk5Rh+hkH8QBg8mkp58uxklS7Tmb/0
weQqPVlSilx8zI5xVmb3bJnNTzbdW624NkgKMMUcouW5U8W2ZfJOfeeT/IqtD0GnoV09O3pWHLFP
nJRcTe9Q9RxpKOSp3TZpAWsL3d02L4prO7m7iJV/VGbuKjTnd6IDf0+ZJb43kYt3oag32yWFEHhx
WOwgDv3BfBGotvFU4P+dx+pLRaM4K/26HcQdX2Sc5RcPgZzqhD67w1VXFHvXTB6rMpMNI6sC8Re6
0qPdhx+EyXvu9OF0zUvECW7J7KDq7Hub299djAVl0d3noTCf0eZ/e53yhZyGFGPWsSHZTZ73kCLW
tkf0dMVWTWHNyoMFL8R7lWLWcyneYhO9MeukIn4Dx1QKLGwGhMR2MPdTE53MCvLAMCqraYShsFi8
7edCINB1id+b/+ojbzmnUV/LiflUZskKWOJQtbeuc5+LzAqE4p0niglCTd9Go1lzTltF9XDuMyOo
8/deST8JUkUimT31VRxg3H6YzQoghVdue4W4Q5Ue3eqfOGFEfqRoa6WeAq8uD4o9Xe0M3WARb4XR
7NRu3qY0FkYK+MgLn9I03qemto30+dRbHNoMha3+OjH0x4xbw9Z3UloiHTp6nuycoSEztWGGoIij
Yn44ZwaNF1enGmE4hoctGQGmQPxvsMzVOZCrrI+/W8S/zQBuAj8bbbsJi2SyfJRVxyYfdpqLl8Ls
s1vD2bVAqr2yPBknPn0XefpSw1bbRqBF0RQiN0aIPAPf95tMubdcNv2wqE9zqx8a1dhUmvOy1BzV
c41YNVE3pPngcbPPnfdIRuxjZrHZEHX5jjpt46QtTdtyXUxTEqBQMKm30WPoZDSbxG5fval6bAyw
DVZa0pmaQLtyzMro8VJfYZEaKTsmckQPyBA6phNqyohwqkfA8p340Cr7Ed7zAvewTPJL0RV7W1G3
WjdeSjnKt4oVFudAy2iNpmZtZc/mWD2Xdn2cneGhN9L1zPYgFeWbNy/3tNCezBq/TjOf6kUp/BHd
u2/gc/KLlJaostiLgpSThV4TLtuKNtC0dx0nEzsN1zr7TMY5WJtWhu48NEX3FhuA39F2TebNMsZr
65RvcXFRkvKYmlxx6f5UMAPziM4deU5vvGnQNuHsIafLKA3sTWOFhzRu37Dy3Gs/Br8RcY4YyElm
9HjGac7bvhIvHeV5mwiSSaMTBTCVFiHuArzOYD9abdgF8meV6vwQM6UoZ3tadYnyqNvkOVbfYPKC
1Pg98DFD7SiceFXY2Y6W+aPS0UZh/1fozqEE350tVaB782umjY8Df13PhUIrj5M+BK7a/EQZWTOz
DljUWl7bpkTZSjrgElLiDFfbdnjelBpjCOyoNI5WzjQ9yNeLMMH3wR5ePL37KER+xkayxYy+JfET
58ZNr1nRIxbSuR63p3L+zs3ob0JkX6fmn6GjJchicJV6Ro+JmlbYXNJkHSL/kDUiC2djHZd89UwX
ZZtkdXQGwZWK81SO4aOmdweALg4wn4ascAIwu/ZpCVlfz5qfKxj8HLQ9+iR2mVnmOy3ZCCbZ2MrR
dsvA800JZBkCFaGXeFew828YqEjRfX8KtVENvHK01jToT6n5gVjgQudKwZSTxuzMj/myd7zyCUEa
p6theWsHAztZVW/RQASWXV5UxX5n0575UzesZ6P4zsR8mPqfCHIeJ/CXfIDOZeSKziGbb0cDf96k
MTclDQ/Qb8oeNWSu0Ls4G1u6elz/3tq08Qtjl9O6gcheMZwqjmViuWnQM3LfnWRwDyayBoUIyBNT
Z6q6ag7Gxt45C9PtClNGlVIfwQr9m3flr/ZtJzxQrL1CRMDC+ZNgdonOERvTiL1rB82KAQinOrFg
E21o4WHvRqHvWVjr+7mMOKvNezoA310PnefQOXcuywTxNFV6GyDfjgNLRLvexrMk4uhOR/C1xGa2
aUTa7vuBkXmEKcNpWcsaLgpEPQbJj7P1ntreNdQafTuaxtUezYtoK0xhhvLSeDmovii6LwrqpbB8
CS0IyVYH+9+YemUdd425S2uQhDksEf83rSwvPXCjkgCC3tbWoIJko0C2kGMGZ4sK+RDqQAkrkOtW
a9pvlmJQ/tDq4SuL/bCNlMBsbpai9sjg026t90OL2gM1d6Tmq1bQT7k6dmmg+igmXW/bNIJnKJk3
jNm7sx/Wjrf24mYPR9N4rvI/LBk+2/FsEn6IvvK5rQnILBN3Vzq8hDh/VB2pHEJTOmRcSJb94DkW
lZDc4bBF5GsxxzI0yMDHIkWJqvQzrgvewUW/tzSoDJ1TQx6HrrhKi2Zv5A3xKIoagPmbH8hYcng1
SAb2BCKjMA0/rJHyNEpQ3imihYPj0HNOHEpGhoarsgdUkwN4CWuKCBqyi6NVZU95n/+kAzlDuSc2
ns2vx0qZi5p9jdvpb+G6XO5e0fnRAVTLKjeeldR8qWI8SlBwnoQ8ktuWtUjnSnCohqM5BzyHQa7z
p8hmuFHismyRhWccbC0aXV/67os+XtOpYkeTolgsWMadgI6XGEW7eYVhfHTq8lKXbpBpHLLWAKRD
hOM78unvxdzabrEj9w+MjhLOVP8Y/fMfwEQIhVO/1zyeQYtM22wqX+oRbpNizfteN2EcNV9c4k4q
eKWVptLhmu0oyKfGvKFhDDD+aMgPzCuJg1+FLtYkGzUIVDkxARJCyS9u9Nfo9Du0Mo4cHdZgMYCW
IeczvqW5iudHIgVhDiYUCdjrQd+VhbNWY2VrEnTGzhvNdoa2S99PLB1QOG/HybmjPHsPBVz7pPKX
OtubtrVHNP0ckpiEqhu+sYfWnSPmPLq95rMw3Onwg8Jx+qatklFZWPIzfBoVgoIxh1CpZuW75g17
dxnXo6rdxjT5VsdiBWD0KUqNL72dTynIizX0kT/qZO0yd3wxEpoSxwmYDj2rI1cfr/2jVK/GYMb7
kCuv6GyxMnknM5KGvsnAbsPRGIP34o/FT0p30WTpweKqmIaEC6W68uVE6kGk9Y3gxRVDED8epjNL
rlebaaG/kF0fx+1jwtRvdG/sUNaNGm5UpYVIsbRP0ZTf9aK/aEBE1DR+rPr8aHVh/TB26p4J80CX
CFiAeXXJer9b1Yp9wDPLKsRu9wynv+0u3GVThCgLoGmCNMkbO94J+qkZ8s+I+p4sKetxzMbtRKp5
pI78MG0/2RBX7OzdCrs3VbUundL2QVzkT/ioMzv9nsufKGWgUVI3mgQS2451dArtpHh2oBuKj+4n
8mGIn1uCgfhD5h2K3k9cy5MvZgejf9KvazXNV4SePQmYxAiHPxHUcmZUF+oYmMYERsqD8xSNmIFR
NB49VUOKUtc/eB8OMzvFdtHPZhU/Jp3z7g3es4xhJaoLF0aVQJsZKUZaEeAUubqK2fpF271EDStF
0JnNMyLlS+oMhJm38c5ecqmbrn7ystlrU3nFKRAkWsdW1sSc3Wl41T00xAqSa6a9oGJD1cG0I2/A
DIz/3Pv9UJEf/pfH/suH/+Xbfr/jn5+XiG02G6yeCukssZ+StNJg0vAUtg1s81AjoxbARXko2RWw
Yl5uZYptxswhUOny5vfef9z8Xzw2sTzJ/ZCxiDMmGWi9qDrM8ULSvcOroZVlfXAR4vxz8/shMTjd
3lmeW7UfOqBmenXA8csPAJ8J0TEm2RNYdL4gWTXoS+Sva07IZ4Lfu3XhEIHye3fpZDa2O21CN+Gk
7BVTcfi9wUP6r3sCiqodYjnLPeJD62bvWj2/7++v+c/dTP4rvx/XcycHdvgoa8i6lHDtYYLcALhj
/Peb38d+P/z9hONGA6/7//q0kPfIvM5XXC/GFRi3SmVmyYN1+QKduGOjmdQHNmj1oTMB6GHmQWGQ
xc2BdWpz+L33Hze/jxVgs/Ze/+XWwzVUxu88x5xst6BBQjd7cCPGcShhvxbWN2eMFzMFAGKsZESC
au4yoJ5+wfAtRyQ5uIJZlT7+ZJ070qVyA1AJXH8Fu06b57XnQYNZOE0aFrrYYgLplWVauI/c8kJq
83xozRnmgMrJdR7OWUtstGM50wrl7vtk1ZgEuAjSLUOxs17VYc4PA00APo/qjCYL+bMY5mCp0PNH
cEfy7K/qNAdjcs2D148zGqrl5qZjdtDNsDvGFQGbc/PVpnGzG8oQdgjbdDGWZ9HU/bkzG48zqn1k
y1Bhn3GCyhr2TiMj34XGP6MjrFcyXsyqgDIUsbmkJnW4VLmKOBMyv7YLhIYm8Oe9MqqPxqiJ82C1
JxKze1DANkkFaH+pw/1ndMf5SUUmHZWdcR50wzgDE+Ddb0yHULEvi1H/dYosCfiW/oyPbF2U5qlN
Elta2a9JN7l7RzPCh0wPqYBwnynTh4bWcOXW+o/Qu+JUVtTvIJ9OfUzJwv9TdwqZFsw8q5nH+Ddu
OVN74nOcWsyxRlVeFLGUlyX5S3KAhe54QXnNdDEdVCLCbV4VAHGUuGqHyTorynPsOMVZVe5sl6aT
tUTtOq5zViqM20oyZjeDhp+f/tw5oVl3TsxI91FS3vSocRhlNfODvSMx6K/BiGBhxebbjUfior5E
+AcImpq5MFGqFssaIyYlo868X6tpN+NiPuME9+fSIzhI/ibsnhS2c5Q3mopWOHTcfvsrya7Ak6+8
umi5Enk5MEz9jeudumNMd6cACVT5IrJRQmnCQqVgJ8dXxQR+r7LGNoLfx/759O9nkFJihu9JQHeP
S7IrayMHwFi8Gp773dvLQ4WNzScS4AlwDiO09gx67ZAq4fM0AZ+bPu3G+FH79D4X0Skj3II++jhO
2j3posLvTO0FW3XjK1794eggOLSFqWyz3MZl6I9FbqxNRSUomUpRs+Gds4DZKc6qafJDbSQPoqTO
Sxvc1WArEwPOpoNvJlEHa1U5w6tZ6buBwBzQjnqNiQ6bcIxC1g6pU5HJ3poon1aEcpmr0h3YoGjD
3eNapUzu4wgjmGHDfG3IfGCgdaC9hcKAR9jtrJcxHE/unL2PikmZSuOp2uKqFUhntPaQ71htU5ZM
XhBagEvGVCDRM+pL4Zw61qhwOQcPeEybJU+At9agBKjyHZIUAR53MA/qP2NDEeYU6kdf4+RxCi8Y
ESeuFe3okt3kh4vx16K38xuNVEYrmm5hwpl/niomfZFY4TDYa/Y1RDZKsmWyUfRqOo7Z4q6mYnjr
beNmLrdFkj3iNrr2ip4/pB6ajRzSjq5nfj0gNE4SLK7KWQV6wYkQB9VCCFgzKK9hzeZVj0t2u1m1
a63lM4Q/RePa3oi8JVP1Zllnzvh3ryuZDjvl84wTS5mNh6bR0E5b9qOrxfu6A8ipXeHEzQzJ2VlU
bvdRovjIKnvezA6tXz/9lHXl7ZHHKldlgkpa96zUVF0/aqhC7ajeLSC61hZ9HhqQ9LIsqon/mKch
n5Fg6w9qSkUp9H3PImwqtd4XHTzRqqxXGikZvkGTYyQEIhkVKtga4G6cjKcqOjpUcetEqLC4igzB
/oQVxyiaHwAaXw7iTL9nV6niqtm2qfeEoWfaxZaOWbS0tGMTfQ6xpr/2FgMXSxwK0PT7pJ+MNX6s
V005N9RndYUCxWyb77zROE0Ph6qO/2qkafmOil25za8exdmgD3TGEVoxJdFwcsGbqWiglThb5S1X
4FgsB1lKCkM9zhYrO91JMNW3SL1bUpbxEIvP1O2Y1CMV90OLtozAKT/6doVdHuHmIFWj+fEj26gu
E+MEX5/dnWODz6PbLW+tqJ9RTH0NZvqT9t8k0FmbQZ/Dtb1EO8675rXgyQI+4usgvTcTHT/7gOkZ
8NK8zr3ZYXbWdZtPMvP6TcN4ubNNvKSNR55cN120eOqDxmb52IToAjMZVGB9xsTWbCw6Sl7uS42+
+j20tJ8mXi52UuiQFlo3SCexKtnQ+23sqcEyqry3O2aFtk7ZzNAjnuuIjWavYIUIzXVs1KSSxmbP
7yOmNQlFrm9HzSPptlmg6HhfsRvpQevMgacQsDXAqlby5a4sKXwTPH1g8s5W1SXbSNWeYouaWYeW
sULbM6wcWAM4zqjf8vJnUrLRF+lMO8yZjZGufUotJDoVVg7XxGdQo3zzILJbojXZnaH9smI3cPT2
owfkubXr9pGxrLczXO2SsJRqrfiWS6qnwaaCpM7oxs56x2TIPUcODmnR1eo+Ja4C7Fxf7DwoGYFr
gYyrckxeYhoPhtH/tZvlpSADmJ9tH0iHf+jDOX3J+0tsiu9oGu4N2gMKNTh4oxoGbahu+zS8MmWB
3xQ1TJ8xgnG2MckZhDIWRtpXq0yjX2iyW2jsn4oJsE9ROgaTRJGCJFUlm3SQlNIMXCnWev4EAKZm
abp+0knXcM54QlJOE8k7bcp9xl+2ajtMRLNkoirRTylgpHLOM6CHYQxNuO5uMslSzWKoqrGruicC
GNaaJK6qkr1aSQoryaszq2LIrKojMLlJWmsnua2OJLiCGKOEAfjByJUAhTPTl3xrSeqrKvmvDSBY
bDvKwZRsWIE8fz38AmMLyY51JEU2k5jZTJJlx+qVkDPicX8fkTeL5NDq8d2QXNpShVALXCM/2m3D
pSqqIdj2oGz/+RDNybY14dxC/DA3NNksF2XxBxV3klTc33s2Q+QdXoZglnjd5Bej+3t3aRk4F5Ky
a0jc7gJ39/fx3xu4PkROgOflo26nAuxNJblXSIZvLO8lYH1tyfedmafyFiz3qmT/1pICnEgecPmL
Bu5sKMG6Ay9Yl+RgRzKEHWDCs6QKx5IvzMn9GEviMC/QQy1BxIDAoRFLLnEMoPj3oUwyi1GWlKum
kyDjUcA0boAbY8nxdi64Y13Cj39vBslCnmqoyA54ZHxw5Lq1qPZDyU4eJUU5ZwyyziVZORrgOIJa
jnjF0QNCX3YlhxlKyUiqC2xm3CvVEW0JgG5JbgZv8KVF8BpLoM49cOdeUp5ryXs2Jfk5kwxo5I7q
updc6EISoi0VJV4iqdGG5EeT/vOHtrXcFKhIjyPtCZwYFhdpKxNGIVAz32Y9JanU/5O9M1mSG8my
7K+U1B4hUEABBUS6emGzmQ9mbj5zA3HSnZjnGd9Wu/6xPuoVVZmRi6zuVW96E5KRQdJJpxlM9b17
zmW2UN10iKqzsbL24lteDRZZ3wzfRmv9XQZZQ2utfdcl4utOG7B77UspHOBBof3Y6luV/f1/KvTZ
vKQYgscYtWGXm62nLdsK3Xaqvdvy+wvGTNwwcpfazT3ob0I4sTDoEXfX2uDdoPL+/r0n2u79/b9o
RVCbXru/WyTggNrxQzPwThPNL0t7wn12vpk2h5coxDvtEjeRikcSu3itPePG0p+7nN9ADDplsYLf
wNzfVkXrrcAjEdUiLK+1ubz9dpiHHOdmtOZ8o3eQ39kda+1q42E+JycUGpjQlcc0yZ3CjQhC7clH
Mxiyh48bM97JB3kNRs56s1+j43R/2MjWE21dN8x2R4MlAKE2slvaza6QtH9n/P8/DzH/NzyELaSg
I/if8BD/69+Lr/lfbj6YncfFX7iIP3/un1yE8v5w+LWU63IS5cMGDOE/sQhbAw+eS17U9zzL0wWv
/4VF/EG5pIYgdI20xY/6GyZh/WFKj6e647jCsWxKyf4T2rj8B/7Q/sO//0vR55cyLrr23/6VeuN/
aFiDk6Cd25SKX9S1BSY2OIq/a/3sYystmiTmdMu7ci8A6Gkz7Z9yaXksq16bcWivQ0sKijbvYRNJ
Qb/SzHstZ8NFG+z+zJG93CHRyO9V/RAoACl/8dkUGuJkl+G0kVEQEF2+n5sKX5zp/0qSjCjCkpIh
Qt9K5pcSDqRO9WokEbsJ7z22s49+am7NprCf5yDzGC3Yxk4gqtpMZL2cObX3nRmWVBh5HOUbDluy
IV3UMsPbmgr3goPP5GCVmb+rJn+nitC5wVK1cmWNjlCIreA3CooWlVu/qYojTPjJm8AHG8aRa7sJ
SXxWNP2RV98FHXubcHTvQTV2bVtlj8ypGO4NtntAVEIt3lBu6lhUNyZ1UuhKvWNOz8eeNOkzEkxa
U7OkuTWcfT958Q2gOwWl/ti+GzYcQdvY+zBJ/B1TCXkf4BBhVq/8kzsWn006syovu3kzlBZlF2mP
2ElM+Etdhy1s3L5lZXw7D0b00mXFIUnYBtg00e5pZzlavKqoQlDilI32z6aNae0jjHwU4VFhvnvy
a6i8Mq6PnGUlcF2U31LediDFH56E5IZIPAgI+gN6D2Pzs+M7IJsGCpIkGK+2mRSHJSMD5ZqZh/xi
FQKIbXw3v4LJkHsyWnmmFjM/tj4nd4Yqch2EigKz3sDkwJwnAgu4hzfmhuNXzwNVLju7n+vNEkfO
bVaVrNgirDlDcBu0FItxCSUuFo27ppB0sZXilWJAyJ1GvUyl6ta2k/abmZHmdSSUmg0wMUHdz0e3
dMe1T6JyO4/Uarhdibc5cF4C8gMdVYZHqwmvLN7tXc0BzquraIv6+WIGbnBjY9NaTxZi3DlyF9z9
S8VO0nlolJ1yWYg3jJ4PEPDo47S5qvXNDiA8WlbZkNAvjShtlbIcYKYU2ruw+WQK7OvjhbpIIHiQ
9PcqF9UH+EJyC2ZTPBgDdW2S3AumHnrlIpYZYzI7zCFMOiVUdlZAuluOhMw8Q3dArTPf5ZEyLu3w
5IZmRYFZfvVY0Md998hheznNDV7YKOR0JdiDgSSeYgNjS61s9RBU7aGy8hC1DWtGiS83JqmHskva
x2gRxyRDQt55VPzh+2HY4CDd7IzloS4HqsT1J/vymRjlclIxH0VFnj+67OusLJ4fIPE/854GZUuZ
Jn+vuHD57C/QFPkUoeZECURMo3PN4sSTFnbzqhgPhjDFjRXcCOOHmv2nOm6oVGOomLAY5y8qGntv
Q8D8FuQXV5RoATaQ553SJn0mvLjGV+rje2N//D1AtvvzZE3ZmbsNQiP3pnSnBAeNZ6wpFyWRmVgM
aT1f34CGvR/RbeiU5SmYqn6fDhjI28lqzuMyrf2u3vnIEZ4a66XA3sN2buJgIuL7MFQoiQiUTMJQ
l6AkFFSV6jKO/W/0ShUZSijeuMy5o+aze2sWkGRDZW/9vkfRZ0p3n9QsaLy0ZGHv1vdTGKvbsvOD
feZxkZhpkVv1HTIRtArXvKrHUxK7EWaJuViPYW9vWXZzza78mO+P9UMoKZHWkFU3o/6zdVNGmKFF
Di5LD3ChBQOo5kv1c7adxlSgHDMi5hdeftnMQ+rdjI2BaT6wdjiDu3XO8GlT6GlPOTMHgve+LFHC
kHSKhm1ke7+lH7zg5aCVUlDOjQFN7stXIlaYEDwM6UkdMIwkn8q3ljnDnF/r4ivHzfnMdZ1pr9wk
0ncOCFJ6xIH5SqQ4Omgq6sJkYJVscb4JGM6MjomnYcgmFmzeJuJyv1HzV1AV8b6tUbI1eCx3XVu/
wrWn63hocFLwY/wCy2hKOthTCNlrOT0XDBo289SxvXWC20hw4BzN4tfi1ae+FNjpi/FXLsIc8X93
7Jtk2HLOTFAeQsHQfcHVQ+yFiZC4t7XenJVvILDD4liEh2CDR1XISzVzT+ceTHpgSbVpyap3/NYP
kx8day9Vt1KydmccZNCic5wa1zz1Cj6uWHhw2I1DYhwNIo/5SbJfzWeSW68yDp/ndooJ0SPVnn3d
lDn+RDwMKGR7eGfdNj/aS/1uhctPL8qCh6Y5uhPCx3YG/E6dB8+U8SWMhdj43UAEj7qlzawd7S2B
tyZC6MPSDO4wt8NNv+jLgryzA0JUQ6H8nUgxCjc2hLqd4sgRALi+xDq9ZDnZf/POG5zl3HFW10MX
8wBq9HNZIAxHwcl0kVuDJ92+NPUMsp5PVEYU97mUWPzynApJlGPb3MVKS9wYYrFI9PQXRoSRDOoh
Vge+thktNganzo0OVsdcSBRwE8lYfGAqWuOAYmaxpNhP3UWL+yZeJbzAsprBT6la/1hWF9dNwucp
Nw75VG+XiJVDu8jPWanobklQuWW2w8On+z3nHrrAFgFA/ibUWF3zIXwt6+UXBXXhdul4zeRzjOvV
wUTNtt6wj7gR/cAwTqJv3j0XRq3OQniNSgN+sJe0lip376slfyRzc0wDA9E7z28dcbIuAX8Au/HE
Aw3A26Qw4rc5PTLrCQ6wNOnWQo1KucwUMMIIu1dMKY9ePD20hYjeBmRoGN8paUh658kLjGceS1ij
o+5VifAzkgOD0RSBkIp7Ook4wWAsK80DU+8S42CfPcoY/ZmXUQsOwNNjAiKLDdkQvE3u/IMasu5e
xIXc+Kh5QkvScB56m1GNwU3ninuvjk1u1qO5at1OfTDTeQuq4CMyl/FoMjchvksQtgwzRWh3kU+D
al4HSViyEyDsnke2Fd6PEEMU5YdlzsSWaJZcV2pKT70zXWU+DHcA6oSQFqM6YFcM0XZ+1QYkmOM2
yWMakBkbwJmOQW875wRrwtqRpbtDHI5NrGbimo7yN24jHo3Z7WjNX8xPblWkKsRLhBgcQo1LXYX7
MWIBhmox2DezYHeINVnNfXfrFtc0Z7+Boe/kz74e8PIixok9/JpK4BC3vsZea66Z5bWIkGkwJEbF
t8rEzBJXx76zUXAEZHaJ9oU3DGU+4lDhfqs9tCyxg8hTkM2b4ujJTS76nDXki7aLunsVFRSg5PUz
n707twlTdlTsrnvTufZVe2EQEJSN98MLJF1jYvEfF9Xa26hciruY4yrPanoRsgV4Pw6+LD7817Ir
DbrX7GUD5iLWaeNhSipDYsgKHYpT2L/Zkjmkfwj2gRNcvIhTUvsqR6f5tHv/PbCq+M1ke7ge5ooP
OD07WJxxZ0coU8PyZfKSdlOE4DYm86FtmyewepTBvQeXwqZqVY3TV1jRryqj5X1u7UdDOT9bv8B7
ZA8gof0dzyOeIJ4NjSPrW3f04rPgZbmaekKP7vjmjAKZvMOptGTds4VSbr6Cjr9HEtHu2RvkDT0t
xtY0fttBH1EDTlQsMRP2ee7EkK51yUOqVJIBJjqTWWDMxRLEF4JkeRgbL14vT5zjos3IVfxcBkZ0
FGP6WXmoOUG7abgKpte6bGFpqbEkNum/swG4C2p++4lS5gHzxorCnpfA87o1udXfI5sEmGOv2ygy
MiccScWOa8KnTdA0da3+pmgZuZgVQRvLil++S3u4eiwrsxygU/XP+f6Jo2z6UyRpXGTYx+h6Ch6r
0Wg3S5kixtqXSbbctGb0Upgl7t9h+vScmGSjRXNYhvpkNXoUqpoGq9zKHk59GI7/8Q+ez8fIrB6M
ziKmTIQH6OzoKV5xVuLel2IgsBA3d5PVh9ugIuEje4ar3/8A4JtO8TC+i5KFj4wJk9omhZEOagBk
6NvBLcdTGrr+OhtQly7hgi5oDpcNvE1N5QDzmlOAVZzWyMpmpJK8inlJd31X3xutAu9zJrCYNJTI
WjCWjW1/E6q+XTtMb7lx1u4Gccd8sjz8/SNny63Nio5js/uzqydjm/cJi6CM8DvsCZNe2hNaL+ZO
t4S7UIcQc2Kwm26OHnC/UwQY9t6R48lSqyt73K2KfrrpkN52n9Hgh9wfEhK1vUN2dPRJQ7Q3JVz0
MTAceTth72UQjGoWRVVYSTgQA81GkSaHxfGSs6dMgvZRsg3zRK08T/l3w5KR4wJ7RdMXX9Mx2wsc
2EPvc0CO0uSK5HMPg/KFqdF8NBI822NiUD5auBF+oGTexMvwboxGTpwe+0caem+FRRin7Ea5B0bp
R96SlCJGpwT7eDfa3eOS+D5VkN57wsYMsVx0MIvsrc/Uu0zcfVeJW0jKn5EDf0eb36uBFYTIcd35
XERrMaythA+tIaDmuJvfu9TfLSbRlBG7Cr5Km1qT4OTpJ1tkziRphiMXk5u0SMiF3GcElIKcMmWc
6dIx5/3IrbiJhuFQTPRZsIvbt7MXnIizcjReGIL23AHZFSbuoQdEzvCB7sLJPEt3UqfAuR3yUVJX
Vn8MCSqhPnauRjsmfNnKRNKfpzdx9AKx9AFOd+G9e0HX+hrYFahYBy01mffSVT2NQefvX6hcJnGo
q/RQBw0D8IoPjsoW28CkwVAtr1aYWzdByfs4ajyuhUMXUOiAK5IZ6Xzq03zkFsT4QE+8A59wWQA3
RXRg3qNEPtAc456a0adZLTXOw0j62CnkkXQFG7acOWZo8WdqB9JMIrOGTex7LYHK/pEHzwO6G844
OYfIPLDiDf7sdtraI5niMT/HMm2oQsIPfa6mROBcso1Tr4l8EGsKHLpPo+fS2/iqR+DLbB8JD0kJ
vBBxqqbNjNdx9f3nzw3Rc+vxnrhZOSdpM0ZNOLyd/Ki399Qc3VQV816Kg7O1KUiGz/qZRu7iEdz6
PXO7s9XHaLHHcd6gTLKxFntPoi7zQ+GrcYfcviPkE/7iNNRwrg+JMUXO3rSc53EK7I0/GAjE1qA5
V4H9HJAe0n1Q6C687N7E1ANGSkM0H68vpssq3XCju1Bln7C3YuUN+FYJURsmZ2UrzVh1ZQBASqbV
Ke2nvcSyvTLN4JmEUbTpxfw1Es2vp/zRohJq8V9y2nB339l8XAaQBOQg7BkyJIvOOZvwleUygZ2M
khrZlsKuSeiyhZ+iFoci4si0WGrfWd4lCcWPXmxaqoOOsjffO2aAJ3a7WGoWtep6hGflCE+EbCBK
7B4Z5IfPRAJbMoRbOzvbEPsyoGE9rUPrq0IWdnffz77/w2JS5tFm2uf9bmQyFnoIF1qP9ZNW3dVs
nUr8TqtoJpQVdgz8U3s8d/R50k+WAAcF6MhjLOwWR/1117QhUQiKfIa2OpVyizEb2iAgIuuIz3HC
KJRhnN41TEZ4Xbo3gREqQr/esC1tUZ9HflTilM8ma+zt4larOneWTTuVznpMh2mdIbvaGjKMzqol
iuURxAdXtPpNoMNraUnoFDE+UDw34JqX9aGhL6pasktK9g1z01fNXXc1ReEh1vE42qTO1XOkkJWS
Fcyj5sXXYbosyi6tj0+8pawgoqjd/A7eLeme2MYzVOW7LBmFkNDjfb1L5upEuuur6ng5WGwaZFCT
dCLdFxkDLm826ZM146aa6Zuqig+zCUlauI+1jghiE95QAmxSm0180JG6d2c64I7wiVG394jMeF5x
jVOuQ+kSZapkEcup5MwC1Vhy/4jlp5dEnzrvHSWPU5j329S2+Qtq3lIyjiNZx7Y7SiwjK1FXO6n6
PRWID5EORzakJMtI3A1T163QkKGq08pX46jIVYZm8ek1NUFWApdZ55wCAH9SmgXuAIO2UNMd1gM5
TVrJ6d4iuWkmxqXCwMa054yE8Skeqkf4b6CEzt8lnG84HF15j3QhJuF4+HIt+iha4b6GZEZLIjqS
EUVDlpQB04kG15+xDpnqyrGK1Kmp46eSx3xIHjVAP6njqTzUiGOSWG06oqvIKzbWd5i1fF3Iti5k
XBOyrrl0t0sIM+yNLywfDz6Z2FiHYxHR3Bmx/dNAOrGQnh1I0Q6kaRWpWpN0LbLP90HHbRMdvEXB
velJ4k46kuuTzRU6o0tWd9ChXS4q99JibMo14ejrYC+avmebpO9M4jckB+YTPiGN9F7WztPILWAk
IUxlzjEjMdySHLZJEIOz7+kI3ERKsxnOISIDbfMXSuw41QFkw7Q/iddumI7S2KdDyj1pZUfHllHv
X4np7E0daO50tDkj4wyG/pMx8CU6yvyzrO2V0TR3dkMs2tQB6UVHpTMy0yXZ6Y4MdUCWutSh6oR0
NQIfMFoduE45l7Fx4zqffc3yWOhgNlYPbjdktWdJIYH32ZDgljrKjcMxX6FEAgwvzjVpb8O+ZHLb
GfVLwZ8dlv/i85oCN85rSBISOrUOjoc6Qu5QFRYiSgMi4XE79OzzMUy6igDHhFRhhYQMr5uOpbME
fSx0UD0gsZ7aNDx7J99h/lHy0xdm0F1hCIah0+9KplyjUv+5MQCgCGu+R15O7j2w4ZYSc02thc1f
KJB9gZDVUTNvT/+IWG4LX4xWNyrMu7pEO8NvhIqE2IbMKQiPH9z+Wi+5PAJrRcw4qFjC2S5H/TfS
X6laotWNGtdj50d3AX5wbuXZDlynoEckPudI+nizmXxPqE9BfsIb1KHnz8a12Ay01AhkLdR9TD8J
Xf6gcRexUXSjohhUO2CoQjc66pnmhC8XQwmrieggq3rYDyZUTo3iJ4G63BsNYylZ8a4zQHMsM+lX
i88nnqehgoYwCFkWDRpo5AC+ZGtpCCGGRkg0ltBqQEFqVGGCWQg1vEDV7geFQ3R0a7Ahh3AweOkD
HQA9eBp/sDQIMQFEwEUsGpCwNSqRq1MOOUE6Ml5BlDyHgu/yeO9CWBTZr1oDF17EhqBBhWkh9Lxp
ZwH5q5zxmJCY2WUa4TCyZic01IFWlzOGYC5pyy1b8h4USyNkVnxdEgIuhi+7Y1gz/MSTzU0dMoTu
0ojQR3Vohqa/d85L/8usKFQdF8QvNc9n6URiB85cbsZheJot018ZxnWpkMO0ipGEqamUCDwlBVNh
sYM3XJMrsWZY+FyUB0tzLVITLggXKccCeoH/uyAKeKo0DRMl8WvaNUyfAGUGHlooMax9DEJjgtJg
RyVmpOka9BUWi3GImw70ptIMzqxpnD4dfjbgOZ3mdCTAzqDJnVEzPCYwj6epnl7zPdQ9kDjiMnns
NP3jaQ4o0UQQdXwLwXLenZ6veSFNDtED4l9w4e4cTRWRieKVAmfUaOIo7KxDqhkkCxip0FRSwbPK
1ZzSALAUaXIpTl41+32RoUvhES/Drgi3fRa3WyJu+IbKNemSFw64GIYqRX6WmQgnkOxXX8JVldZz
mKr6mPpcwugbtM9muEBykaYxMlqiiJbuKAt9xoHW7mwnoPeTqpBVMVaI/oOPSoNYo0ayBg1nVXO2
tzSulWpwqx5emPb3m7H/SjTXBd81wnm1GvhaIL8kBNgCCeZChNUaDYOTeSs0LIYs8nFS/KZoy1El
Tx6m+g10WSx/WLBmnobOfI2fVXBopQbSDJwRO24VOl6aa2RNanit0RibVrOt2K/jCANwg3QTGnlL
Yd/I/gh0T+u2eQwY6cQakWOxDrUINQeQ/WAE6rGFpuNYwOgfvo4xZgopAWmmBZ8awbM1jOdrLA+Z
xHX+BvU0skdDz0fED05h+fL5E5b3TmnEDywjZ3MH9RfT55dw+JZ74s/3BFt/NGPHKzZ7h6Dau7CD
MQwh81+wi2pmGKaQWcIZYq0h47tsOc7cdfmrO7E5jDSY6EMoLojs/CjnlsK4y96nZv9ACuOV7SJu
G3vTwDkafv974VsywD96EyCkCRHpQkbmvPZi+8MmT2ql+WcuNlPoP5QapxRWtVb+eGvBWUoNXOaD
+9A4ZFHaFEVbShlQSJU0EL8mNSE2OeXJXQzD2cNyGm6yCYlq+MAf2dPQd28V3Kf+tRoi4PCvN5xY
9539VkOJsrHgsjWdBJ+tsRz3ATRpmJ9r2FLfmi+j6V79vt10wd5dhjcLEpW/SR8u1ZqLvQOn2hIf
kjFPH5tuTrG3eESuJk4mDXxrxkOq6fT9xFyovNcQbDXf2RqKjaFjPSjZGFp2YtDRQc9OULQ5NK0N
VZvJJ75rG96lx9hsthQfsSX3z87Yn/XfV28w0M2TM1/y3kzXlJQ9BBC8o0Z5Fw31uj137WkEHwH3
peMlgP61NQZsaSC40WiwZLZeaVh4musHN+tfSZvw7W75BLCulkvRHg00CbQxia1tA33MOvs90Tgy
zsOH1n8ooJRrUvuNN+/cKNsXHItXY+28xL21cx3zhKXtrm56G/WK8TRpBNofHxKNRBvKZ1mjMekM
XnqCm2arSEoUkLqCqLYhq02NWFew1hPMtdTwdQuFDXimDTHyXMNnJ3DapQa2I41uT/ELs2eSwgKo
W1ng3S6ct3sf0NAK+Z3Ng7UhY7T1h+Rg+iGtQhYNEwvzgc3I41H2lxCOvOM1Yoj5LoYvj+HMMQs9
WQkHb/jzBQ6djI2OSO0cwucBnLoHrx7ArRuB2AQaZM8g2gOGwB2EO4/dPcpR9jaw71YZb/O4eNQv
/A42vsyYevCZVg732LTXNCdQ9azeMiJrDWR9pgl7SHsW7W8j5H0Cgc8Nm8dVbb4KDeeb829qUmCT
oPZn3vIrgVp6VWqkfwQj5uhxC8F+tGD+cw3/y+DJYvqgYfMyt+4n5OKI9T9YX7+3qBCElgggLd+r
8VeBmadg7SlRojYcXAyeqF5n/FxwEfS5dk15z62WFDCM+Cw69wkv3NYwrKOLzYA95o+Fs6J2HOA6
kDgP0jp6LnAgpA4CWxMFWL6s05lFK/kKv0jO5rA3yvrJjfoNSyrKprOflske2LUfC4wLMeYFxjCH
hXB/n340eBka/Aw573qDKuAeb4NVje9jR6o9lCTDU3VI8/yysIK1S3bfIbHaOuUDKKcqGydEBPfN
Z8wRxPvZsgVdBbgjcEjwe13VwBBRS0orfzbZpJGWJSGeX5Lpif3SVzB793Vo3bdZ+oP+hBUE+SGL
6PzCX+HhsbDxWSx4LRq7+op1sS2+Cwfvhc2bysWD4WohRszOFD9GhiejyC0aIqgpTbjg9jxMeIO9
Opg1HAwbJsPGSuGyiyugCdKsA8sUsxvPNm6O0WpO3YIhIxeMn/m89EIE1CnNMuMTw6XHRks+FjYi
JeHSEPtHhwXE0Dw7VpCZJpgAS0iPLSS4Flod0q1DiuShMLobV6tFJI6R7ESL+NmZLXrMHMIvfjHj
JOXFEmAnCcKLCKjM0tKSWOtLjEAXZWilSVAwtCLuFmjZyYz1pNT6k/AscaEQaH/C87odcKSo0oGj
xJrSYU/JtEVFPVI8cHRwqxCTAb+33hwtXcmxrwgsLLgy+RJazOI0VEbJu2S2Lr5R/7Txt4R4XKhe
uA3YorbLcp+n7Q9qUK9l/gSyQLOiUq+z9yPACjNhhymxxLhaF9O16TVYe8v0POKSGfvdgFlmbNu3
CCmI6nXziv8SfSto5CrTSpoZN41kCs5aZF9paY1hcZyy8dhM+GxiIzykSsFndmw2yMXEBCVGn1lc
zjIaI04SLfsg5YzEE2PrEk9exgpUQWt0yNzA22LWqbVip5CPQit3BiWe2W7d+QWq7FCduOOgw8pe
pJb1jFh7Ruw9JuOHCptPgdWn0XofR144837N/PcA+4/vz8hyzi5OoDJr9qH9MGFhbsfm0SWQ7nOM
YDvAuByHrFYLJbo7KmJAjXPIFfK3/rqU+D6YOImimsJDLSlqtK5If8Fcikci7PEmjih2DfsrLaMn
rh2HIIqfrdzadUP5otaNWO4cEYUreim4h0SYWBzvhq7elig4dEFev/ZaqhTFX5aWLClsS6VVPfTR
TkVre9xkJTWuREqgtDdp7v+0tLCJmPDVxOAEXbhZtNIp0HInieWpBTjDDr9PnHZXYYFqsUG5kqGI
0TDk5rDT0eHIgBmj/t0ocjDjmY8D7ZVSw9nHMxWY+KbG9jwb6m5G0xLSf4eN7Cjfhp4h9vw0LDHF
8PPBw2Al4/dQjzLxWiX4rZi2Hl18V8zcycmrn7X/zIrmEAbZVyC9u0BrsmYXDtBsP5bAvQZ4tEZ8
Wl7BBAe9Fl/AWhkthXmYtzg3pXtGeGv6R34UbNM2DhtycPqTSHGekeGS24VPLXp8FVlfrfdK8Hzx
DMKzq9VfUkvAJmxg+pEZYgdztSaM7Y8LYH52vQ6fV2LWJ3AUn9KtgNTEnUOFUsd54lQYq+9Q4/+b
ACgO6fuP/Kv9H/rL/8I92PCO6v7nX/+V9OKfvzvtoP7Lv2yLjrbFh/6rma9fbZ/xU/mFwq9S/8j/
0//4p9X6v8l/CmZA7ve36m9f4S8+7MPH+BHH//rn/3f8/Ld//fOn/Bn7FI78g0Dld0LTVn8LfQrX
/MOSriRf6klHmbb4r9CnZf3BhxiGQMckquNaHknNP93YwvvDN33HI2FiKsF/Ef83oU9ho/b+Oze2
9D3bc8jXuJZrep6U3j+4sU2XBRn0lPVoVolxyGbqiY2MzF1SiLs0BtzJiqVYVWNxI7pePnsLzWGW
38ynNKdMbBDLS0u94yYLipGJmCn4CJTTqaMhtktr48bEmctbSTT7gdAZKQ1QqKrrjmNv5yumTfQn
eEZxa6ftU0xnttmh/5FId2eCgiczyEacf2Ld+Qa4qMXFAt29cQgGuJdwbA+zmNwfHh8VRNCVWmc+
gmPPG+1DzMcT1OCoDnbBPMdHfHpZJj7RTJdCqjKaONl4/UNNkH5N5sba9SPodtcm3l3HnnNp3ee6
iDaW3z7W5XSQbkD1Jsfrm5BD3tSHhyWxl4OvmdCCHksdORcyyYCznGZtxoREgoaaykANTOalFm8M
46+WgzyeXhqLE3IWeTX2+9FgV+nMr8T3G2rJ1YNFeBWftg7VUxM61mnOSbHL8I4pGusSX7LgY9k1
VpTs1ap7bb3gN0Mb7g+pn+8m2zVWpkQXHqOtxGy9SccU0anfA0CKtjjQErNLhpEBiwzvaJjXS2vm
rJkrT2U5/f6uNhp7482IzUvLoO6aU56LU7wNH4u42XWKy15Uy+puaKj3YCkrj0lh/sZcNbJxM38l
ne/eNyqDUZ+oHw7NjgYvOmxr6Gwe3VGxJxdXQ09xJ/+799yfcea/jy+7RKT/8YXsumxOTd80fY9F
0V/DyzmKJfjL1n0saphOM+gPjt0722giKBk4jPkcQdU3XxeTQMI5t9g4FR8fXiZRJkRWex58nKEM
bhWSrnLPOkM8KBzpm3YZ7Eu9Kl0/fBJlhXuXXNtJVcNDnHIM/g7DUYe3w/sT78de3GcirY4VldO+
wbJxYoIbjrXaY6glr1sTjrXppLkd/FHwLiOp0MIU5+0+Yhq15VoXr106glSVfqiB7EULfeUv6mXI
eucaofMclvEHFBZnjJaXqh+6aPTA2BIxX1tJ6MDWTYp8JFuYydgvFzbeMpAX//Gff8O5b//jd1ya
Sj+ECH6aUjpSa/f/Li5eeS41q2ZVPKqayC1pLXXqUIiANtp3Nh/VfuBgPY/Cc8a8scIiNxuXqRp+
kDc06DStqK2c7XBV9c0vpy/IlWZDQQVo3tzS8sGQyLqLRZzsEholYV/4R1hjgBD6ZNxWozgl0+is
m6CnMyWxLyJhRRe13ilmIlvI9JRVwyunBA8qMr7UEV5UMwbqXbz8paFccgRtebaqUtzwXSpuDcve
ez0npqxhahPW08UhMIEU2dpjckK2VwmIrmKETIkXsVpU9Q59d5tlVHDm/QKE4t22VA0xgm+6bY1S
dz141TuBWO/isqv2XSbx5mJ/Fm5/OzaWOCgebjPK4n0+iHpNk2P5MofjrWQj6uSm2nbS6DbAM6ue
bpxdlFSKeDDmaRmWPoW7OftWM+X0VpJbyyN5SizBwcS9z/QlRMyOv7E7LDSkhPJYrcVAJqrR7bNt
4r8R4f1VUspF6XFwW8nnvC3jR0cOR7BhCg7ahJQYFYJRGV1ZVXi4T7HiGmPib80+NBGocEDjxtl2
Bb5ys202SWYwDGxZg4Ds31SueEbTemYPUO9MYowELomocX0ad+TgOQrrjL8fseOlbOeGYQuzb8ZB
m6rSwblU3vch9NM8ctAkO9wNvKWXoZpvSJut7ArpA2gW8dewP0qd7/bJiw4ZfE6tDO9E0w0d6oLQ
0OJI55Fz3qEaWNTPc4j23cn3vNE/Owz7HIYHY9VbDMnxIfyi9qw95NztTqBCWdeZd7yuGM+mG4t6
nluUDqxuyVYTRT9aUGN37LuLHXPwXcDOfVe3S3qe5geisPIS9HEBXOmwe0Ut1c8O/bu+qu6+/6GK
alXVfX2a+ZORfUyrQ5GjYvSdDoFywC5y9H5QoIuWsG/SnajcA28CyK0i3/iz0+4N5K8MWa3pkHC4
Zy8Wpie7ZQdrhfaeVlf2Sovi4ykNb6ORT0fLqy5s4H7RXjAe/vljgGXCXx4Djml6lo+XElOj7duW
5dt/fQxY4RAE4aCMK350ZzVG7EisomY/qhIaAZ3luPgE9dPaw5syeptG9T61NevIUPGRNwuDaEwT
aJ0XZ7UUvL3yYngJIXDXgo/34xBOn0toOo9xfmKuXvX9dEtwl6lNffIKw2WDgikAM0t3MjpiDpHd
3dde9Tb5ONHqZeqPo8Mr2Qhnehm72bqFQoi3rtpHZ7NDtmOFDStveunoWKAcrm0ZXloCU5VdfNG1
1t9ExIKYsgjENdX/Zu+8ltxGtiz6RehIAAn3StCTxfIllV4QKhl4n7BfPwvovq2+ipk7Me/zgiAp
UywSSJw8Z++1g/4yG5g22P5Pflhc6whEZckMG0FDwP8/xsnOEnStAp/Yhw8CBGmbIoO8NK3cduiF
jvADzoT7LQQc1n5Y3EylTGu6IrJmlqY0YzdxYV3NCkKoEthfEwaI3Hsysi/R6G2hHOR7RSwIcyjN
utSTeCOf60tfxR82aQMHA2GcJ+yQ2CkAyn2o7zqLZKSWnKYIYey+wPC+c6Rl+F5cDOemnf2kSrD6
cwFfbM9gt9qb/T4OFEHKupJ3Q4F+3Z1yscu9iboMJ+QlDvl61ZhAiB2zhAWAkM2Gb9SIh2PrVemd
Gm3w0SVKvjIcFtBI+p2umH2op6dY8yKm3JbmC1Nrn4xEdNestl/MAqJnmV914nzKusqv3eyED+vh
OPbdn262Pyv0/65aWE7Kf0TCcNLSv0F25dr4sEiZcf79pB3gG2jh3ARPBC14KFBC7xLYlXeZldGi
RTfeqiY/ato8PvXWt2T2pjtJiDREAUIO5/qrCMyDVmSYqEVGFQwgbxsbpQFmyxivOcYTTE1P2tQm
cOpt7YDO8lGzsundLWiYumi6nkDREPXhifgg1QKZa/MdHrDer6zG8z236beI4UfmmqxlptPM+zke
s6sRdh5MliE48DY+7Jike/qfM7pGukWtiVKAEGDHvY7kyPnsZDFXwZ97YjCD8AaSj7Ib8eYRbjdD
szsyJoCDyWToSuyS4sp5SOgIwyvNnINjtTiZOm3/n5cLuewnfvvg5bK30W1DmI5h/bZaFDN5mbQT
nKfMntUO1dJ4Q3wb7j/TH0AkCtT4IGQEs5is2AHZg6dFl7KNu2tl6dKfJNmreXkjglnb1UuGyRST
Ptml1ZsIhHVBwqP5jey9G+kqRPwQ81C6unUrGsI2gUVcdCoDVLNhBj6lUr5Rts6xNBB5QIDBNjuZ
6YsOcipL3femiMrz3COkKYD/X23wnWRttM94wFBdiiwkBxv+C37p83/+jHRvMdr9/iE50tF15hMQ
z37/kIa8IWEb0e0TNSJ3TAbg97H+2M5oQRHNiQM/87NtJCkEK3KYRUcjjPqh9+tel+CNWeo0zypo
fXcE91ojDpIA0QKOtxBnflWj7PewfSQ6FmFvvhNe0W3MICd7tijsk1vF/RlP1p1TJ5/oK8pj2V6j
vL8KqN17xHHw0AwoEm4IKt7OvYPXOh+gWqwjq+L84iBHaEbTO1XAGWa3ja89Ola9cpHziSW8j4px
a7j5SGZDMt0yySKXxr24aHGLkAu3demVkoj4wr3mAlo75LnuNBGosHHTWxLG0WdNt7BCxZ96rcOq
1CHmJVPuzrEX3wKj2BehT8x309m+5C3CUgoJFpIzurPeT+Kc/ZVBiyXqBxik4x7SivLrVtd8jxiK
jaqtz/bAZTmw19mNQ0HLzCUmR5ZMdIfcJhQJM8yFQAhd0KX1bO2oUTQ96HIggNNrgNST4Xw3NBM5
KlG8bUv7Cjete4pnkN4qAHavavs2lwQ7JLGIrpBKPndmy7LRjr5Zph8GsMOvbkrqqnJhnSDgOubU
hAOlOGwT8zuCfgA2NKSxQ26LHN83ngN5WO9AMioeSKGrrwS/3+JKu88G3b1vappnWELQrBhb4p3b
G4TLUy00+1yS5VA6JdZABNUWrAIjcbRzFdknUTThm5nm1gYM+PQI3PzcLL3ceBKfcuXqaPeW6PAG
vfeoTew6SVagy0rkL4kZe6Vhhk9c50FVrzlContYjrfSUNHesDywEy0rT5gflhDGSzsWm7wGfDPI
2PNJI//h6B3UvtIO9xXeZ0zTZPmR1RHFWnQFp1HuqxZ8+voUE/3ByZNvJpOC0zRSxXFJse01SDtx
PXw/KR87pCaU/yPKskE9m+aU76OJXrujQvhwYyju+HDdP/tl/+MthsXs96vYMyXbUd21sETSsPlt
R+oWOoHbaV8/WTbFwZh7yZaBtHNu6ajcuCk9zTZLP2Q+ee+k2rMRobkz6rbaZajdDlOAS1FPbCqK
BVJiWg0Jv7LbxcGDlheP0kiKF+QctqHmR2Ek0TEmeIRmQ2S8IiBFMu3aJupI0jlox76oxEVx2XLf
XtdZs1H5Js7a4RQFE99E2A33bhp8793+SWSm90IK7b7ka771iI03hp40xNiPjc8908WBVFaIfzAd
UeGKLd2ZDqianu3boU23jmYzvtSriERdG0CjFqhNNjj7BjL4RZtd9xbUJT7DvGa6atcFPzgs7q3O
vJBLBYjC82acCGH37lTziTih+cXW636HwgTp7WhYflE99oWyaMiU0SuOp/qYEja+zbQxecmDZ9tb
/raYtbsxcLOTJwkR7mKAI3XA6iac8LHXc3EXLLC/XJjXJMCFOLhNirrR/NTaOqq/yUivNjywU4/i
fhtOIsGr53zLFzhM2BEc30YxBBgcYJuqROVqDhd9KWfChDltRqQPDJuRiRol05PSZ1/RQzigOCKE
wOLOFRfdyUzZ0I36TDUfa/U+y/pDQbG3gXsU3Iy6RN4ibAsxdQI9KSLHWimtuLVjSl9j0N7inmyy
IqjEAbcKaxyBZbuOoqMsDetSGC9CRDWE0R7BWwAflf66tevwDKKOqglRG2yolR6R2PBSmQHbDadO
XYNQqbr0mHkhmoEw+RQlIbO0UZjQmlrYGCHeC4zU7GGJ6MXaOhHijg2qTb8NVqY/l7ZCglma4TkG
gnAPTgucryKmbqjzb7q8544bfNXKdtoGiisy1IfsRB6HSUMxuAQyT2+xG58ZEGevqJs+aNjod/Xy
TNXexQvnJwBYJqxem+CcQqW7UJdyb8dvOYnf961oSSyOTMcHwJftXShGm0DkLl+hlz65Bh7BtGT7
LdOfQTN82LVrPyZv8CLDc9QiBhnpm5vlY6x9j1XkopRt3EuUobQLHcZZU2+5W12U7qvE8Hagi1hj
uszKAwhcC5qs/abBTMQ4w70Sk68N2JMkoIj779jmCHSWWCpidStfjUVyCq3itQpLgjVEIc6VeOnx
mW9Rx8bvbp8f6+YOikcJTNhy96pU33UzcS8TGp29o+AMzmm8D/Uovgna5I9DCBpQ6+19CJqf5bWa
3rCXPS3FURSp+TPGB06etC+2uaVD1mcVv4IkSUHSvFdjjlkE+d7RSBDVy6p8cBbal9aP2UMlm+dO
MfDNvFpDZexld3NHrpgX0J7s45GabBkzh13yqYgNawlSIFjM9fJDXmAIK8I+2lgGHrVcd2p/GHrn
IbEqeg7Nd/oUxi0KK49JTJwSFIF503MyG7m2bHFY6PuYUdzLsaA2Iv3BOyHg0a+ujF6TQGm7Kjxm
iWqO9TSAA0eOdLGJF9p27J82nSaDY6657V5v4PqYid4/6dU+F1a5Ewp6ZlZEMSKCJngYLRqnsi+y
Ux72attJMzhLvF58UIS+ODqi0qKNAbONuPhUPTyHuEDvDHcaD2Y/nXOUT5u1bJ6sryqrmhObd+jZ
U0o8EtqdQpuMG0NhgFCHqku+ZcmQ7THJoyyoBRKnfvHRBQzvSiJ+7Sm4akM934Ye1oxXIQXtpaSY
Fbp7nHXznSnRESj0O7HtxlHAqzt5OkVCqhIb15oz3PSk/jLTLN4JM1+AjcMTMwSPD8174GIhu0h0
wy2rcKbW+LyyOgTuB3n6k5wK9MBo2pAnsqbhKQC1hH/Oe0NZWnx26Z2T92cJZNlde0Rb6Px5p/z/
ydL/Nlli+sK+838mi6Dk/TeciP7nP/hrruSJP3TLcZi8gw35NVby7D/ghNjsrxzE9sY6vPqLJSLN
PywGUa5DJKtn8+8YBv01VpLiDzLoljLFZgyEWt3+P42VHO/f50qW8BjhStOGSuIJwzHN3/Z5OEQU
tuHYPddm+omxz0Y1EfqYgtCXBYMmguTNxS99hah5JbatvUQVq4czGV+1xKSSXojuQVXehcncXyv3
S8S1fjK3Cfq/13jOyRPLfk5TRx7N5H0fnS+KZC9URw7T1l47OmlsvJiCjXHlmpdKsE3oJ3Hrhles
OekpL9JmGfm8GEKYj5NTXbV2JApuKM5xGNOALzQSychFP+MhepaVS+6WcuD/5wf6Re41bBx45v14
sgi6hmqA3t4KpELNvMiD0BEQJROfitSBwZjZnwgVxUvIuByDcbarkhDqnsNGwgZlEVTSfKwL+wdE
B4+yov8RM+/ZQbm6xp4aT9JtX2tifvYOUdHLLg1taWlqF4knGkvk+xCb2g1rLwAzYmcsOgNBoY+v
qZagFZN3huzyD9ODetDGRwD90+PInemkd+qExxLefZ7OW3IYcceSHAQUX+zp5ZUocZ2TW1cZVRX0
PR3xykxilEx8OtvYkNwlIhQAWEN2B31Y2kZrvlyTmkeZnQCcbkc6LLAIjzR5SSGNo52XVvHWjSb6
VNz7pw5+nTOkaDzG4iYZzYPxzHxGdF9QtCFXwrvYBfLQZlEOicb6Xhd557eZ3SLewpeBj9fZeJiE
DsRH2KcyfVAtjVsgj8NOn5+6XK/PbbmjRCGXFwveIYudixntDKMXGBEGmmBgezeVlD9Ns7iYwaAu
hdZck1HzrgGhk/YbytrwgNTwLhtRKc1Z9EE3u0cjKc6yT42zCi32UWW+Lyw4iHH5g8E/s5hQMFsc
c+2Alvu9cAbwTfNEn1sNW51yGRqLfhkIzTuhWs52iYmpYoxoQMwWaVMxFV/fO9+LEvKZI41hQ+r3
d51Gz5ERKdGTIRmJaYz3XOk4rirNebQKWn79gErfCi1979r9l0JE4zGT6i4N5/ISsK0wy0GdckxM
FhkI9DDt3TQRsloGn0q8Y2EbPtoJYiVitaKmRFBgagcgm0zI3M9Q/CGeNO6214zglCPtaJqeThOp
79dE/ymbMcNI0wVEJ0XCZ7JSYoJqUUHJBhIYc2OuuHGbNALFSdWdKg8vt1Lxp85mh4DyX/qMAWBi
lN+0ERGX1+fv4UT30XEzYNyAJc6t5xugi27CCK6NxuQzjOuAs256N93cPWSKyQz0rPshlw6XtmKm
t5ngvhHOCNAMszzxQMVdriOHoh1I9rxn7+0KCylCpdRnZObs9ZCObZp2vppa62gB+hid7KOwe3mg
/gz9GJfjgT7MZ5VJoLP9LaR28KcvcRZ7+7aAHx25T83AwgULmSQs7u8GhB8wuhrbDs6apPiiz1YM
xSXERZib29wwsp0o28fMmH9KEoLcNL/Qodh1HuSC2BI/kLphOtUs38BRvyWUmOlt/o33TQpB6iyh
fBMT9HaBoZkbCx30ZYa9V+IY2ZZdGx1U/D6yBYSbr2HEptjoZ3c3ioj9uEnO4ITWxMrwpGUKDxD9
9sl/akqgSHPQwRYlJeGmPYW1gphUxMw7snvZDv0e0NM3emL4yvWEKTf7t73VVQTtpJ1xahUhBZT2
wICSh6YlQtXLyGCUA+JNZdfUVa4/2MtITt7bXqOwdujEoZUhpOsghcyjRXuvJn9E5Z+rmdEHNyp8
XwnyuwWoJOv52hrFoimaIXojmw5tbEsp9jWDFiIaWbgwdvMF+sywkSO/ZU2Eg9/Ozqf8Bz5THJgF
MaHsfSHekScTY6rwYjRKDGu+laN3FYGT3tKOdobSFWm4PROHoDvFUBePyDRDJHZwWVEA0sWh0N53
2o/ZM+x9jGgelImg3ISQ7SDKm0baYFhjwjfuueRXxA9z46EPVDqzson4CNzAh6zIP6StvWoC1s3Q
bvXQmhFL0AVWWv+pBhKqCQ8FVhIwldSdXeEZbEmYxXt5/1T3hbWfR9IlwZOmu76rzT1IFuzFo/MM
/6jdu6WWbJ0WTS3Y1P5tMjHYdokiApfN0HaYsO+1lT4RuynzG5bsguAeZimyZQTIpqfdIUV+CFLG
mV5XX/Wg5fSxBCaoxJkeUrRXnOx45eJkvqqSnStYJ+9MeFa+gcRD/kRlmSgo6Dw7Nb0h6eGmiLBj
EVN2ZNpxQiaXY+Ny523d4hkpoq5BM5+oc6/mrc3g6GbaVb3t7dzYVmV3iekD7tZZqKdlr+7kYjjp
61chJn1LFyjaOcuWu53GHkKCwRluMOVVM59bMyOmtfoyuwHFZvElrJYd713cVci3Q3mBoExnw2iv
dstlYo04vYcM2kBo3ubKG84GNns2uumliPNwZ8THPnCyja0pfTcujEDu7PWZVuGB+CTML1Wp7V0d
02gy2NyR6XTZS1AAvGoi3hdrQV1fHJUfCZQYEEF3yc5tHO+gd9iBMihoXqFz5iYV27qIG3CMBJZp
FieCC/I2Mty7rpLGsXnWaPAdI5P5zBSHL4ETIbgggueAWAXed4TJu+ngV0cpwzJbv1oBrhMMMtad
RI/NV7+HYUDb0coEnCrr1KUo4O2ByQPvMr9vY8oAL7W2Wn0Iw0wDORKFJ6GISdQ0O0SwPmfXrsXj
zPCTsK0JAsZYOyxAen6OSAY4u0jFu2dFkLoDEQJwB1sXxrQgDMNwski+tBdDLXq+hp3HuWvc74aa
iLc0SE+Gar++uj6SLYnsjtHBU1i8jm2P+4PQHrebsKeX2HMNj1ZmZdgGaAC64jmnGQN780uSorZM
CmSWJn3ghkXsKAiDXm3b62HOEIuij/qKhxtJkdV/0+agZg1bkggE6QQYrgR2gLgqzzhdu2NgaQy9
9AqUHTMEJ/ZQ0HcprU5GrAfVuka2qaUCFp463AdSi/ke7WFfhNq005X6UNTgOOmw4q5vciyGhsvR
Vj7YOXkeO4uuWY9UwWxfm9zeg4EU51BrXoNUpcjnM4aellud2Zldk3IKD+uzsHKvxtxr+wTQ0Bnx
RH1eHxmN9tej9el6yCUlVxV7x9+SB9anE+0QtK+7pg/iS+SOJf3hJ3OxewFxSk896wnGOgArkA38
IrHDXWkhTlfUr3tdVgiMebuDY7rk6oVHe4luADz118EcVAJP8+/ndhg5uzCwP43TTErDkiDRVyH0
OgZxZNPFmAIa9jLcWxtkSk3RHFqt5i/2KKuwFvAQCh+JIAKa+Xq+Cf2TjpTi5C5JFX2PDpeYax5m
NKiwMGKcW7/WNbPBtZYkhz+P6wtE5zzMIOwY9ozvIXAc6kwO66NfB9MjfaEx+GAkCjcbyj9J3KS0
G05PNAP9k7O1HNanzZT+EFVL7PjfL6W0pjbS66izFjTZ+llY68eyflatgYrciIO98YL3Yj5HViPP
wSztjTtDyYDPGF3WA02J6NK6P+sO1Hg0oPdJhaw2acgepSSo9zzixXYpdnDi/isqZH20hoEwfy73
qTe/5lq19PojDTDgcs7FXJ8kr9Ka6NrzenDh9eyE3f6gnzoIf6ZBcYgYmWnUHcQXiL8O7q9HhYTf
JGZDkn2i3tWC+FgPjl6wXLo28/KBFhcenZpVnVZvUvOb2nF3C5omxHwxd+Am2uYJcsC0X/+wXy52
E1gPsRoAyWU4twRnZDRT4TNRkC+rh70sEStQZH2k46v9CzDSq/AtRioCapfvaP0u1i+qT818bxeL
gyvJEb4TFXGubQCRMYPq9Zv57fxth4E9VZvA2/r7xHY8dlk9iMWuLmZ8OZzI45ppIqe6PTYUBCj7
+EC4j//z8/KQQZEngB3mxHbiz49g/S3X31fG8Pp+/eYs2wUxsdEpn3rayk2yjXAZl1hXN9FYyCMJ
MY86O2JHIpWxjIbaezHbocN8J+DLZ6hs75RK9tNUvmqkqfoJkwk6kkTceK76IfhWXEy7YzZMoNJS
FliXsUhRMGFJGw9T2KTSu1+H0WuQLOsxIX1gPmTW7aAoEPhVHoVTjsh4rKce1OW28+6gNN2MMHho
bPZuWsSNXnbnEPsxEUr2SbbyqVTlc42BvGSCUMnZ2Dgpxbuep3tSwO/G/i4pim8Mk99EqPcE0pGO
Mgzxp1y8JdCaUIVVn8O++Gw4CL8Tk0tAz5NbE+HkK+X4KBrfKutkP4z5NUaDhyneMCktzE/MZUCM
U71j1Gxh6OPSEbO1cPK64xBMlD5O/5KQHnwJG3WnzME9hln0WusTic0UqkKm5IjTdjvpgvsrOkf8
yE4B7Bh88TQ+eLn7ktCG82lEXNwPjT7BbsqxYne05SyETsPk9udWyrus+TYaj+78ROJfvA8irYCp
kF4ja/xgQ4IcXNNuWhfiPZXY8UPJbh1fAZ2IHFVf4ECyAeucuc1zElr3RfYwuen3YKLBWU0RC2gW
fm07ihVtEqMvOrQYgNF8jGtHCye/25wIgzvUzLd93bVLPi71kKLA4cyCXyDzbBcM+R0RHmipkv5O
jG8BATzA7uy7iSKDJjmXhD4xpEUbRc28darq1UVxSWLJ4oSkrnLT+DSrMt/CPZHp19bqX1rb/dLz
IcyMHADVAFbwbOu5ydKzm4unOoOFYE5Ekjbzt9RgT90n2L2SoX2UjE8TGwJOgzF/g5DnbYkXGHsD
NCyEnJB+JWyoH01jNtvOrEkdi5zN1HYPeQWrsNwjTb7AiTtwwf9sY4XiCu/3tsI/b4zWtU6yXWuV
ftlF0tfr2Nkl0F82lWhhLmp4R2iSzyGJNSTmGOlT4k0m5hD7LoNbxZyxuDrBiN54Oqt8uqSy20MP
IuJCjt+IlL5FefM6N85zqnvvHnGyvsF1NJezdRKLzr+q3YdsSRQV2W1IB8zfDSkLdve5LPMn3uVG
770JVVviHoqIjZfMMuS+pKdOAvpuwDsgJe6cIk5kAL3IPx/GTFI4pjtxBIVLv6a3nX08kOiJBwXV
h4WcMPce4rH9PE/B2bFABgRYaJoQ4w1zvJOCQb4wLjt/buj5qhFjFISh+FDMGuKI1NsGesmt4NSx
6XEQUhClZLO5rfuvwuhY/LRuZxneSA3OcmB35Fg5mXroWpfwXhIGU6zWUUitDO/2Yhf6S+si/3Jr
vJpRkm8TA7eyiRucH4+jijmB3+T9cOla5kcukInJAjrVSjX6zSBqEkZ0v0sKGttW7Pd29RmeaOVX
vQchVP+hACZuI5x7FSXWZhaE0GQZqNau8nCg9fV2kPCS0vgJ4fkEi7xHQYgVjfCyTZVH3lGkoNgd
RuPJUGtXYSCsE3CVwkEkD4zMQIE1DPgsBxcNbqqSAIutY+rQMUYHAIn9k8oi3Jndkj+aPThGqHOf
eIMP98i+eL7qMr6WXk5lbXc/4azVvlfTkGjMr6PViMPciPeCOC7iwOWlcwC3JSStjG5ERp75XWYE
GM3EMe/cEDxIWvmjLIiFce8QOG/GALyinG1jLxMklwSe+Pj5AJYExWscTw9tQTc2T83+IIilOVPA
vnHXAK8V0Aicimsbor7QHEJoOvFE5P2HLcziDk0VPC8mvTcmA/f4FWIWZzADMXKBRvXEz/ThKY+W
/N2c2ITA/Qnpmcxfe4EWaDDsEifOfOZRu8iqPrd0rK8sa9t45Nu0wuYnbY9p34zV1oTjcxRBgAy/
7s6o135GGWxQk1ToPG9+RHRR8P/9REkCVaC4uiJTu1Bmj3HUp1ts5rj5c3FVDVafOvvOLebaspCR
OFlSc6jPXe/+4Jbe++aIT86z5JnRMEPn76llo2SeuwEEHffGhJqM8RApVC7eYrVPWnIvMm5pXEgt
RsoUI5cDuzot8Q17PTPFPEDC5D3ofceAFM3blqoWJZcYCGCVLtCVmXC+Do90NbmmL+yO9SB+alIr
v9kFsaN2bgd+1w2M57ghZg6EDsgSCtXSFnIdjkm5azC3B5ivpfzSjE5BndkNmCBhqc4/GpdLPte9
vVdCjDN1ZWGXw9KseoaR9M/9oe3OdRm9IxQpfGTLJBz6SGIKnIrt9BhYhECEeTzvTOQR2JRwQEvz
Hu0AMLUaxE9K6kuJXXvfG/ZTizaZCTq0s9o6mmY9XDXb/Yg8C2s3iVW2zKtNAQoynWN2DalDs5QF
LewIJesxTTXVcYhxVhn5eJvCHugoZ3U8Dxijh+kqTdgjTNK6fYTnBD/62BLjwCoB0Y9JpZ4xkZzL
8FOMClS15JN32PjQ/kpLfwo59TN9b2bO3sIkm6LuKru7tsCL2zNJYKodoZ7tDPZMXodCY6YDZxsb
YH2HONDih6mHnDKLM22yYtODp/YFWg94/PZjHBsPxFMReik/pfS3N+2yZVwPTo/3Ii2Co15UL5KF
jQxIh2QURxl0vGgOVV1YMru34kNC8gYKNm7+YADGoLoEgxQHJzCwgOHgYDEcj5qZ3XGb89Oo824x
Vp5NNhbPSf8Rq0tg1NZOURJtnCqw/MA0XxvArE5FrhWpyF+9oMdz4MTNccr691kfP6ibdnqYfRHp
sBnSzH0MQDRiUzX8Jn40M94PWtHvY4SxIxyvWu5K2CAz9bH8almQlFRR2WyUT7NgexUrgj8luLy6
6DeqVVvLTD4qQ37MdDy2ldLgskq2mh1nnetqd0YMfluVARb2rgRe4HBtZWmR0yCgegdWxteJ1kqD
iTJMaA1omT6ZNeLvpkYemZs7YDenwC4H+JjkX83z0koa0PPrRokTtQV1qHDwmTmoJKu7TGNhnyMb
eY0e1bvcTTT8xJ69bTG/3qss3YsUSxC7AWyLfUaF0qT1NbLBh4i8wrwTtfvY+logaNoK8a1GvYD8
esmnjTAM2TrkKuF9HcjXSBKM1Rh9DTlDQIRBCPjF3Xb6dHXqG+hoHEhN+ULwS8P+akIpq5vtWU0Z
CrIKOBopWzwXdahoNbH1estajMfN2kfI46Q7r89/HeIqYrmwWOk1om7HScdFqxMGSNhrtIW83J7h
ELWo2Jc9m8v5FsXJuVl+UDEWj8xExj0FDz9heenXAUEcQhHHBXa8/NBktLL22GNsPIuEJL783aWV
sSOptju7eDX4wR0+Q1Xgpi3cmZDcGDW9U+LSpEBc8JJMHeAycuANXGc9LA7r68J+Tww5nWKErDD8
oEm6HYUgs2t9O4RkJo51S0SwYjKyPnVs5flaWdlLs6w+x0uTIxJ1Xh3hyWEKiZMT4y54ugVcKGdp
jyCuYhNO2OE/DpkS8XY2ZvJbl429XHby0OeedJVRqcXZi4U/e2+NwXBeD3VVjMg/U34tNH7BkqyZ
JGqgtcVhffTrtVIMD3AXGZs5Ok35ZQceBlOP6UP3sj+f/3qxaAjfRS5zFMnAV4sKtknt6qhBETnP
I/JKH43DsG2spNvgJVHnbGln1YVrgGFMElptCcz/jumWlvDvbM1pz1U9t+f1kVyero+Wv1GTlIfm
3JHbVgFOU9GDazr4nVTXc+Kv4T8GuOzEbiRKA804rwzmannUJzX5AEw++9bVzySLS5KAB0/bOyil
1teSkJVzfURGHwjTzqbBWXQ/dNMcdzCJqSa0SCfrqNdPaf2xPllflqoAgcw3phb5y3po/n7021MK
3naXVviE1venEe/CKbvVW35hvIXmn4f1ZVDFATi0x66drXzDNiElRj256cAGWQ+WN7u+45QiwUcs
qqO15j3KadbP9nJYn64Hu1Zkc6GDqLgT5xlfE6Fx68//x5tYPiTbtRxwiMv7WP9k4kSIA0rmaMAo
GLgvsm7uPVi5fhchWoFAUwKDyEM2K7MDAjWOGnJ6RzZekwOmcDQhPofY0it5m3OIG+QukBLY081u
A3XVDSvxQex+TcfsgxqIvGNUsagj7a1exj8sVEWl4iwB5+JHJaaiGcALkx7YAMiuzzRPywtlPnsJ
jeFhH6M512lU7M1JXhQ7GrRJ1iHt+e8aLdr+FABe5HwgXyqmOIE6yHfAKyTp6K9wYX9AtqIL3rvk
YiYLFNJxNkxKOXN75xzir2FRFc+apoPdsZu//H7/Lxr5X0Ujjo6W4j+IRr5/jcp/cyMjJOdf/MuN
rOt/CAlzD9+xKWzsx3+n0BCzh+3Y1C2JocddJCX/0o14fwhMlcJxPYQenqH/siNL/Q+PvA/ALOai
csXF/H/RjWBg/l00u/wXgveFMRljtOn+lkFDZGzdWbRzbvqU9Me0oBJAaslOfqbSr2IEFOAfWQ/X
QxWrfk8f+Wld8DI9bo3d+nA9JK2JzT5pXSQnxPGuh1mL2vO4HNanJTMaFugs2mcDcx1zaZivByq0
5s87zT9e04r8EAakVKUIwUCF0o2Pl8P6yICCuTAS3Yp7KBWOPjbVuUocRJDrw6AGgYwGjoIe/CFX
xCbSmnxXL9Fk3LSOVEwPgSQFhZiJG8NKXJ9R7lE2wVKG88Z/s96ycKEOe+Xmd1EL7msc043ukVFr
qo5Zd2GLDRvaUzulHx4iTbRu3IqogLrzNET9Wesxq9VG+7DebBpVdGfuFyABw7p6ApbQ7zWH9xQm
7ivgghPqIpwpojyZy20zbYFFrHdWUFd0TNeHbdPycL3VmvqINEFrjuv7/HWTjePSOTFyA4g/n9eD
PtfRQQzx/di35TFupmO4zIvShvzyMTzXYRAfRwMRb2X3ex1HgvqaMH2LUO2j4HMYRg9+FQzViSqD
2BAHlUwon/M8pi+G4xaQYXHu2rg4UxQRB4LaY2Mu44Vfh9BKy388nZbG7bYYksfRhYSbLjOK9bAm
iKyPnKXnuz4yXMNGXQHQcxkurO98PTjL0/U1bcYCN4K1BFkGkHZ9Pyph2xmmBwOT/TNdb31DaUEm
BWunXz+aV53xL6C7V8N6dlJ//N4IcBhkffml2sN3RijOfEff9mip98Eh8hkgVfAFvy4Ga+25hkfT
QTvUnnFmeqafv3F/n41ta+8nca96av12H9j4wC7poqndFJ/Tn/qW0dun8i6KaXTtTNOn6dNTm9Bj
b+d7c0T49L209tg1G5ghDR5fRCOgCnUK1n4z+PUFZ0krNjTs6XoeJ4CcH+I1qjbojWW6iZ/A1znI
RTcAGpE1X2xxwn4N1ssztlqzxVLJtp+oaTKTZbGzfyQPOJSAg8CuqSW1yoYOf/FcwJdBjWPDDiVk
U2fjvLFIgpB+N24ZmWUD3Tx+V1h23hGMTAZY0v0vus5jyVFt26JfRARe0MXLe5PqEGnxAuHR17+h
Oo3benFvnMjKylRJsNl7rbmmsQYGg3iXRJvK/Kp+YN9w+bb9KdnD00WZGLntqj32CGZgKDugHRiO
EEUhm24mryfgKZLvluUeh+fmwPerj9GauZ84eFmYZW5I3FDxtProShd1bk6MLgE8IwZjBAHbopu9
bEZL6qKhXu39KdlVZHbG1vRLezPU3yndjmnxb+rZvOSI/hYNSJwH4FKuLqc3v1aYtvhJC2vivAkk
uRljn/psBPGEdYTpy0EZl4+dfFauBYnyGnsIc10rjZxmj1MtmH91DBevOWbRIp7oBnMhT+fZPFRG
QDJWhYaDEU3hYJCXH/UVCant9fE1Oz8uppuToGDpgzvrlmb9gTXaLMDqSuAuAgOGPg13N3MMdqT+
e4aGMDsbfgIAaos7EpsIAnmYjnFSVsJNZ1ojWyxb9VP9HU9vY9glM9o5vDNKSgh+MoNeJ/8pG48u
PQ399BtEG3ZBkjrFWlbYKQJ8Q5nW0w5a3T4rj/3qeRl38h0hdX2r4eybNoutXxkVsdAWYZ/5gv7r
PbVuSJJxtdyTXzbDl+dsiRjM0O3oXi/dZC7qbnmC8w+eAgOfPg25NJWQ2+5V5OF/hJtQ81oyFHJ3
ZmcL/c/8jk/IVH7VH2WhfSY/5p59hyGBfozcCuofiYmvc5ijU7RknGnLZbVrFH9sbelKzjFg3oIA
6qGw6SzVLfPNeY8PnFtxHAAqv6zmU/6ETFHmgcF6KNC8uPHPs/Fobirnp193oD1rHMv0q7qKscws
vH5tOrorFw7UOgQXdOe3hDglN18Pla1DTlm2Tn16wiInO5Q9A+vGAIfIlzdd4EQ+yJhpb43ywd4R
0pgji9F/kDnks4MWu3xREyA8lz8n2ESo6QFKrZyXI20M5X39ITEpDNIfEuJ0m1FOFpQHKXa45nji
nFJP+ip/TbZQC87MpDN74d8PnrWd3qaztiIQiG1x8CNXnQ8E51pTb2vn5OMFQdwrIVtZw71Pvde8
2qUtwLVVhz73EqQzDDeiOK9O4QJv3kcb5Dvh+/l8399BwDZhwbP3OI0xXkCOnKBoscZVdwnf6ToO
dkETWSywMvgcuEXXFgNEYVxC4UJV/eCgY99BAnXCg6ivHdxIo09ChWMTx0zGBgRh+WIaZDg/7Xm8
98U6/YpT2/yODi2RLNsZVLKX8otCG/a9Fc9Ca7yV/Tl9rjPJN484/Y6Cx8uElZ1CGhNWM+HeTA/K
Ag+1QP0tHdtbuKbaf9NqJquPnOgyiH5RXjSKaJLyyhqfSOQ4fitdaCVEcd+M25n4BwrQ5Q6xHmwe
ScFMYKnnbpH/Fvjl9TiMW/J+vIE6GrHNx54dX8ewv8vN79uBiaf3OZHK5Sk8QuAmyDtSZOl6seM1
1AgvxtHNOo/NYobqmslTi2OCRVhZY3Jn8Hu5x/1V7QnlIirLKv/yOf/rrdELR5cPxv4v+tRmi/g7
IkHXOqGo3kf5jUgheQNfjv7jtR7mdnirF1BaE46+pYgKBoQGl5Lou9dXsDyzYv4gkLojScGTcZMT
PXAeKd6VNWpB+BTrfiAkhfhpm5lAUsylcp3hz7HlzUrdHHd24k8tpJF0hd47AsRRm/0MrJaAvuzD
XCiL9KAvp0DdKNvXNjwbC1Y0CVRL4TbDw4EtJsPGWbSrG2/h7Q7dbIXEwYYWH2IUaE6eEh4Y9Ljy
yUfZxKF2gb4iPOQufm6e5iiAr1ZOqJqXVJBnL0m7ycbVoK4B56blw828Cw7V3EHtR4q/1dgL5WDE
Lxsgp3RUJmf0hgkytYj2jQkJYlAraZakxGIFTd678LDhHcdCMJKyR/Z3CmWTEQDHpz+kp1cJVW8t
AcWrhPusAZP5eblyo3z/QDnTWRnaAlbXgY2IsTDmDlaxjWvLoLq1EG/+lrgbnoWd+vQlnYh05m5I
yvCHs9LfJNvL+PHjqjyS5+GjxCGkGMHdANcBP0A0+cTCPN3nE3rr0swusyGQZZt4bzxjkm/1Wq3N
j8KwHnu+O9V+uIyXo7AxqDRs4/qsHN7SQSZX0ppWo298qdfSEVf5YcLW4L2dtn/CzKk3kTnH0cJv
O6f3Zcf0Ffdxb/eC3+8JDNgROdnNm+2wVD6ewZ7W9fFb38fN21p5W/EaLzdeqsEDJQ8xUU46rOEE
3sQgCU817HTJNpZcIwhTWOvPkA4fMcptQkemXDXpFea4Z/fZRdlBu4UC18lIah0w4toXv8wPkfny
tR/c+swQot8XXk54zHEinuX9Lnxqdm3yOx2bMStfEAPL7HqvLvP9dB2u9Znr/3bl7ZbVnqEjtkAY
n4+uXc6b03BiCsWKrcgUhFQIKXnzWMwu0vn1GxMLkZDZs36d6wVtAA68Lc+g7Ebf3a76VD14AbiJ
gm4npEvgroL8MQviA7bRR+E0+2Hh1L50FturiSXBRVJ8aaTatmkidPFqvI5gcCLv5FOinwGgxFgZ
diVuzQdClrXS12yc9WeKh29Blnlhb62g1KWW2LPDk2F8T/fg0s/Qazo3DzrRKzt8Hw6J7na9r4N2
F96AsYHuKZ/kiWBpIn26zXNb/nBOA6Gh2FQu6JNjv/yB+em3GwjsPbzgEKs6+7ltz+JX4bzMG7bT
hKE8SCvDnc9umjXpU+HLKwaq211/qA+1vJaYDx6U0jezefYBBa+LWfXP3STbnek9j9k3Hx532AFH
INzeeGLwSlg8d29a5ui+pz38/mxDWo6QLPCGaLZ4UPKjJen2hEIc1HaODOGRu7CPWfDpfWrscJNt
wyvvqAOweU9Bom1f+uDKaevRNpl/uN2FwoLPUqn7bPDr5DjDGL4IOojvMGZusChJA0cHjU5qoUlb
HBdLLKQsdTW8iOp+tAo1Z2zgolMrL9C+GiMc7Y3vKQPEGHjXaSkZi3//IVXKXAgYPxpGfQ8VgFwU
ckCPoPT/ffXve//+wyQNEFNUqTCMGqdU1G3LirmE0oapU+NvbI1KBl1OpV1GnQtJ7t9XA8mk/31V
CIQOWun7b7BhTP0s75cjpgfELr5/ZdSU9hH8v7+tVhU51PpAHakFs9RgqiLcnnXUu/KDSlFr/hk2
AeZ2738QwnVFy86lNpPGL6Rp8ejzN910cprwUS9MyNI5OBpfKuRrLKYch3Z5B0UaS7C2vOIu95vI
BJzb4poWrWF7JCESjoOv4ceKPBo7SPz8mQYyguNJhqihWsOvMSf6O1DUOaiXwZzrSydsAE8MK8UE
YiPSSaiW+KFxUsASW+ER0aRw1y2ayXVPSsxoC6ln6j4vquqbbo0Tri0f9aOyniSCoZeCwejKIqhb
nrnF7+M67QS3pRY1sU+j1nerK1oMcgztaN19yB80SMRA+cUmJZ3aIvAj0C1zP8VO56kf3fp5p+uM
BtfAmPfloLwrDJd6rGK6dX0SwvsRLcSddNeP7ZcwOdEvBgxcaPWjxGOWkBSHez89ma3gAG3Jv/1P
uqNJrfKD9gVvdj++7XyCLD5oG6IAxq+H95hTeCCorVbtCmXsi6fwT2ACessCctg86Z5S933M9oSy
c+lIIdmkPxTFdHpQZ8OP5re8PyPcDu20RSbgS0su3vOX4jLm1yDFYOhI7SZf6mNPHjAHUuXgHq6t
lC+Z82/f+NyRlnp4XbhEuUAs8LjdpNFMu4kE9UDbt4sIGx9L2WD13aQuZm7YJeOoLv6QJoQhDMwm
ddumwYjzG6R2tjyHpB9sf/glXgpJqtPcQq+Csl46LbzwtiIq0k7JqfWiFauS4JoHQ7d3T9Vf8ccU
By614H6PNhbEfrIKTzMbEuNcZ6JmZevQq0l79JKFAnkXjxcL4+sv4g9UCF/2U7Ffk/0I2iXum+YX
LC7h2MZ4FNtZwDcOwuGJozj0XhxDON8P9M/KEhxFWkpsLMd0G6kWLAkSW8rBxesAghjK4YOIfAJn
c5Kzfqogv9YhHT41lcVPZLKXc5CfS9WSHHURLVU3wmHEwVds8J8HrIWqhDAhQBiAbT6jrfgK/qYY
U67FOY5dY9Cd061WOrPrcyEtUYzn2/IeHzMYPqRw/sBB2Ye9O0vt6EyoUoRTBdfc7b9QKQL5x9dp
oLXUE1f+UWm+6agEmw6fz4EgGve28CjP62C8cjeePgHPWxRVxgdweXbGKa1Y07107yIwSO5q5Zk0
Ahl7cOkR2CgdKM73VeGSyPP28CudHGUkM1TU5GBbaFIDVQLvYq7pjZOlq4cO+ImD8y2bIHx533V2
eCxjN/2crWkHCuNvVG1FWGv1HDab+U3xR3uq+9X8DZZJ2CsT6OBqdCiQQEAMwAgSm4bszyh8JG7Y
lUT2cMcMt/+EgQMFCcYLGZTYWutPXD9Z6/ScXvepfRUBEjNcGV+Alak3k90wQuNy0q6eeBnn1TYB
ZoLtJQVjbMUiMzUbhQgmCz042PXxoTB7f/mIPCrRIV5z/ILOLC0x3njjLY3d3N+r6A4x4ggOgrsb
fH74s5H9NnmLacVBBYQbzbf2xSKJby+o/oL9vBMqSJbftC/yTUxyCoDErftli4s/oPOi0yhzarVl
v2s2qHRxPO2vkMLTmk2S9wU4Mdf3g47KyEt3wx1bCqAMHWUTJZh2zbC2naF2ccXfnAis+4T2gos2
wA8kkwUrEltPbOOvAf/KYXBaxR2bJeRFhU/i1ilKFsPapJmeOc1XiMskSx2SgVVcXg5GZlsYbcza
Xtfibh4mDRdiTF0d4i3yfJ9np5Cd6cpEOs7svvajYd2Mb5iFLVRPN2PI2Qs4FK2wGJePomY/UwsR
PqNrC4kJGz37ZfJcva79rlz0QXicUBIj+bVee2AtDDFd7m79k+15SCLlONM4OPGjDhTDIz+siBdm
4rFDK05zll26F5C04NlY07nYSzEbWzVcQL04iUJtF5uUCnATrfpr5s42IGjJUrny7LZ4aKyrrb6b
dvgKwJ8z2ZVWDcUC5pwLxVNwBbHeL7cneYD7+Bzm0/m9U6R2fOTO88gJ124NWyAhYIMd1uBh/OLU
gP6f4h7FLA0mRJkty3O2HnazO25XhP5Fjvg7qkHHI5ctha9OczLFE+NgihdF5RkgoQk6KwsN0mju
MNXhMWTvAkcshd9/15sbo7rivmcTMD6YweNh5cM70Zb02aFfbdEwaJKdjDabjzlj9ryIywC5RC27
Es0nPmhEzZI2B4Rl/HLUYhOXTIgsbnq65IRiF2VhJcOa9OaMofVpOMi/Lbf5yOOmE/A8uEDiYHep
gAWcFxIrO7j8g6rqSKgPOV95UMjumKx4U87xL4t1aBs81tbjM8bcgknADUu84jbdhzVPGhu2CNbV
8aqYa63z9IxlETki+bxG2lpNaM5ZTuWcDpVrJShnqoUBblfAUyuQo+OrwgH3Fyj59Le8d663emwQ
tD0JyVjlLeikctdGF6FJjs3qa/7s7Mzwn6NnFNuO1fiTuLTHWOEjeHOzwtWlEzSnGewQJIINhCJb
RLYyr47vz8zOAmmCe7fGhebN63OLQPvKqVPU9w0P+3VcBdFslyX42LEU6Co5thHzP/AVJ+3aVgc7
J4GcbJ93lglwitfm+5YNBpZmN6w5Nuqnm9AnhwhuPXPD9msNrn7BNiCmhpKXuem9mSC/UnM0Da/p
6S434plDEVCwo0v6KfdNNC/9FJrGjpuiXNVztI/O6o9G+b/plz1U1SvW4jhkWlFgbqU39utI3+ku
wnUG4dkci2aeUfJTWXilDy4C70k8E+s64jjIkrgOv9ResBMYo2OhBepzUCO73kpfU+8CTL6+Ri4F
5dy+PWm4iV5IXBmcV+SE+4aN5A1HZ3SL5Rw3VG84NGd9UXxmB9HV78/S0WOP5h5rFQD9bphLVzyv
/swaqYwtebHNWOcxF8ZvLEYaPwqMT7ZflWV55pB8qZ545MKG3fvZbX6pxfGyJYi6rpgMrIVPjvRs
0djqwlhXN0myoj/9HcrpvYxzizwuxdlQ9EFsMu6hHS4ygDC+pb6BVRHIEu7BH1Q0O7kz1uVZkX9J
casr50lgy3lwo0vBE0CBN3DwecUjgNhX4Dti6RD0PGoyqNUiCRAuODA4JvxdeTGuZMiNFqSX5GUL
22jJKmuPjx8VLpT1gNjFSrCq1bRvZ274S6QWO7gOhRMcKF28GH4Mv4ozLdLd8xAFrNZv3mT49Jp2
BVhaVVtuMnmic5XSzScUQqZtvxuX5wYpwjLxcw+Xq+ZlEZaELgzB4R/HMgxQROBnSi9tmdGULPKV
tNVeu2my+VvRRnDumQf2qFoJZMnLGZC9A23fZUYoLSNjFVf0PV4LGbxc0dr1X+YXDyfT8P7KYpFR
NDlcP6tZD5dw8YA3YTfn8UoSKQ+Uw+X7ueen16o+InmO4fy7+I3IJ9TSVNhz9eP1ZV5fjT+ds8gu
7pxLmrrNu008fXPQUP6HK+UePp1YXxrfVCcCVmUP3IXn8aGgfDhp+wpA55jJvGUrZ7mt5NOMNXnt
g+43p+9Z5NtsDU/+pkENnOe4YqweS3XmjiGzEwvvLbwHW5z7KfbnlWuuox1xlXEwuuqWpPqBrgYH
FQ+mtlWuElcJTO+xM5fknB+Gm+QbKwJE3nzFzdS+K4d2CyTOoCL2uBvo5FBr5S7VRQzR6wv7y/7I
Htm89w0r/5Jqe+oDyvcIR+M35myg7aMbY+ejmqzc+umzwlU89Faab/pvC58TBB+aaSLUAfUVwzFe
HkwMZGPluIRNKriZ6eMHU2IOc+w667E0FEsnbFiwMsUmCTY3HXn7so0Aj6ZJOVdsrBlYFGjDoqNE
lgPSqSkQK3f4lhb1or0Pp55cJuRnNzQhDjedipkkFawyHmQRWRSmBwIPpTuyunl5puNbMhCY01jM
zm9/zHW+IcwhRzSNYphnBFXThwjSyqYfITd1WTvCZxgMt/EPDdpQWsL6eRNar/tuL0RGmUOQ75/E
bj4s4kG1i7EUvwCutN5Vr8Kilvz4MF6G2tVaD+ii/EmpkHhXoPkI7SsxaBXS1b0UO30CcACaGm64
C8mqi93orQwltBhna1tetSINPnDKHXGauAL3mY7Ta6W4WBofn7cIRIkRFMX4bHKJS3gCkxzU7N7z
iZL5cEuGo6Z65mTDnIvB5lcg6d9BI4B5tQdu2zO0EAUCvEE5tgyJvBBsxCwdh21L+CFC+U+5MPTA
UbuIfI0RmxQkO+W1lnKnYVnYUWc/jXPT+VXjvVj5tMFkr6UB8p/ZxAHt4MwbDCTuPKz84WDNAqL4
jU7EjghuwbXMJuheld/XP6mdt9/+QZqcOKTSgDpN20mLN23zTau/QalyZ3wPdcAP0xfkE3x2N1uz
a+d0O/R7P5On8lAzW9w9N1ipwB13ZY/0SR4eSmUOkmituWRrfHYX7atdpZCLcJf6FIGS6/f2m/2V
BOD9tR8GkojIeWfH+M0Cb4w1M9boTzmlvnlqFpjd0vBPd/VvxLAtsQk0oGPmCIkDxMY8afj4HkJh
96Ltx1k4R9INPWlHwAavGHeL8RY+liNWOfAtuW0g/x2WsgsjWyDfJs4YxjFDOgVOd29LZJFPVvI+
s87Sl/iC6hdIps/QUol8POyGwhEM/9Xc8FV8vhi62YyJamvsfNwT5HcdwUwUxUlnwxF/HlSKcgzr
mNHdSKFmalpEXjk6SNQ5FprRMT4pjsONjlkg1mhz+IPIi2wmWIy+eQC+Hx8YFj0Eh93yYe41zU/y
ixbUR5jOk0EBY6XfpEm8jywnC4rPFvScvFDRyZgG51sGHIMJKM30M6Bxebp4m802qYcxu7iO7jL7
GNW9KzdMuLh7VMAk8GbOS3q/gxe543vZfdOxZST8HseZ263jLYLapp+jMuZAnNk9SIzPlr3h41IZ
pzeq5YIATqItXmVAjWZ+zs6FYj8u2U+EDQOzwxUZWa7xARKAWIXN6A7MVOzHVbRhfNqeYKcbM8fE
ZvRED89A0fyoIfwCmKTXJ5ZZgFDvqCdX+B2+jQ8OOZngLQ6kPjApNu7EgXF8c8JB62Jz7Y/DRv0t
9oRNj/PZd6lbTzeLvYnQ4nDV0hz42o38MgRgnLA8SZnHrH+cvOThtrXzQJLHfWGv5uZT9p5gyXlM
k5mXzRCFWe03B6hipz/TuTRcVN+UaeW6yBzxMrjjVmA7QhmhvKhtngMJqi6U3LdmkT6MJ411LVjx
OfGaY2ZYCNOyZmk8gpjcHvu5q85lGcywW1RBtl0pBbPzzH4upbtpuJipi/EEbCECncivnkle95WB
8/g68I7DWJC1rrrNelo/5tDJA6Aj1gKVXeX0Z3BZHDUqCqbjbIc8RNsS8UNJeCENzGuuJGlVAiaY
dn9GekEEVv/AdRKyP7BU77bUYsfo8jriwtYp9wS1P2+QMQSjrABuHIO5GbRvDSUX/FDemk4kifeq
XcxmlPiub3S3WaAm62A53xLIBun5+X6vySf5lKEd8n/lHeHZTzsG5gyMiLvRZw6QJeWGytBXXTE8
fV1ALlzGWDecOPSztBPmhKKd8gOHulkzMxCc1Fd+GBihAkkQAc0ZOCAFDLKjqG7TxbDVEfDDKPwN
r+J1ovel8J4/Px5+usAz0gXVUT4Bu9s7+D/Jwdj4SLa8rO8PN3SFeXtOjnwcFUmQy5RDmcewexG5
WXzueB1tx/WDpLX3PCV9T+gSwok5hsj1PtUnHs3xxCJjw5MJ6TsqN6xChe3YWdLcxM5eXvXlhwiE
cdEBY95RwO5I4OTITNaetQ7j7ur3oSzrzDXAhJiVcURz7Sl3iqCZEMiTecjMxZuwKGF7gSKceWW2
SI35rFpLxDHP5h0E6pnbqf5rZJZBTqVbhJ6esfqJsnzPH3CBNzo7h8edXd8hUu1s2Qsbac3BQhQG
oy+uHn6+78urOaRsZTPm0ZbyUf8mx+KLFPvHLwPhPS/Pinn/1KKJSUViq7MJ9FnWvzUxpxpHujVb
pedKtYyDgXgQ/3dM/pgsAW09LUaAfcqmZAkn7g6fsaH/oAy7ysvOma31LTQhW1waB2aHxKbNfvCQ
cUJwiHe0I4CSpaVLfdl/Tt+ZxDNopX/MOebtph4tFHdj6g/DJeo2xHYqFGmZ+9hHN/zJS5Dd2Xrm
i8xGRGpblUGn/+ocQqwpNwpmdrgaEpT4lVxpKsLCh98MEwLXFtKhFhrPKZSeL2NZRXa8r845xpOe
MGd3ED0l9etyZSLMGwLEXJLLY/B0sD6TT+ou+pUOOFo23xg9tDa0iHP+K4DeQpZNHfnKv9d7fHYw
q3VzFQPlzEhRcMqj8KEfkHCngTSXNR+P3++GEuUHpcYF4E47C9G8tU2f2eJ5NvlsGc2xXsSjpV6j
I5sCCWIQ0TTVrdCsbqONsR4C5gyVTtgORpj200t2ko+YZNcyfBN2nUiYo1WdlQ+VIU9yzFUHCeQX
Nn0a4M+yOzE8IVyN61n76H6mE6/R7uu9+KUus63JZ8UBgAHnPz7KeHnda1/BVIO5EkADuOiRIbOG
vZQL+02+yU5xjO8su+goAjbbxpaRTzU5xerzk7Y6A2EIRji8dvs7G6z2/AQUsmP+Id5jclTZ8I7p
+XWEG/CgqmUHL60H+i5ykXg6v9BcW+bqL+eCmqvcJwSAjRPuArPRI4ImxsoMbuFNuaQMH3Uv3jfL
d4U8cvBCBLCgkJwBLJftpiDGT3C4pem94sFaJl59qPbmXNthyr4jlf1LYWA4WNBClnKg7QzTbW/J
lUc3XiTOY48G0mG6OI1LEbP2K8lTCmXn3pHmDx8XX9nDomWaBfDwgFkA5g9Y/6L240N01/beb3Q+
LePbnzdkG3GrmVK+nHgpIEjjOtOuk4F1VoP8gIXBSvt7xkueLz2AwZ8859znH7AYVJbkT3WaBb0D
ohvLF+INqANDxNnitVfIzttSYmbPk7nA3Ojtf2KZzxXrEmX/uUyc2af+xfc6yVJ+2SJYKNJHCp2G
yv5ar8n6pGJLqIicp7wbWryqLBSeDxhWRGcAi06WGvkKne0TYQm++u8lIp7qPbxPgZEbHXUBWv5J
9V4phFrZ/cuVZJ84XBwmUKuseCXIsgbiMsQUl+FI5DWvkxDu3jDvJEo6drTP7lSc0iXrk+F1iYsr
yDZEzGO7FhbZqZvDotL/TfnpGg/yKp6cYU6lXrH18RY5MWkQ48C4MsImbfixlj7AdX9HqqpVdEEQ
C0UsckgXDKe5uX1+xnMerRd46g1OCHObCvGVla8Ejnvoc25lbkMYsfDhLvWtoQUfHJUsrdAdb0+m
u6BTi+gCo0NY6XtQAez+wzsn3SlDOLyHWLaH5rpvP55XEdE6vH2v+mTHFvA0JqyR5aNsOUE4afQF
rCH1CQ0NIJyUdUt6rqOnTd4UKvodycdYDZSUx/V+OjVHbTcsaz/P5olqz6hsL7XPBrPFdlpYmqcc
k6aNCIGEkxn44/UtJD7ZzotwiVEAO5+AtgT3HeRoFgpDnDEm33TYCW71zBkvzLrrS3oxzzSlRM8l
HDbniDaI8svFzHpxy8M1OUQz6loQY75rWtQnjFSnP6ySzVt6omFouZGRn9M0uc9dvUFXwTulJiCo
tZSplN3ip/2kU016P92Y9xCltcWWKNZzjJBiMUC3ST0ZDstHtUnFQP/WkV3jmmbFXMTVbOZoWcAY
PbnRU3U3dWIc4uoMrsQtCW9RYWe74Udsg/KYBo+NwoOJUcunsOOkIy+4iD6ecFgUFpdKPzUE4rRq
h8B8HJJ8PyikzRGcAT3J7n+fzP+u1BCI6SgzUKWCNoGtnKNvVMxyCMxh8/iwU+eGW5TBULlPySbJ
uquv2YN5DcJI5wmcRpRnH7DK6hJ0mbkr4BWzpsgCBJPX5bL17fzOa5FYiGh0YmvpXV1fzD4Kya38
4SvBmq0BBdCXmm7H6FF7l3AC1C9syC/hXdFEhYvOFQkjB3B0nIL2d/TlJSZVZf+eLWin5ppBUY2C
uFwZoa2BfqhOqQRlvia/BBoVOx9WrSUkPvwKcXn+nhbxqgLLeL1LWLobcMvIxjoExx3WEJotQPPh
MrZbXPkYm/aoLKGhrjinGUt70dtKJBgm9I6OMi6ekCD0BYJJKhLecJHfpBDKKOFT6PHSfk4At8Sh
wjCC2lp+X/6n7GbbiqAYYUmCQFsekmwrF2sUVkoJkR0vdeclXIRhPvQ79O0G0y5mkCWDCZxG1kr+
NekL1YAsdpkM4JpHQFlCXUYtRJGAoWsNGELJTtktu0bisVdyO14pXL2VKfjEmiOglidyvRwdD13A
w5t6MHfQk7oWbiz+wXjLksaARYT1qDyp/ESFgmO6NsLhuLAxJ/q8P+tf/e7fYL97j/j/N+f/90dJ
YVfXC0n4jwvw7+diI3qjIzV8OH5h1KNMtLGFHXxNjuf/vjeFuorl7mzXh4U5JwfJLTqAsbThSagE
QDmcQFosIxEI/ftqRp71AuWiNifw0BBUesV/3/r3l/KL+JamBdr+9z3p9eCvzfdv/PuzWaue8Xya
PvJgIINUJhhlTH6k4c21//e9+v0XT5zL/vvP1CA9+PfH//3Fv5/771cMtcOaSkj6Fq0w461/P1Tk
hsKO936hfz/aRiWNSSpni17L623Uz8eKblwl82vqwkDhzUp6Yvj10JSYEbX+BAdITlt0nYM+OfrD
Tc5ZN63raMJYEgFoZHDXykLRtvojIeww/jSV4qCowqcs9q2n5qqK/aLVJRn6PyF1a57XLtyOj1Eh
bUjCTSK/hQLeaTP04l4Ony6L+tF/tQ3+bijgwxIEwcT2QMuhxU4EIuE3LtHSGDPa5A6eaK6kGyHJ
bkVfDvM+oT5FccLRp3Nu6l3C4KrpxgCdm5cnw2cplvJSDaFFYe8/IXblrhBpxjXSxN5r8HZnDQKN
DruixbjR1Jg+oJjAwJhZvKF4FcKwiUh5o57uqEKQs74oODpMyywytjGXpjDKE0aWCfxODbZFQ0SF
O3XQGpuBgzAjmG7CAWOel/GtT+VFCTv1LSTBI50ZWoX4XSN5Bj2mxwV5YNARYdWh4ShYmJhyaAkk
r5eaQqbr+3Wky7+NCJ1Zj2H4NxICWeblVYwKVH7NftICMasJnpEnWojbPy5/M5gJowH3hWDyOU7J
tor80+oVSXLIwGHDE8TKwOlseNCxbosYsh2EwOnxY4wPoi8bZm/JoaJ/aGCL1T1tQDpFDiY+g6OR
qYDpi4lYO75g5vQ4hGUG4SmW95LIwfEv9mYWlw9iqF8gcU1eLBrta5wC7SHgPsQeOJXv8HRNcZsR
iruU5C83KbpbKMbVvCr+xBTmQ1hDWJ9hXoPETVuYzAJ6RA8JFjJO3SbpJm0Lt2vfe03++EyeqC2k
TVo9ISmUBqSFF653s2x2j7E18eVQ/zLj13qSc0ApQ4J5LGoepvSM+fhEkQq2Kcf6uCm0J6yWMgy0
GM+dnEdtPlM6t+xHXMSnF2zu2AQPZqao6OXlyUp0pUECh3zOUURBjszYzFIj/6uHuF4SjbFFyhwD
z05s0A+ej3DAS1Mj0g6/aGpX7G0Ht/pTi+gHqSbQWs7ZlklAVDJLtgVDk59Cv3oZ02L2UnhKUqoB
NW0+BIOzoAJBe7YMiGrMBl2509kM5PxTexZAXXV6m+E3ZLUhXOdZdRQzWoJeeIAr90xVRXDD6O2/
mCrmsVPJKFUqPOFqtrK0KrStRPcvD7uQheSEiLtVOTIcAl1g5+awvx9/g5B1KwLxSNDAewcjQSry
pEjeaVjaoqOkScNo9MNXmdlPSLeljNGdSGjB2OYYX9jkCzDw7fPSmzR9qXMB+ifoYdGxzPoXKHhE
9mBgyFD8X3W66hIKlaKh6ntU2X6IPpOGqHgSACAiGgAhahSoeFBOKmOIJBt+irxnRJpEtxjbfKuc
5ZJVyplPLFtnJ3X28nF9eHiNgWZyhKka9WQ2fdcvNaEBzq7163VRs91YMZpqmSGO2QT5uWMFxzik
41aEWz6Dz8QUnCKbxP1MLVp8gGlhsvFbnIkf48i9xlh9wswyc6FlfzUlvT1BVzK3dlK2hgrkKKgX
Ikc4q/9RgCYGLqkI2bZ4wMHV6gNes+pH9n/EnUdz60qWrf9KxR13VsCbiL5vQO9EUd5MEEfmwNsE
kAB+/fvAW1XXdHdUv9EbHIYoSjwUCSRy773Wt2g3GiazSuIFjTDqN5klDopNhDE4XHCk1x7SPn7P
Oi9ZY6I7mjJyUUUSzmVDx5NDiC0hQCUSj/Wdr4NQ7ZLsWJqMiZOanUOrm9qqr8tmA9T8Fkzf2nDc
cJV6ZDsEjfkAJHVGz9MzBB9P2NwQT5tuarDfuNFtoRO/DRLmtTG6p7LhPOmmct0OGmU8aC8KLRmd
84oC1GZoP9kkWWspzXaqOVdVFc/L+gbM8V4EIXOKWqQHtIg1aZyRzf4i8RmSA+1liSy9Vy2lTUku
LwN8HAp6MrY7Oai1cLInf5jtCk733npRQBAE22HlfGRO/j22jr8lJ6dfOho9+HwdOa6xSgOkJYaR
Ryvsb/ptVyI19/UyXXkW9VIH79EwQmc7hR2yCfiTfuQ/WyXm4iajT8FphlJOEkhqgbgMOcpR+i1l
iL+HibOCnrfPvE0PC5BJniyWXI2ete5+VPJZlqTukX8KgYCDKiJAyhyDhZ6YNsdJ9hz7ZrSJCls/
GDEzmoZoHMY4aDzId0Zb2HIqkuDabvyOzXTB4KN3RIcEWltKfRTLKQqDDTl4t2nAbtS1rRI6wbTv
9KhaOzK7y/N8JF2H9qhHtIplTCstmhA2TGpmrowBQvuMHqM72hvyujGI8CQDFU6XrMhuvC1CDnk3
kf1qnNvUko24Bc524WsgL7Ue7Yqo9IXT0Fyupt5bipHelxFoDCFa+yXTaBrk3mlqxbS2atQTpZIt
yqVpV1V9ciiH6hDYYbYuC7aQfo61Lwnp8ld20C36gLCCgCosFXHMBI0SBuGJQrIQenQNzXEmyjZ3
pl4JuDMaQ8KBwj6x6HpIh9qv5wq7cBk8Ra4/4kDMmGEKtNgoR+qx77Exy2obFkj44NKeR0DY6Fp9
oiGWRcd8P3YtGCYln02DUSYl6GIVunayixm060NGqBoC+SYyXnSP7rLg+F63NNTKZIwpEsWTn0kP
uheUl1bZtD+s/MEokmdRhzt9YEEOO6now1OMaIWx6kJML4VM8C1xMckb90WmtvGcW+fRbGwu5CAF
OhqYo5bi2GrLL95xSnbPf8G0rl4hkX0GWf4wGC25610vjyrcmwPzAMOJ1dE2QpTmPkV9n9OFanzv
5Bf5Dzsgr6DXmOKXyWWIPPdAVvfTyBHIwcq2ht1dpYgyxQUqRyaNCdTBZc7eCx3XhPeG+VPuWK95
ziBLIGJL3IDCN6aHZWpZhhpN/zJT+7lsan01VNp6UOMpDhB99tQvK7tvs1WlW9siRboQyfvJdfcx
XGE9RtRg6PXWg6GxzEM8P2bovJtS1VRf7TqLB5pYxKdU9sChN2EYY3hQkV/uC13cdrz+VQt36FyO
zTkQ0dsIXGnnKLoxqzHJrTur1XYhuItFbhBQVrv9um/Q/2iSybalZdthkMk+iKcDjORLnZVAssxo
G8V0r/QIFX+Z1NiQYvg8ZHmtPdFk64i9gOy5TMf+OVT6uHc7ui8NNJZU9P5GqxjSZxHATevGEXmy
dELGq7aDkVHTf9qq/fS0lh8LL8igxyP7O96w6gnak7evTyTNWA8TkL0A8n5FjNZxYnOynZ6jJLY2
OMAJLwZ4EDPMsQKOWkArJxXZDFMAS+kuWiHXaPaxTZd+kEZNnXOpwhzD7YiVlMAT12tHtLV5tJwm
F92Vuhl8rhKK2Y+sHX3pj6ghVfdMLkCyz7L8ghBhMBoMlwjqa52POm4Hk+zbZl3g9l30bu3uR7c+
WoMV3ldJugqh2Uvo3zSwLGdj1e2761fqlPv+cfQpV3y72vbDe2HfGFV8kliF18L1GAGNBG/G7kuk
2w9tNpCSymvlbUpQE+ZBygYyfRxD7yO2e1hFoznju1sgIH14yi2WsmJM3+xUfKctb6hNn9S3+z2Q
qreGOCD2dPI1N2LmGlp5joOacCwKbsWZu8qdBtpVy7sQw4h1RYalyXzQcm1FntotUSfjQt/WoafB
Ze6XfsvOCWbkSdnRl6vyAJfjR5DS2YHeADlC50rbVuPZdPVzHgmYOC0qhY2lV0iOK5pqHVUvi79f
32k+E5U2LuW2mpW9Sd3tfYjLy9BE/4Vh056Agdohe0+JQ6S2x2dryDErenGL+Vjqa9+uj7WWr0vp
vZEVRRxQRmShTu+oLFKUQpLm20h2b4O14FFjaKZi+ZYPiVxGpkI3qVJ3ayPMT49Ob1BCG/3RMbl+
tJGByaTI+WpEO6eFUPncGH2aDbQ6jpFqNLHFAvOpTVOyFG3BX3rX1nigFZaySB/DtWNjDlV9jExx
DJNNEFDqTWb6EEQOuSods1o+jXLZzQDsTJNrPWdiRBVNP98jG5eyY28K50L+DP0uuUm18SDQTQyw
8mhL9mzPC9qncU6iMAI1Cvk9Z7J/L6tTk22isZs7bmgFOXnQOFWkr0aEUJRwrIGVIgCI2jt6Ck8i
gyVi5WJnBnyAQm/ogQzde9qBlyeGA4ZiJJay1U6AGTED2DkqSNqNI2Jp27lzqIYOun2nNAZiyfgM
pGTnp6By3Qi+Vh6SCm1zshveOlEvti4A5gc6slp/9svKZ8zdwxGycby4tYrCJ/NpIkLX6lDE2tHW
dIa7vtepvBs2M4GZ0AqtvTPBHRXCl/BmCubNss7Byb4UQY684TjP4Wn7zHf9D68hWWJsk6Mu+ksS
Gjf84dPCI+l2IZTEw97XZ1dL3iFrkQEKb27V5Sx+ZYFK0E3viVyr173ZIi0ZeX+1+XMnK3dp6sHR
CPzsRXMIJ4hEe0xmCL2X90wgx2yOgxNw/W1mfRpzl8GnN81HaZFitLThBt4Mc59PVgLW50c32IcG
RumR2DOODs9irNOEuHyQtHqUFeFoMrSekWfKdPdRcl8Cs2Wy0X5GGpqKhuZA3VL0+MzVB6tdaS7e
/kLx7lY0ZzZEoyWcXgy8QRCBva5xbY3jQPgQHQc/bUx0uugRndpRN1HpbirfVnMrA4+3gSguNgII
qcS3YUMyin3XoK/rrKmg2raWykRNrgWVt+3QuDRzXlJpOZiqmp8jS6/tR+Mp7zIyWkltQsSI+kj5
drCygkCdZRrt+n66mTQDMrmH7m+YqqPftXJVNQHawSBe20lwR5gPrdHJOMIBUgy2WJisXD47GRg3
TVs56mUKQw2kk/3cWyZirl66C16Us+DzjHaWAHJMJCHzQHKWzKLDKNWinR6JVVe52Jg2vobx2cwc
rKjaNCyTCmUVMbCLkKNeTaW2GQoSR6mCX5BmVFpjfE71A2Gx+npe9V0+UAymSxmfjTjGG2zGdyXC
jspAYViReiDTbFXrInjQGhwiJPoyk11nevaSOeamn/amxFshzPjItvCOjsmE2EJtC834yUL5FZEP
t3QLqruiUzpnQL6Cdy+gFJqM14wMlrVXrp3Yp6D1/MeCpGZwSByoLsNCRQ1/a7DYYM5yP6c4RhOC
8L2TGtWOo95wULV8iE1zGm3+2AhFdQ02aiPqhDmHaKO70fnwwnssDhU9KQClnb92lfGutQxTgMIt
0vHVVVQuBJu8E0Yjl9VGBtZrUOItxYJ10Fp0HmDqfrQaTaEEZkBSJqvYgAuYJwwpZV2/csrRYAp0
/CKa9daYnVroJsJTzSkMZO7ah+moh6lhptE657QpkQJIDzmfjoBMpV+RGxeXCam+UTIqK+c6Fjao
rrOHq1R4EhgnPEULZMj0UzDF3oPdMBBRDK9Gml+hGetnt9RBWmGjkj1SzbSCTzeZ2odX6dEHtc2X
HXBK685j4dt0NU35xfXtLXfovdhtyC7rFrhjs6OdaQ/hsIHo9WaRJ4lFvFNcUGMLMy9Z99uOpeGU
o3CBbzR4rUGYXV5v7ZBNjAuroTHVhksXowmrPLgq85aF3n8ERkJYIUrxMmB3MgZNgOu630UzGHDw
WN6KUf+RBf5TAW5waWbXxYrhUzCcSdx983QJiNDJ5akeLI95l9BXTqyVCHLqH72ytnOZsSwbUr5H
x5qOvk8GWsK+BRJksen14IaFLjmSoW0twqqgueHpj5VfUxvmg0DqiSnO7l65eMV36dBCZvX8B4+U
lnUwkfopa/nkFcXKGWtrNZQ1ttTSfLBa1j9SAppVFlZbV2hii0bVqLA/EXmYc52jxzOw9hWD1kAd
IRwub6xDUxbOzkV5ABCx2waCTaiHk9MMIPCxUcGPwC5Ji0t88pR6fcSK4rUWEbdAo0VYLdMi8Xcm
e4tDWFqfcS782zipLpOGqVMZ5rDxc6q9ycPxkhds5C1n7SQ26ejaph9bZpZ+0Z7ND4XwBLqlvaQi
rNH2pqvclUwdghezKNbeZCLS75lnRMmPpirdi0c7mqphXDi9++wjvsux+uF5sca1XYmfALa3yvEc
KjdxC1LzK6Txti4btBKqMidiWyxmjjTr64Bt99y1L7W83MBKTxcqCt0Z+Hz2hgFOqcuMFEAWG7ma
zYELSW8RCDQIo8GKodO/Iv7SQMo6iKXbdW9hKJ6T0rVXGST4VVQBoh6nfAeZj9AdQjRGhf3Q7GaR
Zduu8hEfv1AspKVOs9mUl0Z4oBhCaIVuGNkb+d6Jjqhw4uWMSWHqcBp4BbIjHS4igaLX8fJoxSRX
NtHdUHVpRwxc4ZYJkLldYmjuGpCzDe9G+3Q6wIkyt998gcbKS6r3xBl+aK04G41z4lp7UXyyzzAj
D6Q7EnhZSBQrknMwz6xNUrwOVMVA7+DICNQMxSlVGPkTpO+5YvFvsWVxIRkW1CNcn536MwsLNqS6
h7yYpClitP7bL6OxuSPUGUMV/NjD4NskbVx/PKxdb2RQPRcRvRpXFP6Q1K8/NN/8fjevHZgI1/u/
fXn99f/28d9/feobXtfv912PCaPa6kL95L+M8EiYvOL55vrV9UaUfXFoZqbn73evX12/d3309x/+
y/f+cvf6cwG0mar/1GfgZ4pV2CdpG6pexV8zzn/ib19ev3u9P5kDD4kc2ofhlw/X5ILrDUfXPwMq
rvf/EFhxjanARxO/uvlk79KJTGOhSZD5tDIPWQpoP/ZEu7cCeHhwZ3fBYELLAV3N2V7bQBUj+zBF
gbfyPbY017ttPf3jgXT+EdexmDwIc/f7L1x/7HpX0BTaOio6Xr8V2xaJFoaHk63TUrKrTLg915+7
PnK9KfOG/5yi8z6JTYzbToGhK5lfxvXh1rDtfWl8jpZhIxj2e9yt5HATj+RqRzYOULZmWpFbM8wn
4pwc54rpr5W0D23CgKZvxmbpkEp6uN4YwxzMEZXNhL5xQiECdYZ80q9BoLWACUv3Ezb9MeUCbjVM
zCIpGRcKQSRxZOwIaS0OyQyKIhOSw2W+e73Jc4V0u3ObZteEBInrPfaG6yN9WOjTOqiK70zRlf/9
9zIZcUEdO4eQCWxxhI/wDNfnrkIxk0dEf+TPgQ/7r//vt//l+rS//cz1oaFlkkLIFq7Qf70o8mX+
+PKuD/zhuf/Hh39/hspL5JaEBrCa/3yqP/yfZezt4rQ5ZjobYJhZLH9eDkjBJt84Cv0HZSFcNHR8
du7YnlJaz+CkoGf0XsEwTMS0Ln+kll7v3DqYc7WjvQuwcE+2dHMSnWKqlDLHB/DdR/06abO9CNGt
1CUoLxArq8AXP/pG++lYUX7oawbxTcZWv2HnQsVpU2XPtFDHoSfGzNIg/WzlF+YAAQYGUe/LbcDs
g4hi+u1tQ+PNf2QDVp5TxZLm16QZ65q2Dts0WFVwwTErMazviwbhp0ctYg1ADSQMjyL/7sNYrJsK
DRR7ATLox0tHi26FXR51kVM+gkCkVxRBBtFRUgDTZmCaucy7W/yKcWaF+3rQHwy3uGV7K5dDpiFE
iJMdiTPlrnd0eJ0Eqi916jItiJFTefi5yu6S6bBz6zjozoPOYKljgqmbjOm6WQ2ehf6hLwcidlNM
W4lAS2xP1cSpBRTHRasM92NEKOlVormUzBaD5DYKJmDck4+ERm8J1Uo9eOK1uzJ8gs4j1SE/DRCj
E3QfehhANNd/SZFVtsxBVqSq4yDqUPSQ+u1M4kfXkb7bFPJDczdplpFsAzgQH1R6kTXFNgmwaKgj
/LpzHBEJkMHRst9d2/xhELx1Y0uaadao72wH7XhUIgwob/sUuaGb1S+4DPKF78E5aSDJLmqPPqme
xqBn4YEC5GB9EFY57GuX2iFkBkuMfXN0lTgzJ2j69rHW2BfrVKZtAcME/vqSYTC8ff2kTM9GP0YY
U+uVN6I1642yg1thWB9FPfdteTkktuI9ywyxEEkHMrDAGJMGxU8XgH0WwDIuwlrcRAU9NC5nMIVi
wXuSGecQyoipgbJvJO2AGgnMWIXGskj1V601v51U7IoQcwW/ekM7gBMmmi65cB56pxku9B6NkM1a
aqMAc2zX37nwaEjk0Q/C0kZcU2m6J75BERAmjm7wkFq9fUcM20/bwMUfZ08hGxQc9QW6Xeutlxq4
lHZ6iXYiBP5KWEuyI88CSYPTfjIMnAs/JdZeTa3Xlpj4zG5OrWRVM3Od/ImcPatZMNJGAisLF0zo
4BvrMnU/w76JnkvaW0HgV6tIxZtaAW4L6Otugjw4kJixp5n5ZNRWsK95h4RvClqdpf2kl+0pA87M
x8siauUKW51l73oz8nZtFdyQv9UcLIKpgKPkB1oCNxomrEH2b3XWvGsVryCvEMHmwV1V6hcZDZR+
vN+9WPc2W0GzG7/01BE3TYxPwJC08IDToqZBh5XGyMATO3iNYkTVU6HB1IHtvczxALdRcFNO5Jhr
nB/QI8Qn5RqKCm1f+Bh8w+5oobBTGHtkA1KJ5XxjKmh8lSBukMC++iN3aBtIYMQr0wG+Z6Fv02nt
IX5J5cadLPWQtw0qwwShDO8tAuY2IvNDEwD8dES3Y3Fs3Ti8uB3XZMIZeBfikOwH/d1LfA01TIH+
0kifRivutjKlDNcj1z73UfDZ0kLrdBskhoG8a+h4XXWXXOK2Ah84mbhng46ze+h7ZDEj4Ho6U3aI
aKpXwcaeBmNdua167ErF2FI91lJqaEujbwNC+7KmWbBpbTS/g27o7OF5UqbEaFy62YmofBLL8Exn
Mm/hnSTGWvS3vERjZcCyRTFK68MaZL2dyciM8VHCDmN5LELVgs5DTYqQYzsJYa9VgqkCGlCeojR2
SHveGyZgIVtEt2XGTpQUHM57pnebIPHafRtqt/WELoxh1RMhZZia+jsl5bQ0PHofY0UiXKCF1kF5
3WcCKZVGW/E1JCAJFdEx7NK0Z6HVkne9wYNkA8+s2/Go2R7Gts7d9ElHC780afCY7owBLTBb1MPD
0Browa2YbrEANF1NxxZxDQni+c0sMuPIdcs+PqXVlK+bPD/RJ70V2lWAHlvrMnFqyg632XYt+n81
TOlhbPig/UmerTAGTlP1AW2E4c1N0YBkw3Cb0rc/qIrBSu5h4xoSE9MwAYXakL7B8l65w/CWOQzT
NSe56SaBPnrEauEYWJi0xlyGNlL4sR9PXZNkh3ozqvwuq3TW1ML/QYI7zfwWi6/TPMNMjtHMVA8O
Q61iIp+7drgy58L9cuZT1TEY4aT5qVGcQPTs2O1Nw0egQT/XxgpoDn99guNd17BkezkW5Dp6JMTM
1pHq+gS1xJwpCBGggPJ0+UE5wO0YM2ODmr93fWDyYOPVrvVYyjY8+pH9GmeQDZNG6w5w/BFezTe6
SjFThMVTJKLoEOWNfxit4TUSgCpkYY4Hnd0e8hJuGmGHaztHTpCggzqmdaHva38OHaV7GEhjO8w1
gOZSF9TUkZ4s9a02Qz6vN8a/vrre/e0lzr8g45jB3Pr6jb412M4N8yv3lP5IfhGQH1eR9om3HF3k
Sz60x6oYiy3bRyj7akzbg2d4fMkgvVyUTmGudF8AIGn8bQETMW/ezBDtv+6j87xu6a83lsehYMw3
17sEVtJBp2BbWWRfHNLgPbS6YfrtRZmSvPs1Sad30XyEpxbXgzZJiZ7kbKG4ZKhZG6BLyvnm+tVf
vtfDlJedg8GoIRFnmcyVkxAVW9rQ7FBfpvY57DoKumL+LH+/kfMetYvtcKkxcV5aNcPOnT6TWa+I
1JDMuJTVdzuQIwpYnJvEJQKRVZ4v4xnKOtV0Y/zMhHrep+jq50ivK5k1b+771tP3jgux6EqnnzKE
vKKtSYzS1EyquiLpK1xnTWnfRHDqt1fY+RXeff2qmYnelXJKmhm0YsOZEVub5rwXsyk5uHd9Ddev
HOpbgi2QcIG2vzLD2xmTjo69j5xgb9fQTIwU0W9YRZjgMzjb+8i8ZyxSHgrdq7dR4gFlk2+TYp9H
rZcvGRvUfISltgpCgWXHleahMnTzIM2EOCOuoYvWQX3gGiyVMzoZ1qXvFtACIN5kATSFCkFpxbRu
lJaxNHtqGeaYlyoI4q2eExCLekGodRuLn2quK6433fyVrgLE9JNJY+ifmFy3iL1Vk9EQaRqvOBbE
6eG/44IG1avyEeImMQpnbuiv7ktiNrfDHAcwzTfX9/9616SlmOU0c36LBbh+BtcMgOuNP8BQ8dAK
LKc5wNHNKIiMyERUSo5Jh+KlZsPrz7T+3w/A690xwVNejlOw6qT3YJrqrarw1PXTrJVMpkRuIm34
MLHHs+67ezVUx//IrV5GViuGswGMcPL3NHeAb4ZceelZA59Mt2W6TteE8Oy09+krooBIaBOukVfD
c1z7j/WHeCROGSwaIlWU2vNeEOZywoZ4iaPJPUVP0xt4sa/hlolF8BQ95mg9tu4I4XSZ/wSiOJ+U
w5a2JxPECl8So4BxYVprhiDQrRPAkUzDX4sZOAaCZMOiPj3Ak24UoNdNp22hOkb9TrufbtvPkrsj
skESTkgrW9TMAN8MTl+d8KdV+8p/5TCLQ/7VLLR7zGgMCXPc4AhvnFP8AZQd8XLl80sTcgb8xuKI
d6pNSPuA8r7FEWJYm8j+RAwDrKYCNPqov90BsFrHl45x3AKbMUKLR1JAIJ9gO09m0JR3Gj/Di3FC
nQa4YI0/FiIB+aLOV8XlLFs6D86XfTYexLt5CB7ox7PXk9ixSNbhHYtO7BlYVoy35GW8Db4GvOEv
CgZ2uw1Pery3MPB3ZEJgSqCQ3Fj1SjDFQk5+Aj47VRTdi/KV4wAH/MR0gqnRKTsmHzguq2URrHWL
sDQcBThi0Vtg7AXw0JHPHDPCWiKPAxSlLuzEWDeQxPt3J9QW2+EjrBf2/bffbtoRqfxpxOft1VwM
d1a9890HkW3/gGu/sCMJy+JvRZdfyrho5a+/GB50dvaF8/f3X7/+gvBEszW2E7brIU3Vbdvh8c8f
9zHSmV9/0f+jqgeVZKaOUVM7VHPgwjr9KY7lLv0gPu8eymmGbmGjBZfYXY35lraie/Jupk+OEPa1
aPSyme0ykgqwaQK2TXtB0BXHV7iNvH1QXGB2qgqG6orsN+GT1uyxb9gaSP5eIZqgDHyefkL32+Sb
/A0Kxw0e0F313N8l9/lj9dzScVgaq+Y7OUCsfc1+WBhctv05O3DtR4epccBirN+Z25GJxNa9YzFD
a7BDNoOdGvk0vn0TY9O4NdTSWnF2EIizQlk6Wbij2mf3BgzzQDf7NOdHd5vvpv9yHvMTON7oJ8YE
DA3uTxxQhF07R6q0FcC0t+QDMaT2Rd8a+at6YLDwWPOhY7WBVcwjnNXwGgSyfqRkewyzwckmCQWw
3CK6R2xWvyCx8M7l5oxRAq8uveGM9++AJOrNjdlk77IPtPobcWc+Q8Hc+OvwmywsjN3mNn7MZk6j
8eqZ6/jU7bVdtLXO+EKtd0lEywZEVLxs78AAInjOX0rIIrheUDatkTtjjuQ8dXEDfCTrZbwvbHCt
C86w8XZGADya2vIbMBlhdOwOVu0yXu2AWQL7ZIIdYSA8drPx4ohPAZz6Wr9nWKlH7HROtMihi8/0
Bg5bZHznccUugzTfHUSGPX9iuDEv+lee7+vd8IMSnJfKBXxrH+q38ei/UVdu2blt2JvvyASl6QZo
4fxmv6MkRCG6PiRbb/1vjvwZ7v9fDnzH0HTLcR3fN6w/H/iA7CWKLkOdDa8/41mKVvMaw+H15Pqv
xqwwXcTQut6xzaBswmj0hCNJzsTvWav8b14MQQj/5cXoloXiWbPIPvjrWWgn7eA0fq/OsUGvkH+t
to+KNaG70JwlDhuuHyt8dgl0DOZgt1V7GzLAxWb5hH8kvr2+nP8/eRcvcRpX31/xj/+c///Pspor
iaj9P3++K3+7D/dw9aP98ac7a0IOW/xQ3814/y27jF/lif7xk//bB//2fX2Wfxt44WneHz66+bX8
4zfPP/LvX39BPxQXZSz/nHlx/aV/ZF547t8t3zFN8is0xyDXQn3L9tdfhK//3dYc2+HbnuPrlsZC
+8/IC2N+iO9bukNwKj27X/4mCTGPfv3FdP7uO65LfK7vGNdn/H+JvLA9/S/LPVtzwzV9lnzfos/F
nu3PR33sxFaS6TKC/PUkS9/fj8FMPSOobvk6Wg3audwyGDpSRVIfWngmHEl3RvM2Vhp/OUP1c6pb
MYuOa9SUmA1CGMEq9i+j7OcUbulTU6KhFJRCyFROniGB/cYdKL3wWOmJ/awx6NM/Q1O5D0NtnyYx
Z4SSfXmv5ISGOWeFpxURXOyOoMMBCmtOSOfGIY2I3eHIGHkih8OUqKezV1VWNTsuNji9cRqyVFsX
TbbVVfLij4D/Uy8E4ptV7GNtq16HGs1Y1OgsWjEKi8q2TzLJnr0xnI6auXeLwtgMzAJbAzgjGqBX
5RxEx+V5LIrmYuTFcrRNH5PatM9JTUIwnMEWMFm+Q3KlVNbN+BJpXtrCC6CtQGwkEW1pj32xDfGB
pn7SvGgD/qSStKsFoj1ta1aMGjvbpJAHbDK5xLOjzD5fb1rH2CMvGtepho4DSpCfGWozdlwfUppX
8AsSc50nXFdBseLfjcW9hSj3bPP/yaaatraujlUDDCQeKQD1KVgTfVoivCcQgPFoBTijQywABmYs
Jn2XWuN3o8a95ptqnUn2Al5Wbp1yuLXmWXEG4B6dzXBpst5dJEoQHl4yBekFpXuCnT1FiExbwD9M
NHjmYG8Duk9VycdczYTIAdpPwaQxpv7fRA7uQlOVRAf4t9QyRlOYkJGY7eYlTRTLdnYJecuIZSaP
T5DtsZ3kL4TC33pZ1K/KsILi7L5qgJFSJa07oeBEsOOeO3aBeXEMVu/C9d4DO1IQtAVknqyCT+/G
67pk73lNOjN9BUvHqTL8oELepCXaG8RKqwK3TzvEgAO7FkjR4GS/3fCn2WOUPfRxRmeFilg2JY37
6jY0ijeGsKRZBAAbDVIjhMdgVwXVLq+9eOfFTEbNiM1PYXTlpezZCbgSTbANdkdiExrSFFeopt+7
ToPrY2pvPTCIBPzGNylKPBmaOl4KBgutoDPmjuGZWd1epClkGLP0PlL2V4yzTnnlSNDVNPxQbIVc
yFdmbexxMSTfjhfdFIH+YUUlkr+APbnAxnNbN5haawREdPbG1aSBmmhpcC47Jw5W2oBa1PEPRR7f
MUZO1kNH46hv9U8vD2GxMHbWUpue5ZDthO+juBMdl3KfsIMJUkR4HOSytIhsU0HW46IBix73U7qe
Wlp6VtJs0tGxT56ethgHI5C78BDGkNzlCAGV3x8U2Q3TZHzazZyl2AqgmvDEp0aje1V5LwlxUHyc
QbqMLG/vJRGMpnpiz6MXwJrYfo9VedEUVK3ChItfxnCTU7oZ5VwqkyC1RWXK0HBdo8jV4xyafIyE
Lp+DocVt5DD8rkb11JckmE4NHmAh+ROdGFg6yQuOYcJ41NWHYZbPBp0sdGTtzkZvSnwhBlRHDLOj
s5ZnCuyzCWOlzg4RMmPLBiSlUgS/jJnyZeR9NNGbaznD5tvJgZQr46tACsSIbmFd2ra4zYZKLVNZ
v44ksxO/TA59NqXlBqlKtQjKaFj0sqB+YpxgF/TytSL7WYfqgc5ejSxilddU4zX1qxcMMIu7ge4T
VUtnRh8ZGjTevPSjyep9WKFDMFr1k/FDvNLS8rPNoKCi70L/1gz0vdgPmagISeVESjnFxbbzXXQf
OYg7wkEXSaSjOwke8jD72fcmv2WNNDN0GJBT2VyKadoKVV8y/zEiU3cR2dOLbwk0w1mAft/Y1Rxv
BCifnUo+xVn9XgzxRWYBYnRHhHRhmFtWE9kBZJ6958gbDxUYC882RvoP6Ph6uhhrz4By4TLyGgrC
j6JJWxX9oYVkm1Nakf75VXxHKrxkUTYcjFE7O63NiTyYxyT3bgzSfaIcMbCFXDKJbAOafY8HscJm
52p0yx3PfDGC7D3LgphAnfGrirV9pca3saLBXffma5hWEKTr+GXQiGGOOnurv1aaSiH8h0TkWPiy
8xghPonPcOAc+RLDXQ66QFFqYgaoNaSJppwepqL/ieS2Ro++NIPgztY1dLkGui/jZzlF5dzzJmGl
TcpbX4YuoRQTnZUIwKX3amROcipdhlac6/5miKBJISYlOvfstTi/HQORsCAVpK+aLzSMA0GpSbNu
+b8WbbeODZSPfez9iOP4ptfpjusBInfWlifRyAdDcWUNkvbbspuj1yTMu1yxGfzwNrQPQU3jrypY
uRN8f8dITDtVEKFnGF4A0U47IlTjMc6PKs37fTryIuOfsbR/WN3csIitp9poDTIG5Dr3e2MvcyZZ
/muiWfdjWFs33f/l6jyXU8fWdX1FqlIOf1EiGrDBTPuPyoGphHLW1Z9H9Fqn995V3Z6OIA2N8IU3
ROh09lOxnYT4ja3HbHj1Rq/QLeHcAIS9y635OhkFagBQx5tJP1qD+aUJ/bsuQlZT1LvJCYSnJ8Kr
FAdp/gCbnOCNK4JTplPtCLK0eegURRu6HoQRxaZLbkZMOolJQ+jmlZFC5JY/sqAvX7g85JyUybEM
Dg5QAntDgWAJIgVwybKHD910VVkYDuyANsx+WarzRogGzmJMu3Ue8ZTJhDKV4Vv1gB0F8hxESzsa
3KT+fX4flMfGqshuu7gH16mLf5pAw+0ICGdYqj/VeA4qRXdmHQJul5ERxERRYaNFu86g2jfrxr7s
5nCl4d4THadZJbcIsfF+KGxdiXTvMo7SEt4WIqqKFLllTP9Y7Qw7qrJv2XocW005gIb8llvtM2ze
xx44bSz5OVLAQPsRrjYvQbqmG37tYeG53SL3qhtk/Ciai623uJ7OaXYwahANQ/01T9BfK1zrH+qr
VIUHipC/cqVvGtRT5ZaqJoYVnVbeJKyKgWTXO7ECMVEJa2ajV4pz5EMJ6X1aLTksePM77/62EZJs
RUNilA012mWP4mcMtlP6AxzKj1KA+lJo/GlyGnuh9gvbCo3CwLjHSOINvYBxTY/+YEIB6KFZHxSY
A/qnjBj9pLIutfWgCSFt7Pw0PVrDFgLjM87LXa7QbCRAOISlRosmtUybUSook8rHCN5zQ+jHhLXl
/ntGJ5iu3tmow++wb696IiwupChsVMoWSUoFXoXEtMYj0asiUmukW7gnwHSwVuZExiC+ETYFOzhW
1RDrIy/O/ghlishaB0QRVqS5LvrJkVB9DWAxjcO8o7f9RgcebeBQvLbS0tzI2FrGTLx0U72pTH2T
DotqxHibM6TMCE6xg4Sei56ZTEeSgtysa+jdtpZP+R9hNmvI0d2weKpkAijj6MS3pghiAFnOIJJu
j1oAx90jW2ipiCj0fqvKn1baHpJQ+DYi81XDig0gIVrrA/Ym4QyWY1GyL2EKNYW5ntM3OcUZRNG1
i1TnpT1g/RL0zUFuEslvHzx+OtTrXEXnPWWjU2MEwmIghbhrlsieJQNqUFQ6kib0mTIxRhDLISMm
uPEJOij9akCL4vmpZnY4qEBMAP7Dj81QqP7zk+fXcVVFjtnBm3r+9vPD8wcyY4+Y5/Jq/354/uTf
Lw0ZbxVpitf/5/v/4+2fv/y8sP/zO2ma7BS5y336fK3kPn+PExbaxPNT9n3Ipf++VaVJa1MZIoJ1
rIGK7q0wkBh+vvDzg2SJiA0td/jvB3pq//PLDtbLtoL+GwQT9S/zK3u+x/O31P/9q/98T92KxKmk
ydTuG5U2Rbd8mLMOml28qLwEIpWd5zefv/P8oNX0VChwZHajX4poRuT5f//9v1/2KRXRrgVpVD2I
I1CQ/O8bSYWe+hUj9EThPQF2UUU7QlqaB8/vGf2Y2gOuzHY6xoHX0HT6xzLi6RYRZSPtneennRCe
cvRIss6vhmgvHBr1hdNq1g7kE0lyhf2gowWxClxO6i0KFOPHcFbeqEQdC7tCOW5H5EKf/Zr5eWCX
t/lGRIoCffEDoAySkU0kvY0vEvLc8OrMPaTKhJYDWZCNItA9OVoviAHOqFyPpXF+XMyTMs6rHwqV
OAnU0x5ObGbTWhdXPWJQg9fdWb/kKgjcyUiVfAI+wzJORxxgHX8NbDyZK2a+jg/FFmUYPm1/cnx6
UFSZYBw6Rf+JvCSV0IijxVG+m0OAEJXd+MqNrQT6gYcVFpigVfBeXtId5EM8ttBahEBHkR/DP+iS
HGmHhw+7SbqAtIvowECpUV2d2hl2FafH0TyhXBhXq9RvO0+EOhOSzEbHbFu8hq1XvC6CdKjvgHnd
5xAgoKBvZPkPcsIjQBNzQtb9wEfJWJlojd0hUM86TQleph835D36NvYzn+p+I6yp25OyQqZEjqtO
t+yjuPABa1HwLigI6zrMDTjVbfUSIDJwGV8T8Sp8nUBoYao9rzXk/nePt+yTDfpxilfSurAfWP9V
Z5wOV0CIIXCbDm2klUyQu6KV8WV5fwzriFYP+h8BsokIWMKW6RxED1sR4w70+WSgZmjk2aSYDtSU
5Av5kHXtTn/UY+n+kJiGe+uA1fL0J4eH+kkvf4+aqXa+oXp6RKV4T/V0pAQM6kdVHNLD1SOwTwgX
1mvTOcFc4tsrFX4r94jfhq2egl9zg7S/A+4XPUdzg5yvr5/ig77Rf/Nv/sXC6V7foP5+x1f4isGv
0HntTYUJnayCU+jS8VkRfjEAyhp58uwzghu7xZRKd+7iKb+hYXHiVCxwn9gILuRxklEn/gw+fqyr
eTJPQMgWlKU7qpsg3FqQCWX0IE8UkbAlMzwA4o+VTx+FannoFle8ND5bwfbE1FGcz+LlGL7+0UAV
0/mzdwbiH0fs9B5YQWlrHZV1atbBipKsiXiVPdo0YH3pdYJKf6Wc/nJXXl/jfiPY9xa90+8SSbzC
SY4xMlo2Cuvd9ZI46JpLuxkXydUSi5zHyH/AWHAy1lJuU81pBrQwU6Q+K+GO08RxwqmxhB6wwlfk
OoDE22FuUPn42o2MVHF4OCNWYB7yui3FpE/gSf/9LgUNL9yiuNEjJJG/YvogglpQEgd5pFW4nVG5
v/K6ybHyqztkH+YybilgyfLBGe3yvdmTocgwun3qLNR6cGpksv0ckv3o1U7vwSiJ8Wupj4BNFbaQ
6WgeRiTP8flag0CzI++OVfIaMTt0hWNkoN1/Zso9tX3LfpCjrozJqW8/qV+vaUxcqPlwfuMmgE9O
ZmfI6jkTUhEH4QXCj7Cin0fVblnOPExm2Q42eYinBv6B943Ej4cr7UuaXvmxzA8B3t3UOLZhthO3
2g89qxGTkfkMuy9Yd+gN6+ux2sQv0SlEANawi8O4Cj8pktCcuNE5WNEi+4zddAuIMN6S5xRnAiZG
rvBBGvbZ2QOMZHyDkk1d8TBvomjnFdhxoU/38lmUJ/nc/c3RUJiOteBhHVmtEQLXAb5YjFph2dVX
8xK/0n+Fx4iwXP0p/6a0jqR3Il1KWVXvxj71ydmRSkRYEdHFIWfeIyhqqV/9r7Y4Hh0qWG14J60+
Yagj2/w3Fo+JsvqmqajTvER2Wqu89IovzA3RcqSPHWEhWOUbGKtUotpVdER5Gp+B0snuhV8LNrEV
7IR7rm1mpF3plJur2EW19sBkKXxGxQ2xTl9N1+hPdx783jgyOvMOxVo7XUwXTMeYV+RGco7Qlwf0
kddnpkPiUvuP4iDxiJAM/ZP2Dj7bNMGoeW1ZhRAS0LSa96yR2BXzV2WN7NxVcgBLqOa+BTj1mlCv
QREewD98cUD4PgIKI49+uEMGWqF/j0+H8s1hyRFY2eMOKhabA4zu4hMlCgQ7QpcxqPzwjKPRwxu/
JyJVgHvY5XD8wW9fnj2lmuIr2864tqBVI/4q6JQwUQ6R16/VZe6VdLC6d9xKguWxx4R4ifxK4fJx
+cQvE1Wm89Pa9vjKJYp3RHlXw3LTB7aeMdjE0Zr1tklon20wtwwd5IjXCNw+/w8HzGPp6uxC12uu
o7hYLcG9dtMXgJ92cM5PCGhfsTaN1DW4P0YCm4GhsJHNGHX/8SMi6G3eZ/WoEexiCMAVAL4FsUcA
juotvE9IxhjdCz7ivsM1u3MysI3c0GhYJHIgDtGFPDLPOd6CbbUSXUDAa6ZV8mv+1VH5BoFcc0Z5
TKGGtVL5HFAeJyk3OK7w4sDsCAopIlff8h3AEtv5w/oxMlxb7YD6HH3R5A2+9qwd4+1G5SDyQMdi
YbXl41avfMxTV+h5AMJBkBh/WhHfsvO8ie9ah+xZU9LjfymBmwFOiy4WEALmwEt6IfH+bm/ilYV6
jxwMCcKtsqs+cUmy2TzZM4DxQ+v8NnYD8rbhygt33dfiw8oy+BN+BZ/CDprwLvRQzmQE7d7jiN0W
zQlJfaryj5P8Fe7oqI5UQPC1dp8bk8Pm5IyGB6Xs8X5CLARGzgqGLd2yFx5Oc0U6hyFE/3N5iIj6
c7+Jgzcoa8nvqRphVGEuaHuX3XEhg6xakAxf4KNn9jqs+jyMmxKY/jbolR1QRZukQVjk9wmH5uIT
yAUBzwK8yNZTdlL7xw7zB0fAa+Hh6MEesWYZJzpscro3w/TL4Q3iCaKzICHETcij1ZONpu4S+rqv
yEPZd9/UbWG9c0SfdjByhJaFhjWGmy6CyKgo8cgVoAOr7rM+Rl5incq14fqBRzXLCTwwiTaz/FVx
YkAp7nAesQc4htU3LnDZTyVc6kdoj78K2aSsWAcBvJe4BWcoYMRnhCepK4E1ZS5UornAcIG5nGH1
ADMbNAhAjHVrfD0APhLvYeknwUiaL2r5cMUNUGyOK8pUo/FGiVML9jSPVYQnfCH/kS/1ZKNaDtZO
Bl9pLgDg4BCsrR5zFioJ4Ju2bDvSGl+EY0Lvfa18s7dxnhBIS6jys7Wx/DueXHaGd1lbHuFKdYXn
W40UxjYEqiy8IztPBI1q291RGr/CNocKXbJxIOyNYwlNIDaP10Z1tNcKYh77toa2PhGk+zPv+oB2
zOId1aSOpPn9Ymnizvgas7Q5rjA1IeJusYlEC8+u3+ZyXXrqXb0L5RrF3fvgKyZhxEd5ZJ0bt9Rt
NyJOfBsqJjIaP1zPvKK6sspeJdRxwIm2LkXiGsE2yU9rKtCrkRJ0CLeOvcLGiDhmF2PFI84HUAVo
EvGOjBQGvQgqQXTr843MapXH7ageKanMD8DEnvAaJC8hXoOH9NP4E+C2qb6Mvcfw9b9wBf8ZD/Y+
UGBd6qpcs8+ZUBYbRvtxFEg8MDXDcoXQhfKjOGwqFb4BA2cDDEoFl+Xfpe/oFSce63lCIoJ7qVYX
dVhr4V4DzmDrh2krun2H5cu+SE/jDk4Yrqj4rVTb7AEb5y6o+yR2s9z5jEVbkFyRsAjbKBQqVhi2
cD7/AdjVvdSn6YpW1SB7YvHaY/yFuGLqUFQRr028RoKg4wp0grSNoh+U5m0S3oPxw4ztAsljYgYk
YD9bcUVEeGupMBOCw4NsbBnAEtwEyzPwzqxcAozJD7sjAeq8A77CnNeOFBoNbBYWFzQMXRxMfKpD
sIweU6m4Pt6E9EJTZztVqOds8JniJBhODw9nnwLfBJIwQNmlI637cl1nZz3ajogXBpdHgo4CKZyd
OyNNN0T82c0wGF8Ma4rvBXQsPiAIeA/l1ElHwpnF8a/cstnh7HfHSxh6PJbAyeRZhl+pXopMzKO4
RKijRIJXYvcU2GLpqgzNkSZtiKaQwd5m49agIOGQoiW8NrJdFaKP64zdX/IEJBPMN2ohsMwpNYIr
oEeHGu6gUfx28sQRS8RGvcBycQpGUGmE5Gs4iOkfl+mHiQ3aL7nl045JM0f7KaPXZJMba8nTQask
+wnlfIIwzhHNodMznUNcdaM95WisuRHQSOGVw01EvOA1S5GRICER0PcQe5sYkf+SB0xMYm0ewPxN
NIjXl445DOdylZ5wy8HnCTn5HmZ3usP/x1C/TONUA1MXtxzZkowQwvfwqVLb+i6hn5HL3DmVZM2+
y+gJYp3XrcUThhg0v/aocbF7hTyqLZVvDNIRR4CnkXiD4nFM0zpGWkWN1xPxsnDVvDbzMHnXkc27
1ZKbRb8B6K07RxIAvmITjxcumj0HkLdSbkNqIRxFBEzsdfPjPKJMe+F44HxatUfWDd6YtLC9I75X
xK8V9XCPuKN9QzWcHR0P+pfwK/1q95/lplh9lr8KPnM/QMZ0SJV2+1uq7OC44uEt9xWzMU0HHsLN
IKZhir5TFmhW9Ylcdh0fsnOC+CY1diqzpHdfwhte7eObziB9KU5/HHU3+SHswg2PY8zYX0oE5x2Y
KtXV3NTf/Y29NHcw52LuSUzisfYbLMRdukl0kYlS+Zgfs0O65YZW7Zu2XooHiDZ6y8FL1f07ETy2
GzK9FBOavFwPr+NvV9uENLHcYzC8hnivUYxgVldu1nyOzMoSsUXPkql7mO4I7YOZ2SwDSlWCr4DL
qZvY3Kf0c09IGA+H5SAZ31hbvBOZu19d2caKc+ez4BAPOKL7YLJn7fM3Fi8r8uHRK6dewJ4+sget
ZMKnYY1VNU3wjbRHoY1ZNt2B7/9CpQD8g6dZ4EAGxdvJoxb1V7xKZ5Y775KRNJxaKFi/QJOye3zO
zsau8A2X8E4/PK8n7I/Jj+jOezzSlrSZIL/E7fAYdMc8+ZiNbYPB10DuDQERUw4zeSkoIRAWLw3T
7qoQUFm35A85ueHhxKet5TsFJuE7dYPsxyid7iy7RDpskDk+xg7PIR9PTK32SKYq3Qgvdbv9QEUN
ypviHcUNT9zw6yO1kqed2hx7i70dES2DAz86tqUfCkdx0xCLUqymo/8ISFwgb5veQnUDk/SpfzQY
4dHgY/8D4XkgaNKsy91AEtaVr+PgkbT3ClpZDsouvuQARi02pBliim/8sdaPcfYXhZsbb94OnsWM
5jiuFlhI0roL2DR0xYvgFQDUOKo1fE1CHFBfB+w9PQwj6mhFNKsqJ5QQxQ+d2od+QtusuTOBNoHP
PcjIOthsWdjwzJveSb/qfS2vygvKJMLP4oeu2BnAhd6F53DCLHlS7YDKS+WEeyzBbtUPEiD74RLt
glt9HTgwSToRT4MRba6is43Y01tt3IBMIxf8NW5RXaCcuMo8p5gcVG8QJ8e7zuGwr6AnfAV/cXaz
9hDEpBKJ2lUavw2QiXWHlVjol9hyDGSM+33Z/xm+OM94m8/M14iF2o9b+TfDq0+j3kTOpgp/y4am
qp1+Pt4uBV4o++ZMNNJ9YhvXFbYs7xZVZjxaizWIC8qMLXEs1YHmPjWrCMDaCurajBbiXdn51iux
+S5zyTDpizodNUx58XL1eJBi+hK+TMMGX6FJ3oGLTOY9UBHZI5ngeM7fiAWyT3nyLwbdMGYqXhBL
QkcQtuzT2DRTB1mKHfcEEWsP15zDlPp8V5R3AnNo3Ag0NJqDOFNrdpN9kzZM7sy4loE7qCf0g8ob
Nd8S5RQ2HuJQs9ll72Z7HOtXnvpBpAHc7dKeWz1aNZHA47vgIKiowSVhCXB4lxl7cfpDhS7XIVPs
gxxm0Tf/UZGxgOAs/7wowQ7NWPj6V8s4j81OX+JQPT6h0LPG/ewC09eMfh+Z0ws73qOj4u8Hf/Mj
s/6H2oil+uMaExYTF5bAYUPbk+Mv9REkA9YBashsrPA5sVF7NYIdRD+F7Aq+/wd1OkJ4ZJJvRLxk
SxQsyy3udYDqafesqmvQUj6321t745+l4rbWbtZrlb8iWL2DbK9/dMKaxOuFeY/pSur3kE/c9taz
/cylSxjGrnEk0zDzL3FAPwwTwpwbcMbHgR2Vt6F8TdbGYo7Y1Ql/kcpfJ94iJwdxFUMGt/0muQTj
CISnO+KHtxR05R3WjPiBkXzehBeOocJhU9VBnND4IYjCdyhcZ1RtfBmHGKRQe29cLwPyyRU1Axsp
jTCon0sWzYkIOgwVJWifzx0wO7DdvpGrl29I9z5dLr8Zrf5GrMW2BlwYhbxl9rHpEZcGH901+iF1
IS6mlssGCdOm9Iy1nOxILHZ39PeCj1h9I8RMKPrRE2roP36zu41/Msnv+R0dGakdmH78uiHmvVHU
YGktFjqPTRMekJrphrXEKX2TINV9SzSx0SGlNBNIXupvSO1XYwxWxBdVbEVFYMVkYbvUsFbJBTJf
nOLZfWywnHhhkOMK8xk3VGFDuN1huKrutEWOg7jaY5Ep3+0bWLI9BY+Kag0BqPlBdI+eKp9S/ScV
IqSQqFkRI+DFl76H5IqgOlyCEUlZS8mxW/zkkAv/i38hEVWq25TcoZsNLtI9lU9YAjIC5bWeqtJ9
0G6wYkFahdtk80d4oybKluGn0ZaSEpfFA8L7ZbiHlHP+LrKlFbjpwsOoibAKoztGFGBKSoqUbkmS
go9pOCi3/Ji6nG0fDJuY3ALiLPJvkwpNikwF7tXfIza5MYrFG7aGRW/pOn7zSmwrSIhRl+KEH7rj
A/TURSeptU00QYq98q3KO5kNDgdfYLHjMgPTd3wpSWyCQ5IeDc3nxR4NKrIvMiNDbvGmrPu37J1O
sjbtMXt+RzL+k98vwz2SLe03chzWGwJWLGK67C44uwMTnEqTyeFTlFQUXQaEvQvHUIo9JOpLOgJ2
Y3Atc4X2JxakYvqu1TfsUmm10Qwlf00v/C6FnYrgAu14DUlGn6fRazSX3JGSEGk13pPGCUkNPuHv
BoREnXENBYRMYmCYap+XsvIN7oiFdqM7g9G39VEIf1vQMchxUmGKt9TaR/0ztzw9XJfqhsi5UXaZ
dhPY+rlmATvP2p/C9aP2R3FaJk+8ZB5s2aTWi4mlMzArc3q/Ls8Bp6z2OPekbW4kINnkcLQ/3ghM
0N1QniB0rp5r5ZX5RJGYz9TTeboVBdJqGRvut1WuvCE7GeNRsqWMF36a4TGiObnsUk3kc1Ku4iqO
tipdEhy7VORwUjxp7SL6LcdfBrUbPvhz3mdJV1CDWKHFRZyl7BhW7oj7gsWNN+qEspSy5pIk+vW0
wPjxDLxm6ecY/YmzkBFnvFT4zZaXQHsDs09+hYSgYyBD1VHsIS8ueYqUKD+ZnbwmimWce/CZCvEP
d/2g2Fil75T9+YLLp7KOK1yA9LX3kKlbs1Ny8pFSSwhE0s3UcJCjqrnQjunLQbnOznD9iRx5qJzz
jCoiAgIFDWDlrHg63kBbEJmFgoBCh+wytyDyWgFS9MgcLo+IXYGpFGjscGeheYPz41efFiYdHmZj
HviEvliLwl+Vsv3BRKuTGlrvUSehVNmZ7jJpTVeX/jBX+JKSK/5cS5TwfGfeAdo9l4CvJzUNdcWd
MSdJT0plsUdlr+ZCudcJRBBi+ClG8RuGn7fn4M8x4tsyrPw9nfHlgeJNihksczledHG5HSa94nJV
LCJ+wq/wOAZ/jGgNL7fN3WIVzaWhYMjQMQRcI0IJ3P+Mhlu4GG7zR1wvk2B5SGgpdXjcRbSQeIDk
oLhOLu0bcWr2wZZkA21WNiNuk+lgds50GD554/6NLoFAxuTxvtwO/83NGy+oU+bRXng81IVTsmZV
xQP5yKrQ1A1LPlN2rbbp6ApoyALTBBYd8G88RF5sWRixzUKtNHzuaNZdjJ1K/mN6PFgWCO/BL/LY
uUNuc1EBcnrdr86hjJkA1SF3xgcNmOTSPwAGSvTroLyJ6bRkrbPSngNvpKtrOdJFf+wonggpxYQ3
5jxvHoB6FoByupNxSlobizmUirifgalEPLg25j2Pgd+FULrMRYAplJ/RKiE5BfpKxZ1wh7kKrPM6
3LUaFajFcpir4Pd4DJKJBAoMcCRkV/ViMO5ZypU/iMT9YO3p1zE/eJQj9IzMrySfd6LnHj0IuLfY
FfM6mWvthmX1GaR9XBWXPe9pbLAs0tJuux2TrD11rzRIwxqHRwdt9PYCfZKqR9miT0rYAkrHp8WG
mDVWvLmjRF+wibk61rEWuUSOY+fBThEtu8wkWCyb19ly2E6s7ty3HwkwsQYSK0Rh9QCkTZQ9ZJoa
+YAkazR7sF4LcUNrHB84EGOp5IaaJ2o3njGX2QcX1p7RvPElt7sguDD4idfE5YG0NvpVLThSz7yl
zbUMLJRgIDqyS/IEwnHGTnwZ/hX+7rmLsDVz0qyu6rj5Z4QBbAvtGkwl44MqPblwWtsD6lPv4was
G3c24RdKNRjZaxVZRJ8Fly9dJ7s+4QtnIgPsIDlRpGtJdpiFYApQjJYFlwHDtB17QB4dA7WIDMP/
mb0HgE8Glh2Ir2vNXRKp3C257gSYONJaW8YUSUCW8j8LskF+cOVRk/vl/niuTMuAvp261CeHx876
rs4B90TixGSMtwwsaR6XxP0vgCADcJEd6W5AMX8VFktuCj4yRgQsu87zjrdfJkFPKdNGmchEnBpG
VeCrVDnJylZ0LmSMnSx4yZTUVl0/rQarsn12TxsJ5wz5yOE11v+wGK1d9ANKNXtd5iuyoySp5gbt
9yT/XNRHOfJS0oyVStZWDJfUgvW/F0fUT4WbCMbzuexM1dP7ZaQReWEno8oHE732CS2UBiicUzLH
cvRoffQCsGlZBlxHJMIucaF/j8gd2MuBd9FhBD3lTCyKadcrZyD91YU6G0gOy0TDEuuEnArR2XgE
PstgWT8q9qHgC50S+N0JqnTR7fkGj7qqdjXig71j0TgHw/ISvDOionwA2ZVQuZcdVkDBHoITa7PW
NfgP69r8Xua1cuZZUmgVaYjS9qxgf1GoR7VJwJKodbvGA3BJJZcdKKdMCpwrs5ZxmyZzyz4syxa7
Pyk+2prg+xHrsPAAdLJ+ral+1jpp6LI9F+qWachdoExJAi0QqLNAaxd/GryliUiTjRW9tCEAcC8U
WTxum/hQKVhpIDLNZFMMX8IPiBW2MfVeoYuKJOxrVrgNY0p4Y/1BKrtsHDCIy0xCgQ875IXfZIsH
BO0bhmfeKeELnb2w2vXRbsoRaP6DyMrS9aKUELkRnsCs0HrLXiVTcmqXg4a1iM+K+kUZwaJN45fV
monJo2DKgvinJJXH2GeyAjVqfQRZBiq1CEhcOYwQO2O208QbzB0/YmtfYg7MWs7CN1+bERrMiKVd
dG6hRFbI5iTPRU77rZC+PuiZTctd8JsF1oN8qTslXggAI5GsAmxt4EOP1Iq9rHsB7OcHFRHe3mgc
Vh6vTMeJc/vBcWoXMrORpv+0bCDLmf2gkrZhJwGgPONghp85xSDtzLIEnB407xUbPV5e/VbmpWDf
x8gP/TDh6YEEypml22IYBl1hdlEoHbkhwA6sCnTf5srRERBvt3BLVnPPAwMD0+0UbR0Oa2HyRErn
oVPCTKQRg1BLv0PdmUIOwy3k54CIi43luRmxWMvT44M5w5LiytiJZgRVuYLnds5mxM7BIwqhFj82
PDR2ngzQio5GDO0lgFpO8wUghA2K807QNvw62nvkzcTLKAiBWcvsQjqyjXXxoTbBGRObowpqEzbw
ZrwrZx/FMr5kDAnOWC3iSI56ooOjWZTtlyYDj5W/ykKIOWDGD5bEYQclJxlRilTfkeahn7nEe7wU
IUjqs4U8ZmTlF9WEJKU63DP7wwE5uQ1rhnraQ/l6BRNAS4ZIjLs3ftjkT9RGSdbJV5fjG+QJ5U+Q
RQiCLjCDtgH1twFpQTGZw7mmwoT684wFvCCZnjmidGg3yNEga8/moVl4voUVRHWlakcGc/laqHO6
Rb2mJ7w8G2xVzc22qysZlHBChKQPL7P5gEWZt8ZWQ/wlVBJsXVKQnDjCxH6pq/gKjMoWhSdlay22
F2ICiCpXsw2Etc+khUaRtZO8TVEYR2sj3YhDRKNbgNQS6zXO1XWKLjtGB9uwC0J0nWWc0PJBEe0e
fRMmO4WzWpcGhEawf4p1wZNmngjyVtdBHx52GDQGxIpx0ZtTFZQNLpVqkkgtSgzmHCCyOWu/dRZ+
DQGHTKlwOkdz5neGmxDXhKGJOAGg6dXQWqgXGdLbaOKlihnSf/480PXJC1Lz+PxWnSoZQY749nzp
DMeM9UjlJo+TbpvLY7vNGpTchipmyLp+H8uAKNP//0EOZ4CYz6/byAAMKpfo7FQs3Fotq22YRv/9
oDS+phUcJcNUEW6Ir//+QqInP+akdxh+5TSBlg91P0Eq/vfr52c9GprIf2Sb6alM8RSpeH76EAsA
jQgFJ8jazDuhAtkppPWEJc5Yw34yWCMxeH+nDTB/el6tKYAIrau0xatv+fT5zX/+cPlrkJ385N9v
lmmw6WtysBbZW7vGrge5B6Cczw8oNKNX+Lyc56fPb2pldbNEOomjAlspzES0ylROOtTf//NhWL78
P997/vT5PRlbaSXRY18x0F/HIsXL+7AC6lLhhI76mxGFAjtA9V6LcoOWX2SgJgK9IGwGR+w1zZZ1
UObWvktMHX9oo/AbNCXxkhRnwGKauZS3EyoD+fgXlaSazC/4RnvjQURQbYvAat2h0miMzGDaEkpo
iYGaQdnn4TFf/BkVdSb1W4h0UUPNE+06QvIGZtPizITeFxK73SJ8M5zKlgO5FzUc0x8lmOaJlOiB
++nCJjTVFPFaXCas0fzOmrdaoyCo1VJ+EWmFIBqPLmqGxbdZJdiDlTRCKJKotX6eZOmEoFfhKyrA
12oIVu1IeDKBOfS1GvkMRC50UgLqc8XkKRG6vrHKkVb03WsDrrKkamWm2PyVWbdBal6MJYUmXF05
wdjRNTTJtZCgXzePgTpUqboW5D43GxnpcILnjbBojQKRUxv7NEQ1fkqr37ETOKDR6kcDfMDMnWZ6
IqR06zmE4B4aNl2FCA84skLMJehj452OKg+D2pvO0FMftUSsrQYQIZlEhoGk93shthvw9LGO/nuR
kD8XhhFvpBkMUkGV2aRAqA+I5mHD8tkXDFpdDSqV13fFInfIR6JNEXUvyIpOn8FoGz/hB6LuYfQg
/pVVpER/qgkliaiLQsRVC9V/FEg3UAHSpFRbjwredeWD4DHKacB0FKv0gH7UTG1HjLGP7fQkhNLU
5Yeskt9waXB0qBAbkxIiUC8YtAbIIwthDnT+6l4wfDEaPoqOKxaEFFCgYO67dtReRM4uo8NdfMRM
T40Be5ZR+mG0RKOi9m0llrYPOw64TINoWsbhTdLJDMEx46IqY/ca9SMmhHm+s5QeogRuXr2hFc5D
WsJ7qQjccMgfB+hgQzH0yDT0yiGXy/M8dCCkaPRCQZl3kqH9qWQFKEEv+GUXI4QzYKtkYvIYhuch
PzaKbt3ipYSouRbSdbtsRFE8LlqsjDU06cpipwn1wTC0YZ3inaCHmuQNQwVWhcVrV4Jx7qSYcy/G
+PoRmvEyichzYqOnmmP85uU8IOwPty1R1d8KzXkhRBus1YlHhD7PsaoyADPgtIR0k7iLDCzvkH5y
khlTk8LAcltKug9MTegCzW3qJRLn76T+GqExrIcaYh+0jxelT+WtgjRpWDyI/qfgS1NwRBTSAUf1
EDHqS1YZXq9K1r4uqz18mnYHbwWtPemvMjUQaEoKZxwB9BoAJGEIpGlS4gtJj9o/zKNMqrbi/Nrq
kGcb5Nm2OeAIaH4bszdAsckTSVKZLH49erOFIYXBaKD9Ig6c+Vmh+4H04CSom+tQ55+D/oDS1kn+
rDxelpkOU9cSXU14yHsjmr7NtMR5KY5cM4LyNkBRqaTGH4m/VWstKNJ6iFEEE3WoNrkF1qOeBwR0
OEesto+dOYDsjQcswm9aBQzEqGDAVpqxETriLU1GRF0OjW2GBQ4sn2By0i7CKjxsNpIozJtByaez
GkXrpNR2TJHs+xHIBxODKLktxiuuCL7RQXPTBzprQ0PZMKo/1GZcq2Yr7OYYmAa6iRDAxhlVCLO5
TuJj3Ciisq94NJQcQX+HEYbOnXLXBvIbGFdofVhERZI0vYz0dwcU3hDr0uajpiq32pIaKh9zvKnR
6Ka0SCEKjX5yQkhYeolsl1D346aQsJspIrrISMggz+0UCjQdsdLfJviv2ylUBz8OUOid5DzfzgQy
+qNYTL6Uc1cll0CyKo/NON3IyVUPC/GlDcq9Fc7KTqafpaexfGmnnqYOUKymRgEEJ7Vxsn7RJkLO
bIj/ThEWbbISXQsnhHK6KcxPIZ77vVUWh6CaHj4iEDHsAfELHTWy+YB+llnWe7HEdCSVIoy5evI8
OhnTQzpIwsy2afbD/2PvTLbjNrou+0RwIYBAN2X2PUlRFKUJFkVK6Hsg0Dx97Ui7bP/foFb9o6pB
TbAySZvKBkDcuPecfbZG5sUbUdSvnKWrujFqwIQ923MF+ssInHyTdAZTwMj5IolAyRfH3WAp/ZVO
4TntLBs5bZGvlpqysxoTwIjsdvOMsUsjGQP5mXBPQ6heekIiDxEOHQYPukWCdzhq0+SSZM1WesXv
zhP4AwQ5P9BtonAcdQJIBj3H+tYX0biJpTPtRlVDB/fUoXFmllppuVtnZHvkkUdZmPmrUDYajW5+
MryIoZhNzHBB6F1QVSXGRwL3rAkWYMOtZZDK2o6mNZwJEXkEQPd9qvpbW3T0CLLJhjmnziCKo12f
xIoe9Ege9dzdUm/Fh1ftDKsgHaiPvLXnOuQ+ZjMSF4PMq9AKD9akcrYWRnvsHQxJnUtToemt/AX7
z22cpzM8sKuRuuD1lwIXBAV9U0OmcjBLkpxFByU1ys+SBMk8dTbU7/I9NPE+c7I/l1LQKvf8Q0KF
vidwQwcoDmfA388CG3JUtoT5mX6JgHtNqFO6r1X3NdB8VgUelIBMNltL5H8kC9Vm5Q9IZVz6VK0V
HVyTlmZWes6BAL852GYTm0OhkJr0MUrTqqc35zdcM6YYdtKrUJmn6oLrccrK3xj3wQq7znu9vDWt
8ldRAke/VLx/F8fLsgTJZY5vvlOgbRi+g7lDzDqzG7BO85Ke+qadzi00cHTDn5HjUphHbf8aG88j
sZHrLOgagInqM4Hu+iVgsmRWyQBOwPcvUaQ+os4Ld8bBduo9mQaAufqJNsBSHZqCkj4TxSluSUZy
su5D9GrXWpQbjU8TvPWXNyITdaoG+7555jL+4XXdRkZLv3GEYtwsQpagJbuK6TLbSXweakaofmpv
RxEwIPTY5LANB5/IhleTZkHhAR2Kve9tEhxGa/jOgvPsQgMmtQSiBKm9XKcbQGfOuSZwchJLj9tc
95jM6ssUJNUhRQc35xNv0sLg69CgtwPJeLCz8T+74F2bs0MM4g2yanMBTEBbHx55QIfAjxW5MlN9
swXkrCxg9DphxMliuC9juoTcm7KffhWm5zYcUAel2c51HVqukwPhYTQJKvbWsbVmj+ScxAQR1pvF
N1Cgt2UY3YvI21ds66yTPurNFEO6ZXHLmWaae3MZPGYuXyWgCFRNlg3LJ2bOaY712hVPdMz6vAA1
0xPQs5jlpZRdSge8p1fn1s4mj7pjqlTz2iFb3NbM16E7PLtuS/tC1nxlOQWdMpnSN4IkoqUl6jDJ
YY2nA9thCI0EIDkHiJ3WQQYB+F4YkAOEHl180znzOvXC1rTeddiwkQPztPBzwrYy58cMyofQ4/Y0
YjKmaSl+tLK5FRqaOSxLv9IXj5vNcDAjPlzHlVqTS0lqFNvSneYt1EIHPzZlhMGdKSelYazog4Sp
/FFR+27swvxVtEAlJ3OEqwm385QAlA64SGsr4jZmc4LrlJx8HMQhVAW5lRXEeZfbZDnitLB9vLJh
90LsmH8hMpTcZavaV4m2ISD4LIUjTlO4XE1Tib0FHGLPftoeF10VIF3PIlJN5IKcEUEYG+qjyNrs
aUiCdBcPDNdJXGj3VeVBGXNn+2yGGQQ+5dI1S0Ly2aeDO2I/8r2BTR80hGOeq5j1KqMnBUVRisWm
PNn5dj5j/Z6jVx+E7WrJ4HynlXiL3nIPC35KUb92vSU7d0BzMcGVrHmWGV5nL9N+AcYnoZN/NU36
Iq4U4rH2McNKShuS5Yk8mjofp7wNC0J60RYZYLqrw4Wcyb464WP81cxecgyWKqFzQjaBWx8WA8hz
0efjdqnEMWxRbgdeByefNloZ8WZNP7r1Nl+uTghqzIWNoQP3a/RNZGQz2gwjJVG1Krs3w4CBZ1sq
oGZJ20M7I0dnF0HLKUH13y/9ccH/0vVXw1LRxTfTmyVH44Xtrs3a+bG0XbOS3Um5CR0bn1njYDxX
pQfejI2CNzDVNEOW77xnil56VzZD6zKzP8YsdtE1E3yYyqJk7ACfvejfVDi90nZw2D753OWcbl95
bYOBIqjP4WCPDCTyQ8bm/ujVLfeWJj52TPqN1gx3WZMpPJF8nViad8ZSlA/k9+ldqKnYltsIJyNm
hgOlc5mjDBU27hMxFgev6O1HOaqDoj2iiEG7xLOBtJ1wkCvnJ7fT1F7gEpNrRZ1Gue0anxbOgpMv
krcpYVk1Y65GzhYuaEpYnUVWbltRbTtkr53gNjq7JGbWkfT5D9rvlT3acD/bH+bowAVLEi7RumaS
s7yJxPwap4wKF8VY3g/g/1o5o/5wJsrQKJsfcQJ1254ihpRozbsa+X/cMP2IY8W2q8iuU2J/MbxR
7cxg9ph7EBP1c4yQX89xjVTDgMbd2wRwtPFTvsyvyzJjIQtoAA9VcS277usSl3sjj6IvufOtU+pj
SgNEtDFbyZo2B1xSIsUserdWZx67qcAdgoIE/j96Bf+o/OwSt2dbmD/aBSRDYQcnD9oA8W2uj/ZW
PXdBoZ4yc/xlj9hIfFLzACoEzkPnZdkXgu7e3PG1rirnc5FfyiR7KqYWLm25MAZKJz10ZhLUBbRb
M3mZWJCA2va/VROofR8wy4Nbo1jpl2AHQQk2mUDRCL/l3ViYLAjY3Iqw6rWBhm8jsm/csNR2SElP
pU2UnmqVfCRV/ll7UUNXt3lsRTicS7SUilXVW/zPoDMFMVKSeWS/vL4Pvpiu5mAQI8GHBLei2jV2
iA5gAwzfehSt2ntZwZ5m7Lcld/DVIKazUkTCWZFNwR9flgK8XKA8Rhf1sp+ga6ymecZ2MACOSNxD
YemeizYmji1NjLmvaYgPDcy5hWLKqm94fBldEHSEdla+lUHwyy6MapsO3c/S5Ru3krDezYt7s3NB
Rzr1tp1BVeSxt6t9rDTSwA04lA0WfQTjk4QEEuDb4lvn8pHxups8tB6ZQ6tAxRY3bKwCRjaHVxXU
nwljyr4vfjshNMjBxYNKtqDBnSYMzHejQE4kIhCQc84cOWEYZ0jolF37sxS4oEgmmLumOrSy4vYq
2cqFKv42dN3bpJblljuPQYHTGBx9voP5UaJdBKpkGFTMHb30gL9h5N1Tn7VEfY7d8PD/SW//R6Q3
C4QUEL7/8W+W3H8hvd3aXzAy/815++t/+YvzJoT7h3Shttmu7zqWLeEH/oV6E5b8w3Edx/VM4bom
JcU/qDf3D8vld4FtWxYAtoDX8BfqTYo/ggAqm2f7roT3Ywb/HdSbCFwNMPw34JC9Ly/BsRzTsuls
WhqA+C+yZ9YNSzYOQfJYhj98evDHUg8FAMXgHxnn/ZyTX1sNr7HdaAqX369IbvnqT8lnxK2epguY
okBzp/85+Bo5Hab2eQINwWTPfvyTVKxxxa2dsQsgYORPjLKjG+9TX9M/w9mdR4N1vB8qb8D5XqTM
iAgSCxT3PZdWFeBboi/S3HV37gTApIiIjO4yNW7qrsj2g40A0pYfaW6Ejw2IQJRHwWvpp7iCGXa6
offoBus2GufHoWkIt/IL0kglNb/vn62uuDhD1h5KZf9McGtQeBgntvvwkXTYfANeGe+hDsaBiszW
Xz8aND7ataZXECHRuqm4taiy3jm5c82UmZ2MmNm16kgXm8IP884Rzv0ZERkOkaRwR9yUE+IXxVCB
Un3LGuyAv+MQKKYsdv4+FlF7asKIqYhsy1XEuzHSP9nDd3AzTam/UMT3R2A2XqaM7laov4MSIhJe
LWw/TRSdsqXr18sw62mUoOSEg31/D4HrunuIL/iWfKjA9zdn8q89GNCsNmpkLkjH5WW003MaY02Z
Z+Q2c+Xj4m4zD0RJjNbFtG4J2V9EQW4z0U4gzekqmRFggKKLKUSUqboHodxuPRpAZKKqPSa9e4hC
v9uVDjg+MlIq1FKDawEm8dpTuNiQcihk+JL9rVVQxzA1Egc7+PdH/x/fxD/fTpVkkmHT8NuWDPwQ
x+1F0IIo8id84H05HO+HiX453Hznl8k+F2bG2B0jF4nZ0Djt0dUXw/3RP4fJiLujlVeoEsiatvnn
j/fD/Q39x9PEtppju5Bl21qQ08C9c6fOBiLl/nxIlsHjmIMxS4T1Xerx3DK19fH+6J+nQv9sofOx
9+m/3KHTdwj6/dE/h/vJcH+6zFjIhNMpxKRclveL0VvKgAgfDUW///B+djAoebOLxKYPyUl8/+j+
OfzzMzv2zAMRenc0N0OQ6kitxI7gzuW+k9Lvv8mXEXRYDes1uU98/j7cSen367xIWpw+ZEQmD47H
IN5SkmGWzT4YoIOqj/96jtvInfsnecfC+5q3H99h8W2OXhS4fq8quU40UZ5lcUF1AGXe0Yf70/vB
0jR6qbn0ZI6lOC+FCHdsE4mGqXv62NRLD8Edaz/dCfd32H2jufclAPwWEL5fTZuhskwSYgdQPLb9
Alqt2AJ+BKB/f1GQuDVZ39QX2/0HQn/k94P996P7U0RHgmqFoblm98/6f7A0z7+gN8YCsc416T/T
zH9X0/+J2ojQT1QL75uDqbMBgobwkoXggEQnCCQ6S0AuX/lk2VlFkuqDcEZ1VDpxYOaC34ax81Z3
5BK0BBTQyYD3rz/IRn/bccGIfnJJNGA/DZBT/0IlqQ480NkHpIe64gog82Wee4J6dEZCtjx1QaM5
D7LeEM59TZfpZ9/Sh7e1MIBGWhKRQKtXOrwG4WcSiPzAQA7CAQIRK2y/5DqxIcqGV1Njqv0Rwjah
DoVOd1iIeUDiGbT5MSmQkxUJ1h1gWwhV+n20kBAxjFRhBHhfat8rd2TjfYdftBZT9j2S5EvYdKbW
nc6cmAifyHUKRUEchd2yfxWD+T2cCTeuRGEhDxvA51bRtkr97GiVkAcSlXS7iHcH84pxVssWBbWa
umVxec51NgYXUXLWQS9o+AudnjEQo2FadM91sPKkEzbmHsw6kRt+DPaXmB7oIAVib5JZLAxmrG8O
WR2NM56IdGTG6VdwSqe4OwXZ/DrpjI85Je3DJ/Yj0/kfxEB+GDoRZKmFt7F1SsjUkRfSqKfQR8di
BeprsuC2qNMZxyYZI9E8qi08Ow3Kg3ri0oQk6do+eTqdpNQ5JfTuonyJIfEVTD3Z/3cOAHjAUf1x
JubE0NbDSiefODoDpdNpKLbORXF0QkpE3gr9dDSQ9NBswH5TS9/AnxgSKML/1oM9AEdIfeylaANW
rU5isW0Ajn6R/ZrFYu6iYH4Z8vmWt+74kkvb2iwk7fSV7SGn7skf1hszWtrrQFjD3krDetvU/NG5
yx/7BXAnXzyq7DIzrhPA7cWOPuM5d69+bjCYCOsByg6i8Zq2W+alAkA2nZm0jrbjYhxLG6pU7PYR
eK76ZPdkXi80nQyjZfLgZuZDNPqYqgrgacrJpi9j2uKwl3AqI4RQnj+Ii187YBkAXLKKmFipdYbO
InhdwBLzrRWP1soH/AdoJx5OlU7iWUrrUMEhNc3kM4vQpxKqjaTDMy6DslZibmYy6H2W6IkLSJXx
9w5OHMJPunOqbsTBKEcaEnmwsTLXuPBiPj2JkVVZAlEfOFW5fIrSfvQIGCpr75LlfKbg6370Qffd
Z0wYEkk00mOSHtdtZjUgndLoOtrkF1m5t6e4FKs44+qM45hMLvZ3XSGcr4vH0HMGq2I5kXFwy/pr
NgOCdAykIhOmTmlguCSa00rTZj1q4vcgyVhyg4/cwj/XmRG2LtMxrjRXCYJNiRtwuSYF+pR4NPON
AxncHObhMWBbvCE23aUyGD+iUusP8jDdLzmKn/4Qu+Lb2JEEUhMRNbmkQ0BNe3Cnr30ChWMy5O+s
9Zynsn1p55guawTdn5Q0uF8uEVOyZLhGSLYrQZZ1NjyU0MmKTe3vW8OaHq0s+MILfSRAd1h1ACcv
JKQCB4kOXeH+Smf7bdF5WG5jnm0z9DfShKIRAfNMYnkdBLWlchHF9cVAcG9hGpdCp235xG6ZdvO7
rlgiWmXGW7ogxkOKzu/BRgy1FBaN3db7ORHklRrMiiazuSSM2jaVit3VROxXT/wXo8QETUD2ZHnZ
c6sTwjpUbAhi7S6+5TpBLKZ50d4zxRzMY2NGzlimE8csnT3W+shyufWjS/XpkTQ1vDs1dd9GnVpW
3xKdYebqNLNZ55q5BJzZOumMvMF3x/mBaCY8tToLDSwuSxFXfa9z0tABPY4epYwpcbkJKm8i1ZTO
ViPm9H2hDxcTuhbr9LVB57DltMmFF3xjrFDBJYQ+thDaVsektw21eTKmTM+WAw9LefNJm6I/8EHA
T01vNf7IQKfBLUgAcmMVe6lzyZFpu/fcOJ0gZ+gsuVGnytn3fLkJS6cNB8ZixT7NAo26TqNjLdUo
/8fWJ7ZD6MQ6C7HtoDPsRt3wLXSuHdRGtjlgirIJCH+KKidmegm9QNcn9+f3R3e9zv3pCG2zmw1K
sr91Q9Sm9Z8CpPvPWBLL7diVr5OsKb+LMt1wcB5orJa0zyii7odRy2T+42lFePghmtAXUe/ZrCbr
ZpkJFGnBfJFj/dCOXXLyBtpPdYMt5R77WSsk7oEit7JzhxaVf/R1KvOvdmXOWyPosOVqj3UjaiI7
8vgjEnYHcYDDQp7sn4d0Yl6IGI3IyJJvCXBwd/SkQ7OlS6yHIrZ67qFhf8z1QTgKwx4xM3edUjmr
9ywy5o1tFYdkVLTxJfqmViB89Cy1L0x0fRV2G5cGCBg9Donp4GKzC316BaD1fOtzRjAH1krSfxZJ
7RyUeRzECJXv70Ovq3IrKjy9rbu4Orfmfqh1KFBRA8wKXLpn0V30puvpXjozzBT9PMjDeZsVHqMp
v6ZKZEcDE5aHNilox1RX5fenIqUSCrdSV/YjUX2kcOiH3LtA+pkUhsO4y6dqgUBrnkLYul8cwL5h
nsEQyUzS5yczukQKPo8s5IuMQpTL/qNRIINImBUyWUw+h9iGWDFW3gmMLS6m2iwfwj6dwK5yCOP+
10Jy+TZ3vPlojIW5ES37oyUegnGdE3qzi0MTuCTlk3A/kmjG6z+rGlmk56wcfYrESdXs5rFwb0LN
e9rP8aaM3XcULM65UUDJQPRey6Bma1rYpBkYOKRcd+y2CBLeJ21mHrvq+czSUH8xGiwrRvtNIKB6
cX0D22iNDZDduPEgnRKcZ+hmbIEx/En1e87D6tKL3iJdro42md4vmrYlwRkrLmlQo7eYkd9tdB3q
T7Madm3qnDjzyHKIuWW6iSC1qyDdbp24DkIFI54uVjA/TTk+PLe68kUE+yp30kcpftldm11lc0jL
xQb4Ubtru8RvO7LEI2R2yQrpPDrPAdrtpob7lC5gvoUbrsAHDuuumqanYsBahpzwosaC/T8nzIMz
al1PY+Fc9aYNo4rihNKkPUytjy9TttdgTrrrUE1oZ+FUE5+TpJfOjf2tOba/nJmmQRCFO29FTm1/
6TubXuYsH7vEr052zmwoNaDfFh0v3bFBywbcgqOAc5n6Hp6RuZy4KxxQfpkvswc51cmZdrlV99lY
CwZ1K8MnQC8cchQRbYBA13OiuMrF/DgG3pvny8d4mMRhXnAWjY7zlE5xvPWz6b0Noh9GOduP/dyo
aykJI/FK8i1NO9wFg/ykjZvvKmLOH2b2WE8QalkPnWldULXsKB+udJDzU+ko6jmCzM0edILnAkah
h0/4BXeqlCtqNdiCudoqcr3kRmTD2ZkHeU0t42SSR7qXU/HR27bL6Bk2R+ynKcka0GjKIZ+esiYq
94pFeuTArnk+e5N1NKkoNorgmtXSCnFocxDXKduTiu81dyamegMem2EMycHu0MH3vCMMoR1e9pSZ
Yhz7AdRtXk1CBV9ym9l1C71lMwt5py0UlQyJokXTYY+C4xsiAIxGWX9mSmFk4ZOMzOeGLs2eP1tu
mgiPnJ+XnJlapF1luPnx9QgSr25WQhxMEoZnCNr2Zi7k0RMd/f1pPKNwg3OhH7FFwdzFzGnN1LNE
uEpnvqRMZd+DKnicSTOvlosRM5+Z82eVIlsUoZmeVEAPyKhQ6bIYiWM1q61kOH4JUDfSzIcXkpIv
hBhxYzYoly147LJAtZIhy3kWyCS+NZkDfar6yP2cyES9xzEinKEI0PoR07RQX+MpNJ/N8vvQc30x
3wZVXZhX5SIR4+6KTr79KUzUydJt6eEHJvhNq0Dq0xXBg6UGarJR5Lcuj4qbj0Ttmnc/RzPKV4Qc
05LvveilXqKjkTf+oWn5E3lafY7inCtsglEZwyZqCW3Io7ZC8+ZgIZjFQ9w2/anq+3dUnvY5GAh3
C4ZWrlNBhGuRhzWz2m7YO5XxOdTkWg0SvbRZuq9ZW2l3Qvpl6IP2KmIHQjPmwvuNlvDf54jAZnJ8
nfEq0oLtPRb0yQuXY1+2qGeK+ShNgOPLEC9rUtweZTJGl8HBjVt1xWNsm1dWo+9dKNojSuoncj7E
JWH0H/eYA1G8YUvoCwQWki5ECykec8WEA9kLvnKjyQ9ittAujh+10+aXOQqmde96E1DJ3tsdlgDu
QurVAEtHi/y1eNjmfge91vRBYXGP5Ix5yySb3Vb1l6SzxC3JAoHxVmG5kB6SjwI2leGCY4Ho3eKM
bG/TMg7Pups6geJIvY/exYnVuXDyRQdrA7TtWCX6HK4wEv2Uo2lyOah9VMXiOImflBjo9koEqqbj
EEMWQ+tyEemVA5qNEjP8ZCQTcYDVPsi9Xyll+1dJdT807CJjw0BVQGZ3XTT7uZzfUy+HEuVqFIbC
RSiZQbOsWOHX7FIEDqpBN7+qrHKeKK/VamwzFKoj8XWGOWF6tYLfBJHA5HJ7vE9+DGOdCNpVZIRw
3CoKbHLaXhr89PMyo2WJRxwEk+XDamGoPyUJTFMG8qvFpZp3dQ0A8hedR2td76WY2YPMKx0M6EPV
vfa5T7RaW4lj4NhfG+7Tsh/wVFQD1ow6wpI9RNmapexM9jLwoxGTdzLTjKFY73v61k4IWdpdnAu6
UBIsQoNsVxTp0ZB/TO0crItZPXu99Uoebn+yDXkK0qE/ktCH4WghRsvL64PvpFjPzGFi1vUuxyU+
jTmklXrGbQbju7gpfIQiCuQlgDtCNLlPzRm3a1OgZPSCU2lW7UV011pVHoVvqLbMp+cvke3tsi4d
97Si5IMVeGpTkcmxipM8vuYOtbcnl4w4heSzYTzdCjzuQ138bs2UyGkmsu9OWz8nWV1sHD1xTlym
h/4UvixzZtPWZHKcQTW/BJ5HwyEwkckhijY9Iz4slD+rhKSNS2Z9YSf1Wy3mdPY6YLLsGLFlVdbv
oMflykzlMC7lxoTkvo4yAAKxXzH27Wl0DAwEN7VMphOj7G3QttGDLfzya2ua022ww5sr3/s0Hb7J
IWVlW0BI9373gbY5Fg/cJa9GH9OJKh3nVHYooU2pnprWJKPRKX3uMDLcORmePlm3tD878YxRgfKy
CM4R07k5D6gRG83xMjh4YdWQVwfLQEnkWqwz5oXNEevhlFcbUj2ghw+5cY4cE8E4k799IcZ9LSSd
Ln3C2jCSMjlhv6qniww6Y5eV9ZvZ+O25GtP45PHqCTOpVgP5DwiWazhpS/heRHX9deZCTJTPTdYJ
pmejGQE9GNGXNCz3Y+dwjpXMP0SqsUKdX+0cdF5J0GMqL0aJx5utT2FGzqpnodnEaCgYWUjwWaOy
92NQKmRVmGpZ5o112NvWJdH/SkfnFtHAwkJKZvfat+eHjKE23XVHvNjAbjEWgk71GdawfWiGY5I+
kx0abEr+0ZWvOguvIxVq1lRXH89W3jqnNiMcjnzM/NBn+ZMwEggwI1+AF/TYWCPgIGoIWADYYq/8
2QA3bMlVHMVQzyaxG2Vg7FVj4ZMZS0CcncLrEk8poyBPHAiq/LAIEKbX4Pe70CCC2NWWmbwR0Z6q
aMsQnk9k6eBrLr7mmaj64FQ++7Wqbdf0INXaG/G0xaVR7u4ftMCibmu1qdGEKB1C8+QBTyfj0lOs
REuZbGXakBXtFucwwbomTHI76prb7ejQ6vphoKtYlX71YuYpwOHINo5pFDBgt/pLVYzfVb4I7rKo
WMJJ0lEshgXkCm3U89hlb5IQBUgwi30OC9S0zVz87IsMoCBCf5h6Zk4/smRyYpfnxNXoO9qr4Mxb
0NiEzQmjNogxZWJ5yLzaPDgmQ6cqvbEmRye/D3PkoSj7jay69vD5bd7Zrp4SNoZO9BzS27yU6JmT
8S0pk/HsZzjo3RDvMbIQ95h7AZu0ynh2Uthj94PfqpQ/16Yr05bFzanrbCtH6Fh+RAnZFJh4UNl5
Fytxywtv2x8S4yZT97vjDMEh1M96L/2OWL49salXNPC5F4y2+63wjPLaDGZ1TW3ruY6mFowiPteZ
PesGcT/yq3l8LvVhCrpNXg7PREbQE53S9tbI19oLhpN0IAqzebDOBsJ64LAVmnU8IAgTBL7EIBtR
yohHKzamL6QLcK6jZ1wnE6ooIYUFZy4KVrg9tDw6xZNgSkhsDCzV0ia7xKd2Dbh3rZohTI9ZAXuu
4/qtqumnVE2yt/hSryS1Y/KdE4Cpg4+pQJD3kA4f4+TIp5TTMGBJ/qJC4l1z82pElbiy5wVO57Gp
cwFlqIXiPD/IyulugfDzbVsj2y674UaDsDmNEeqmPpLZyS0pGx0at/kcDBe/XTeGzWLA1vRBh2CV
mdPqFB5Qz7nRX4KJHQsdp0cfgS568xawRko8M7nwqIVAwowWFhf7ZXQsYqQwBBhplBwiPyyA2qFQ
8Zogu2Wzui1epI44KHZdFoxIiqrkUGi9U6KNvLKKcdFAKBMzzK0+g3bJzXM1FYx4CNpKNmSK2xvH
RSFSFgHXtXJ/J2n7y0wBlQYEPMSzdxwJF7tWPUSmMSWVswmbYeO0y7W10Wou5FUhoyLGEH29sZun
qd/JnKUeI5C3HQvcukg/akRn9c5vPIFAMhpeC6c9g9K3DzaSl4dl9hCQFAKWeD7GYBj7Z9Mf6hUJ
V7zWiTK99oeXOgz8Mw3cl0iwluRhyaw3EQEMBO/gkQfaNTjBZ8c+sOfm5BjYvc3OsCsceruEHwD1
tApwbo3/hNIbraajtfCGQS5lB7y7HOgoIeT/ZUcT2eSNR2CZU+2TFDGgySLTDd230q2+YwDq0UqN
78NAZetP6eb+Pga/cXb24n0bY8B+dD/z/Sig5fiwGsmLMRi73ZbwFV1PtFVGs3ALhOETB0xuPQZP
x6qXL3V2IrluepMO687YSsQsznD8c5avO1qZHv79M/e7P7r/LAqHl7jBiUo3l2ZvoXtJtZ7GDl21
GUKaMFVMiqGvkNbqTpkRDDl3AgRoaKnpC5UmwHtPaxDuz9MOpWlaRAeah+ZxJnoCCxXwdhJuKN+l
hL6lbX6JxJbim9FTNAD/62MYAve5/T3hmRoKjk8br80hQZpgFu+F7Q+0ZQHIt7e0RaoQMTo+jrpT
ZuaB9xBGWLw77VEk0KtYI3ISYPT6ERwmB9xU17DvQUXTqjl2sySUduLkLphincKsZafsWE9cLEi1
3ebVWSBbDjKJa0DuWGRI3cNErGOzzMCnjeGKuj7NXCFenAGktQcoDfYCTFO7DD1tzgsWVl5rCZDj
RsFXkRo15uSie8DsA1ZR+/XIQ5MgHJCE39/J/RDo/zXXTb5/fmbYVkrWVvX1P+bQoU2VlLEbcaZw
PN7f+f1RVZfTv57ef+HVc7pubSZJbA+pgrXd8/7I//vR/WmsP6vKsl4WLOVxQ0JuUU85BBuVb2Yn
Do+jPgRlyRbfNpy10n7A+8Fh9TosCMD+jNT22e8BKGbyiRWLwZo+3J8uFsVomlYB4QoIzfxsPnXR
YlIH8GHo17bonib9fC3DyO4ihYy7M111hsZMK7Qe04askPjxrqvNNzHbxibWTVPD5JDd+6XUIN0x
8JxX8mziLVE7WEK1L/T+KNOP4jJ3tl2f3u4/YpBIdpT32uu3U2m34/3Q14ooBQVm4B4xfpfLRK5/
LKoZ+a1BJvLiNj+VT9OsdCOkndpi+89B2ThQLNHuVJyhGnEUboF7R5jhoNgEdprtDeXSRqSTmUzy
UWLX2P5fVIjtflU6R7P7r9mf/69GgfrW/04gdijJNC3f/60QE5J+Nj94vyd++vIPL0CDRUZ64JvS
9UkW/Ush5vt/mFwNUprCd5w/f/W/wkDFH54TeKaJX05IV/rIuv5SiNneHx6/CIgXDfzAcjz/v6MQ
w2PwHwoxwkDZNfHn2OBaOBgsXuC/FWKD1cXJEk8GIaCbRQ673LWZv6RsO8M5pmcbmKscifm1S3EJ
uCmuYjljUZ8FwAyJhMueJCstGQaxmUQPRl+6x2HMdwX+SCxQ731XkJyXWT9dbh5rWYqn1rXkUWXJ
e+PRuhxHdvgVdeWpqrCf5sUAcbBgrjO6kGdQcG6WCoxGg2D30E9v/UC8lglpvR6Qg81jdEx8q11n
BTU6Blzyn4vqHOQlQslZndUcZJCF4bxRVl8c4lUhb4C2a5r0J2U4FZmc6BdM4QOZSdjb+uHZYI/S
BrJ78BLk82EBhG2YmQTatr8KrWEG7kpQneP9qIwp3lItwBZo8xOORUaAPpT2aNwZEaC7QQlY7R3z
wOpYp7L8RBH4Pc2LFZbsepMt9W+FS1owhu7y04BcgaFmFqytGINlWng7lNkpc34KhjCSfMQTYA8l
sPlBos2xYJLhTmpFVRcHU70zPfiVgepsLO9c5EABS3GjN2ftGlRJixxZippyTVW+RzcXk3Az9VeZ
Dud2UGQmJPFj0ZLqblXyf1J3XrutY1u6fiI2mMOtRIrK0bZs3xC2l82cM5/+fFQ1yrU3Ng66rw5O
oeBlSVYiJ8cc4Q+fvho0p0DVMaeM9XKd++JNuKWBBF6/BgyopAWyW+zpZiA5kOSso+UN4qVsf6Lm
ZMmyf+8HOiJpj4qyYshfNOzI3PR2iU4BwFornI4qjjvpZFzHEP0H+qj6qUwuMS5+AMAi5JkSUK9k
k+eabtkmbYSroGTSsszjP3qJvko3oZ1jadRWkdD7bmik17xDDpqMeqLmBAYRYZhng8S51CYig/jg
AaQuki8vt5ItfTcXlzRxIfVktrUhUK6ZwnOIgZaVVcolCFCybbsUV6nRz3YdaikDkEmnfsmHXN/I
qBjDSJNsJe/rjUcH2Jb1Yg+My7FqGlSCUrZAOTQkt8Z+N4r9PIkhOWy9sUViX7/1cV7cAVCPKJDT
GGdem+QqBBv8kjpfnZDcSoDxBWhBQdWwTZV8OW/7dSOEL3GR3+qpyOBp+/1GruuVkBhoXYuavtat
EchBnJUrMNKiptIJV4QWIBD9Bywxjzp22706PLWoplke2+vky+MmokY0W0G0R1lwa2DgTpqXJ2YM
3XLImLa2KeIosmHspTxeYSYGKiZNersX02AfivVHOOmgmEcEvvsIz7P2XY4gho0o/5gh0sNUjVfB
9LV9Ul6MPjKPcQRKIoqSmOGrGNmd8R37YbTp0872Jugnkmogqt/4nwJyr3E9Bq41pV84nB4DRRhB
blVrmfONYB6ZMKCphaLB2hEpyEjC47ggD2RwRdEe6fCZVBjZPcgXUIfnMRMxg6B4whq20VeMYvoG
LQ9sjF+jsdxFrYleOspRrTl9ZYkJ+qzVD35UIKc3FGj1+c2l1drvWKQOFOQGzaBwxOlPGLAogIPV
QLBPsHW+lgeFw6U2wCu6rMV5T6GVBmNRro+UC4hqj8emBEtKFbYSUyxmDA8NrRw7VKOY+SWabzoQ
t9ddEx1I2IKlohdYe3XtVhKZ3BRSjqRZKmIM3+8lVsdmyIY1sqeIZvs6bOgM/6LMAHhigsoksx5a
jPvUhNAeWoqwaKA8dZJyFQvjDUAIKWOa7nrhnshtuErb+C6o8AsBsFNf9yQnU4yrrlWSVis4Iceo
+1tDgT5wkxEjdFTJRes1oIR1MgloyyR3pguJ4cMv5WMXBlAQ4hxn5cJA1QgkVRBjhtSH31Ke9xfL
yoKlOplPaScwkRUa85YjzuojeuAquX/2pvY6hMiK+2BeSG5IKGkOLCSqOERMI9D7UO4s88eXQhSn
5Pa5aGZyYPhtNpR+OrPnotfoswsDowa1fZ1SBDIn/RX+9SEXkys0xWsjln9Uk5ox7NJmZfTm3kvY
8sKRFu04nMDFrUyJAbJfDLBAhKJDWI8WddC6pJpwzCHMF+KRiX1xaiXjOQuk6WBK9YjuG3I+SvmW
iSqca0nYK7ElrOJ8Yv4aFe4kBd+k+cM+Mn7g0mDOZG0yYSyRyFE2YyE5WSS1F0NJ0KSfTooXTVeV
fvpSjj2nHVqZoxCN6wrY5wK8H0YxvXaKrFEDeIliv5jg/TFV2OLWEPB8taV2NW4+ps6yIIonSqiF
MmgQCpMWemlLRRGIU7mvzenDUzMaGEX8ohtif7QKoAoFHFmtGIprOkCmiE300VWiAVoIoMN97VCV
2aWXAbekNWyIFh7zIquEBJxQ8V1YmbivYpnoH8oAjnScQCq92o5oyZqpHB1QS8GFypRbV2tBBiS4
pkU4kK50TRkBdFiMVMX+c1JQSYhK4UXRK6dVrc8OYjCgFVNzjUhGryFV6VXm2VnQ9K3EfGkbWtOf
uGs/I4aTyJ8ypCmbbNwRlGjBKezjabDLTO02RoxmBE9EeBDNg2U7ST0kn/JJjElxYHV0jqZgZSqh
vDSg8QK8ZHoqi9kjoUnORcpeKIz1LLYh4iIiPQWFhaLRSDhriiE6MO5aRLqgM1tO0SuKgnFZxDUV
cITt3CD9yIB/XbPQD0Yjrn2It/aIFEcw0WyLUzZomteTNK5jxYeeWuhkX4pouMwPkAkPYqxQGhNF
kgyZh/G1rigqGx3H4NCPDxpqGyn50w5K2NmH8UoJ2anHBnPOjdHJHxSOKBUDMwHMQE9brQXJ1QyU
0kS1+SP52rAvIavbWpIy6OKbRE95aRVLKa/+DEhlrHIpf9bV8r0pFOQbarYRX2Xo28Cgp0FzC5tK
sYmGptSDYxHSO1wudQWGhu5lgjx0l6nAAwZidjEIjixMn2FNd0KKsmOVayg/aigbS6H6IjeSDN8e
m5Nk1VnVS3EWPcHNzRRUJ+aYtkSDfWU22KVFVJatD/5OzKevoEcaQCbTwzmhRfAN24HCSInwBSiz
Ii7dYkRFOp2kN6FtapK4isAWM+0xE2R3R5jAVgiEqvHKpYfI5yQxjcmFAiRcJ+LEjL9BjvQ2W0S7
AR0JGjMD1t6K2LsJ5CD5FL2YSok3VHoIBOsWxg2sZnqWwCpGRy170B71Lo1MppEM9xFJRIRpYKRo
QVIj0A8YdqKU1K+Aha46iY5BJkTyqkIEBU1cskADIy1mT/Km8Q5BnhbHWBWhywGYGWeEjJaicxap
ejjuAAmX7iCISPRkN9lAC2nITLBCSkUfxxhhZ1iyiB11Ucy+D/gbMFgEqpBUCHa13lOoBk+hB81s
7KoO1Y7Yh3OoVhA1ciwOTC+kGJ9/zE2k7Yqew3/fftxJjg3muboqvQUEvFLnSVxMMOW5EWKEfF8h
DxFf0NQBgbN+wEdqfjgLG3GlteKpbMFnsYuU28dv/+nmf7pv6GSDbiwYssdzkyqplkWqFzRneb3/
9IzH33mlhBOLPrQJGqICTMi//xpYIWix39sNObwdmAkCZb+P/OPX37fwdWVaMOEBv/r3qwnYNy98
P5chLJJM/fW6/9NvKfn4e2lFj5iumb6PpQ747++j9Nc3eLxUXOAGkSqC9dcbP+7LqwzNLiM2AZYC
ULMQPChB5661x1KoFCTXHw/k8wp4/FbTQLJR5Br/8QBiPhPzWFZZomJzLzXMaHVpYkkFVgwRp5rB
Wo8fXpThThknrjRDsOZQ948fj/ssZQjQOojBn2XR5DZtAm4Vo8925t/ECaLXTYBsQG3ICRIdWRms
kjR5lucTGqSs0GaGulvpkG6ZWad//fZv96mquRajrnVHg7xlJ5da5qoWLmdjQgaoFRgWzQybB85M
1mJkx8SK6jfIsA8JmF50YYhNBG0rFAl5n98f4/yO+Uyy+b0PiOyKjrMGYRuawAO550+dgMlDvA9n
csbv/V03WGBwZTwnAKS1RkHFDf9x+XiSFejXQMpQqddUeB2+X8LHeDyiGEBE5a5a/wLjHr/92015
HFuoBDtW9P4hDDd/goThq/tQ+fqV9vqV/wqKDpPFuXeq1yPgPja77QPm97j5132sO1RlF268OTP+
2p4xKzpHFQsNoUB1dRethTvjn+rgWjn9Kt5nC+NwB+m48DfjqrRrG0VnzLiNdd8uI211nrb3fuVC
31/oqJk4RQIrc295DrLr3s3t4m26T8yl690qR7tA31mB2UEt2O6W6A2407a2kVpz3uY32xOcQaGe
48q+M5/Zz9aD98yw76aw0k/jF3e0Nm9Iy/Sm0ebI/0j4X8U3Lmw33d+9W5PQPsBTscVBb4lt64Ys
+MJnQyyeN3d5bdb2D3xqnCKkLfBSG4mn3kaxIAd/Yd3SKV4yRl0APOLbMTYrD2p24rCABainc659
cXjAXTnTtLG014Q8Gl2YU2b16O8jCytD3MB73UGxSxRWTDdASFnjqZzOOgxzrPWmDToSJDlH3ts7
JI3vJGTq/blfcUogP8xkimifxGukCLsfwJL0LAzcY4OlCFy7x9/Zjfet6fIxMOOsRvjjC9w62BSQ
OONrgUWolWVrLUzf4RduWsy4pg2WlAPAaQAcqaOeAthW/Q6hijRfcBJICXTrYFIwf6H1ICOp01MO
r6X3znO4VyuWRY9auF3Ft74BpaeABdnC/TCyI8n//GbDUUL7gM7w66SuiB8xaG0FZyxHACK4AcQ0
0tFJbPE0sa8dEDqxGCvtSTfaZTY6OuJCtIFRdDBv5qncmOYp8c7sWA7/qPfckV3inXxhuKCh5ZDY
U+PGL+O4DF+UE/LVxRLjXsYP1+wgS8vuEGwFvimsvQUOIBAB0IgzP8UvEQASx9p0g0/xnNB27u3u
u4Rp8c7RSccX70pUhG2ESclH60yr4Kmzw3g5fq7rJ3Hl0Piu97gFVYdmpk9/F7ktCxvYF1jBJZ9Z
eoh69HDiF7TUKpBccXkQr+0CC09bXFg/HraxNrhFYuCxOATYfByz56TYC5sflQunZI68GbBQktcG
/nEbjYhReFjMDaxoxuNQJxonVRSbFEdLtsrP8AMQHpucffTBEgD2vxKNDYx+mwnSDR/fPwWm8i9M
RRmj07cvcEJAteRFLy7WLHdYPEmgW8pLnb3x9KZa4F/L8VBPtbXwYbiwGKmxsYMd3uFtFOOJ9cgp
a5d3eE5fLg+2r/RK3qVo3UEtoVhZxrXDQkqmdfZjIf2MQOZVAu+Kq+joRCML0k5+OP0FGHWuG2CN
0kUtDiwuQAiBMb8l+hmTecumQ/DCl+MluSACTqxRXxvQ0fhZ4QatILCMrzKmw8iWdIvZAEKjVEF8
cqcK6CfdRvlHwFWkaT9YyXW1kSXbEvaBf2BRJoatoFugrrgT63Q+zM6st8njKGV4bpnPZfFkFV+t
8geZLLSbnbLa5NVGRLWcxla14iXDaC9Un+DkVV5AM2/YdaUyuCKspDEwzyRXgpArtR+Kd6blj4Tw
Ji0v8YgN0PBeZm+iiHpafpaLg3mbpG2JDKzAGekTZiX9XcrQK402HbV4ILm8RJD/uSMWmr8ghONX
JGI21x69QA2Iue3FK3PBeYfAgznylyktgE9Xm3Y6W+/miTMsV2uOa7f8CJfmqVkcw+CqueMXV7Au
MYOcAwJhoa/WqGwY69Q69arzoVwUtwAJh2zeIt5DrJJcfuN0GG637Zw5dhNj31hKvIcrbdsv4upA
UTTz5om62Y/GDYePss9e6DONKEIsEVzlm/rWRwEc8SZ8VzTq3rlUajQUv8RV4aDtX63VmJz8iIzL
TT+hXf4ITWHrKjQMUkfZsgj5JMN2fMWc68gxoO9GF8Od1NdWsnXf8U7jqpcX/hORM9xz4rBx5mgZ
7TMfQeWPQaB1DpixV3NYjasEGNYX0YdQOnCttUgCsS3CQt1K7rxzqL6Nn+yymKNm9kKwRARgXqh0
+SLkQPgOhmuGe/1kxuykrHrhWW3c7Ed4z9nchVW35WTRxpFPumSrvpNucMzl+Wn0/qbehMM3SkPi
F4eutfkUo2RzJXE5zi8f3emkEHa1cAMaiyuYRwnVj7dXUlcwlvneKJYfxrvD0ReejQv6t6+YArwb
F7Y/zqPhcoCCj/6LX1zUqOD9Bks0YmGCoB7BPszGLnKi551QtYkO0lZ4ZqZrMs5Et/RcyKxIoPA2
m9l0mTijLC0+K1SqZbqnsGc5VAsYb1uUZl1SyXgzf+Wl+PXBymO7MJbAhLblnv3LPHGWrAtX/cRO
XK+g2O6NywzXZj9w78Y7Zdi+4IWD3ubPCQqKK56Eg/AsbTlJ/H+PXoblFwdBv81uBTaHSTtwxPmV
78/XYvGzhXbb+TqFnu0gp5otpAvbi6YDBHxJXuQbpzHfsz17N+OATxXMDWKUa0WELI6VcWD30y5c
Zbi4+Lh+B9lO5vwtZVie45p3nFy2MhwWgJ+7vcWaYbFQk/JMQiV91hVRtH5948nkKACkkVLfESrn
0fc63HPiCT7JC2FQ2nLlMS/Z882IAa9s7trhjW+hvPNtgBKxh3Jk8Td1amHFWxnvb1W9B7osvPNj
xjgAybH9J5Z9uhl9B1lG2GBcRpwX5uvqKvjINCDqLOfGUTESmBcrMx8+gOFyhNPKVnD4m581zItU
H1Yss+SHj8Xmz1tQik/rtloX3rn+4rL2DJezkk0btuwRjS5IY8TVA/rh4YYsStjzzBFvaPM2r1LV
SSRXZqFDy8L8EwXN40CyoK6wXvyhF2+S7fnXmamP0sdwo38Q0Hhtn9k30XM2y3eGoAtN688cgnwf
nqMRmQMXlGmKSzoy5tnOazdzT59V32AcIHMmQYwsUwNNkPYgXBE/DNcDhxg0Z2HVe5ofHb2SoK75
u6pdqZ2+g2CxnpCJTzeNsWKoVYoA+88VUs36U8H4IJGxjZCW2uHDvFGkLxDIJDQMc5CTMT9b9sPR
N57PY/ma4Wa/UMP32ZtYpBsAyhWxcgHLJW0ZN80GxPJ+PvhS9kjRVmF/uycpncUVaVPhsK2a3Q7x
UWmvA7oylshKLPov+PkjHYy5CVCA9oze2E57XqYPUf6PZh+DfYAljbfKrUORv2gH0OSYbyUMRCTX
81ZZdrQGR+3mZWDmhwKfIt7p2a+lxWQeAyRfxzOZudi7cn4IWK5kxCqGuCLGbwR/MlfOz9U/aJgA
INqWfpvU+i9srcZzREXJAvYdhesUI9RTSU4zL7B9SRwh1/9izc5yWAA4F0a6Hiy7P6MLWL9149Ij
89cWkugycy9fx3YjbjDMIJi360hdDeqKPRAd1MA8Nty8DOZREpcx3EvL1hXHdV2CXFNdhecKezbY
Fa/EK1bAgIo4Pe0BgvIhJR3y7bA4QHDDFt7NUb0jChBWEMqjASZvGApSYZCtDEsRowRXER1BfOq7
HR+YioO15QZo71LvsL2Suy3kYmE+IYxJ35EknR0DPLt0BO5JbpCQp5AI92xQS+UwjGsZAd59/TXU
P1jT68KF6R68sunaaFv5SXovbS5Kw/XwOU2oN3ZoxpikxgRktPmRJfbosificC7pSCP4vDY+rUqi
4A/eShnLxw/ABSqlTGjdEmQmmpfY5Yk+JeoqTK9TteNQmJv0Ha/Ywdiqmh1VTtAugmaJDXyCEuop
vAgOuSVw32W0JrFFX6HbNfCX0nAPP0pQDvVbw+WeumykZK3NVV8zskhQscfWZVEc8XT54pLLI7B7
QMLAkfDa2oxBA722aEjkLLTsN3S+hoV1p9800o8HmEZ36Kv5YZsydlbmIFAtHAgmnNxAdZv4kEe2
L6wTaZke+gPNR4ad9UUMl1P6znC33DJpYXoSrEQaiKQuALAmH1I7ClcOWp+VozMS62nX6hts49oe
P96hYlB7NJWz+FYK8xIauJThWbZ/TCtYnEt4WshVCrRj/5jBGfO5rH3pmXRr20h4RTQd5fZBOQhA
DLXtSOX9kvcL7ThmK4wVVCJ/jUXF66BhvtEsa+BJuCB8wxlZjG8tYN7CjZAs5xGmRxHItRWcF7W9
NMEJuSEG6nwV9LGLDMJ97ei2kTu6uEJG6+kKeGkVHB+JCawtiqN368iFY1wtzU2//efxzIYHnMgM
d6q4i+jsAkWP/XWHDji7bgq4uc32kUIa4sLO/uPTpL+2qh3vMrZBjFCFdmWlC+/JW1N048YC3y23
cx2dhMiAsNj0DHsu2rWmMQyPA/eMhiupERd1+W4Qf8r3DqW2xqdyCnC5JYddWNVSu3oXKK/KH/TK
0hfvHWYYHZFFheHWDTE2uKpXq/UXxSdqrl22KUq3ZxiJhfFC6WzCmPTu7a1rU0rLvIFoVjndOop6
dkVOs9ptQteU9x644NuwJf6wFIwFr8S5TpR1aey15lgxaK/AYl1C7ez3T1PyCrYrD0YIRm8KH4CO
7gJCZqqWoNAAHewlzM9Oydek2O0le+vfy4RS3mYHJkrucCiww/1oY9tlbes9u7IMHa9ZVJ/8C8f3
JD83ZwYxWF+AvaYZrXcnvMyBPXiqjWvjQLyIHGjHsh02TkmnDeDBBxGjRiBHnB30IO4BXcBgC8u4
PYhDd4S8uZwFl733aTXstX1AdHOavS8RCdGiIz34MN2Dv56eMFHrqS2DzPE5It0GFWhffwe9gAcJ
HmVbFPLIlan3llPwgVD1WTS4poqNuszfrZW0mmUW8FovX3zTNg/6M00WR6Y1LB5UjQpjixc9BoZY
aqHczqSdxh1zVGuFCmJBfbUOVhI5Cn5XcKsTtGNp7mP3S0JvnYTdbkw3jDH0i78rXf8ZrYAS10IX
xWyNxtyJaKq+xYdhhzuTssYOTlljVHK10PQK9gHhDB3ohbDTTmjg3GSiAlIm62GfZ8w6P3CAB2Oe
LavXbIOTVYRLYOmKJR0Ad1ZX2xauum83qM2V55t3xPpob5wEWgoL45Q7+U4cF8MNRUqAYmSh8j79
GSjvTuVgD0+hg3w8srXTq/7mv7fPQGPFYBvZOABxxNd8Ymwfpj12q0kz+0Kwrd6lK4DPHHfMI6Tm
3HSq+saJRnWJ6LHAuhDp1RljDgFhXSEV6ZNsufkBF645JmJMQsw/FpDBNoZTv0Z3oiieqJXjuyjQ
NsomjIjfuxyjemNRdnB13ovwSQ9trmLpWqpnpIIkA6nMjSn9kHWZ1ZocQazg58zsPzdNMQev4E++
UTqx/ZEhCOCyyc1yQB8V/j2MhOd/4QdwxBOu5r3pIDXj+JiibfBBgzgj74JhkdBX4bP4m1SHuYes
gr5slu2+fzWAIJDTmvd0HwKQNTHxGN3qDkYhx/E0QSp04TuFsGOYRVXFSIdRmwkwaIGlaXtRTXuE
PTpbfeSIEuoLCHxDs8lQlxggZbm9xNUaPZNuUqGPrzE+KXDo0Jx2DOs8SRda/eImm2t2kCROyJtg
5Sus6GYIh3H1wSqQ8SRmF3AZ24zRO/TrZIli9jFY938Y/VE14eiKvAVzn+cEwt7NcJq7pW+BWCzC
F1RBoDuqhxzXzzl6+89YvRKvVsNr/BPe20/43Dntd1v60uie2NY6HlGTA9S7Eet9PL5j54ghkwJi
gjhuHRBWSvHNvvg/CC8S40AXkHHsJUQaMHrg4NR72gEybZTAAVa5YcwEPoj2AQggMgSiPIgOXJ6j
1+IGs6F2eyYYa3NDkn+byi148Ct2z1K08oqP/ILTLrYperybTSgn2zoGJwwqpWyd3E32KpgfaPaD
lv0TZZITb1ITdQlFgxYUwBmzh234hmYdnSJlrl6Cl05yW1xL8Lq/IkMN4HW0yrfihZbqVxNdyLQE
N1XPbWP76hESllTTEsY/KJ/WhI54a3ULDzPRbgOd726+tcLCLV3Ke3xeOaDdrbnrbwFRlJH4Kofq
wq6kDWs/Osct6DXNBSrQfnMEqAJ/0qOcf2tQehp1r1wH8olnA95dd4g/ZOpe35lYIug8ruAqLb3K
YUiAmkt2Lz6Lz/zLOmjbisqevsYJuABoAaW8JVzQQHfxBHVIVb4jJIWhDYVnbGZ3rI5wjTio6Wqn
obj49Be2zVaUfrx98xk+F/fCmbOyk/eUKWu/Ofm4pIIiHhBa9b5LiFuTPgcDtqQEw2b52QybxXez
UFBnXfuYpKeGIxuO4KAqQ4k+nxZKRrf7bBYTJqVUPMo6YOi2G9bNegCLgADDslsTSfwL6e3BOmL5
if13foyNV0zuoDmrNhqEC8Abt6t19N+ZVwXg6MU38UaP7eWDAZA+R9uX4E4KhcIk4iNLIyfSmWeM
FzBsxSeUsN/djSM+BPTFTwqRPF5YND8X6IpQx7uQse/DH5nG77tyzZ89yJsL4x5uhydW4ncZnTt0
GsvoRfW3xvVJFfhuX+UyfMb66IhlLCxV4RhvEXdhR2YpeOfERqe8dDtYfbOHMpDFBQI/6w57NvEV
u9elviU5o7sRy5em99Zxv2msJyMX9o3gn/15eOrjqUBnef61V+ZZUDWSQ4oGRnQ9mjdi02HKNc99
xlYwAHh1jD56JkCP+6wy3BXgeNx4HmEF44Rw3APVJVe0JKOpH5e/j6Tz3/zeVH0cEiLxqREz3MTm
6dzj+Y8fjz9tVIR3ifpaANqyJA786/NjuZI2fo/sAqjxRtDLv374883HfV7Rk6IHpvZhgRlydMrh
2XHi90//7ZmPB7QccPnvn+QV5uxJXN80zQT8VwUOg9q1VzItevzwoVnOiHRuawzsJefxK6J6teQY
2FPgC4qp9t9/3v39MX/vs3wBnurv7cffpEkVYjqF4NW/Pvf35l+/BSkSDo9n/D4Sq4ECQoat6fcB
U4GBtnjchngH66AoLPvxlH+8/eNrgwjFYlQYuaxqnwSSazotrM4BGUXza+7hhtm46gpMRqoy3URd
udZQPlsx2RddWSkPfsrMK4zoXU3KkxSjoq70txqrx7ag/EMIaiOg82yj+rmo8PluGrZ2hAauoS98
Qrk61Kr8bhmNO2bgKBuRNpqAcVur3AOl6pcKIwtLAIofqLOBk4BoE1jeDA1xzP/CyHS7VJLoGHfq
quuktVgBK4g9Awa6Bkw2iO9JH+GzWWubZqzA4IlPxQPrE3fYe6nDM7KVs9ptdENXf5d6pGdi6WTd
aEcS8k2WM6jklmV8jtJX3ydPocvRU7xpprUR6oFUEffloE+qlVWF1CvhKajTlSphnaoo/nn6EE0Y
9C3UYC0SILNXz0UofIj6dMk0BA79T+iJzIIQRQQjoFvyaarQkgajYjIl1VBCapuD0SL0oE80dTxs
FoCLLgczOwM1Q564KrAri0FHUgEwfWUXwTfV9wHrFSoNHbxQhEOQHHvP+B6bAXJmIf8BSXIQfePV
j4Gwyu3kDvGXJG39PvnKekR20LsmCQhq8KvtT5CZn4yRs10rKh2+klPgBmG4KoT1VAJN1DTK6UYG
pttkd2OMmJVLuC6NW8AkMKOYs0zefgjlK44sZ0QXF2FfgY5CPS5mIlQh8wEvL4V4VPU6uRjh3qtA
Naryc2u5nfmko3CLJY7stNrkSrq58+l5Nto7h+mzBvQnWclJkqNPlWwrGawBMSvfgU/ZF3Q9Uo6Z
EknfRdR+1r7oMWxQyfbY47HqbTlio27sG/Q8UInUsKqDHOU1EnoKQGcXVqlgYzdcStTUvqaYcZGn
XbEFe02Lij6o1dJNVRJwRtm35KPJELTCDsURe1DzDG8Ywx1S2mBaS02lznNqEssoEsZNUEZ/8nSp
ygjm+Wn/XJjsrmOjzYqW9bDp4mg/gAfCNXawa9QrIcwnxTGsxbepwGu0lE3B7hTqyVR+GVoJkY10
ekfNnpAiQxD16soGBiDYYAPfqPWZPuG7moC8DKvZ61T9ZiU5ktS8eL350Yz6yWMqPRlANSAvPw9D
t+uS0Kl0bMjNLkW4QTyMhn8zgmybSkpDx4r2h9LL1+GlSmnoJPAQNxGzzEJucN0M1WelNSF3afJH
+SUq1g/k+W4T5xyuoezYZMcdHHJv1Ze8uDWObF6dhxkt9CYBMqgTaFso2sdJ9FYgfL0j4FfY5M23
1Fuy7VE8JIX+DJocNqsM+nYs/cPUaR96BnxhyMmjmYhNqVUinIn2hzHmfyK8c0ZPaU+xmJvLeDoC
fj5JZUz+AXd9hb7Nj6f00b5vXzW0Z9FXH7YajF/kyZhuB+iEgEa3smUCaRwN+sbq2cVN81J5SCjh
3ixm3Y9aTzfQziE4BspCzwuxhsqjnY4pQjirs6RyD6scRC8Ta4YdiYmxefGCnBg+ztp0LAThJeDa
5Ohqr6FuYfwsiG/w1TemPzKrRDWqbaP3sZfuXQD8S64a3xUFKuYw0CAnjArtIYxovLrfKLV+QEZy
p4dyTUUjHtMgIVPt/XP+3VXFH69hzqMxgEy3SjCJdqmGxjIwcIeSPXjZRo2mJVo6hibPKSETF28M
t5bZ4jrK9FMTaHsKxJ51lXh0zIbwHCTlu1bUz2XWHznmx6mS1yUJ7dBGTE0F8e6bNL1i68lDgTud
JlcoinOooiQmZGwMlTGJCy8Nf9ThpuSDuvAVHXJEHpxlVYGbrCd05EVMfi0JVxsQpktB60B06SKm
mTFi7V3yJeRmALi6+VF12ltlgumkGn/GBO9lowSfZjVFG6DBw87wKPmJ30mJcmYR4/9CTBqN5la3
4U+DJ8BZQiq2mnzQ6ioMT6DVXIFTnK9SswtpD7ZYN9XlazwU/bJuspNyVuiECAUIlvRbS2V5+UdX
GReUwVvSfOrBxKUuYhOTjyIijrgDANTfyulF8KqjP5T1EXT1jCqloS7lI5WNV629PmFa06QvQtB+
oh2AE7c8j7rmXh36tF2aJMs+zwS25/451Ce8o5hNAvuUFx7AuYK5ZzECYJcdIcEvcTCQnc1VxsAo
eKCPYcEAoQligu0divysZMy+gOJmC9Xr7+JgjYtQNTdV7iGWMsg1mGrtLlYiGbuYsWrbhkZIFT+J
k/yF3puT1+0WK6HBp1lbaGRPCeASQ4pBEIy6tlciOukN1WdAR8zJU8xhOi/pNpmKQUJfLxVlK7R7
Q/EYN4mMGXwPhjc0ujX2ZN7Bp+VozUxCQxm/rITulFjTMkpTWrQdDf3YPKZt7tlB11p8WuYkWYac
GigxGu1FdkXYo151Kj6bek0LwESIx0PWXwqHwQ49bBQqKVqGgMOcui2+pFhf/z+klN3DOCy+oWL9
/8Ap0yX5/yo6vvvI6o/6Xyhlfz3lvyllFsLiJqIammhqqmqhLvw3pQyJgf8i9suibsLrUlGY+hUd
F/9LnP8zdNmCBaYpv6Ljio7ouGiiaymjYy7pqvS/oZTNxIN/Ex3nDUAim4oETtuUdf3fRMeBnJgw
5gd9J3neRokSFA3UVtwbTT9sJ2zpfDHU3WwsaKy0ZbcLZ302tR4QbTM0swAPN5OLpjBH7y4kkZjv
eygrP37rwrb8x81cTmmsVtr68SAq56GnFpuHaPGvfLEyF0xV2yobkvTfux9/9Xjscd9fyse/Dzd5
jQIrkubVA4KI0GG/CpnGa7R66ZO/dWkurRIUHbxS2ExzZRiLhF1Fr9KlWQeg9h5EZLRmQxofOaKm
elmsK0tMGHqIT5k/DGtJFRDZFIJdIoeDg1b3T9e0pWtI6H/tcbIChoEc0pRq4vbxo/Zml0kzuUsp
fJBRGeiVihzvTcHYaj6Oxv9h70yW40bWNPsqbbVHGUYHsOgNYw7OlEgNGzeNmOGY4cDT13HoVvJW
1i2z7n0tMpIMURSHCIT77993jqyPlCms04aWdk34kn+vIVZsEph/vasbZuMs/aha6cewpKUSpOTK
y3W8L/FMMIGRV1aK/ak1NeDtpgx8JpJRRSKDpT9eCU6+6WH9KSvnprFsrUYdur0Z2GNzLvmeFcKd
vZxYxLx/GX+o1+YL2t7abvg6hmNvz5z1A/RrTY70/Wa7b4DhoOdyONcUvM7twPjK7NVzjpmE4oUt
2gkUiQff8qjiRcbNK6yQE2pzY2NUYS8znfVAtG2ooNetQ2kd1yk1uiZ9VTrIrqt9zAzeXGTEHwko
L3NKyVlmHdOzhuDP6pUk8dgHwrsrThHHw3YO7jdDVDgTrj7rx8SaYlDOLM0pIQEzGJm9ekqqvd1P
HLPYRAsJjjnA/G62VrvfsCgiW48xHtzgdXaCETid8z1W0V2+ZUY32v4GlB4r+2xHmMbNe5lS0RE4
+32uSoaBicmRbjfSwJ63t9SC3dMpX+TqswFZWPjyrKLqGTHZZMNw8UzvZDxGqczOdcgjEzQRnm/E
urkoObow5ee5wfZRKJ9alqlFA3TrDgOEpth0uqka4GBeCSU0fz66qRJeqLeP9Ptfuv8iOUnvbe88
5T54UJuZ7Sj9o0PB9YCT7IfVewuPyU7vlROaZhglH0LN83Ws1oW2Ys1avsnB8sqOgz7z4xCwcAwm
mdDu9mMICqc52k3z8rfvfePfJzJMT4PsLM72OHHYgADkA2qmGtxsz02Tlf/H05SzU45k6+A8Qirz
pvjiZ9bPbiJ2bFV3okcG4g4Rh/d9jOw5jWPOeDkAlaxeDqt05l1p8ZqdThzACMPMl2PzUeicCMwU
imvYTa8l9IVjMcZUU+v2hBKIqb4+aldW536Ybfi38MlY0/U2O0TXqIDxDzY8fg0cwTWR8QhYsnmQ
w5kxC7gIHhdfADNKCZXvJsthQrVTMJ9Du9p3BqzpA+nCBc2VYjDvNpWmtIk++b3F7nZxebR08h1f
UXujpph12IBMbsqic4G4gN1WVt9YU89yvNQnx5TMPXOz8e+3t7b7otmBsIrNeHv2RwZM0LZGMbyq
pDpMwiFDYWrwMgAXmvVsDlqsTQcbrOQh6jiC+fMlEfs+t9Ow365B211hzNbKtxxWd+U3Z9TzFUoC
lf4IJgAFEj8H8lM3PZzXNmDAbEj422Phz5t+S95pFNM53oDtBedXNUz8wqApiph9d+JeRndlEAl6
xoctuKL8KWJNTWh6SBuuEK49YriDeZxB+oydBlru9pOlrwmJ63bOzG45SF6F+7xWHCMA3+X6ksZ7
uyRsuF1wt+tbTRtH+yL/c12OUiiUlIt5xeuy+mw7DUCoZH5G/AvqkpMBv2kAznEY1GQj7ldJnpQl
wbLzOoV3cc0I1eqw3Qd5d2e5sN62ysV7A4PNPTkrazhXY8yJmRnlOZyRXVMzE9zepcv8E1kdWBBs
SbvF/FNYErnshd4v+F7OQWUY7Gam6rdMhzEgXIOEF16dl4zPtje3m9Dc+ectt88PUnDZ7BL46VoM
WBHo+BJw8eQuKX11QXxZ3a52WYHwHavbcRbNQVmqJkKOug7ZKoPjhcuMbsf8IisSAIm5oAwyza+E
bFaviq/40eIrlC1x9IvqBf7Nvh08dWjZdjKjoRRH6Rke63D18l5d4Kv9QwOw3beIxt3HJSv2auY6
30fhcnLs4BLWZmfbTjEedp7xJxk3j3U5hxdQdfdAX/V5nvVKM4G5+JIjSZJAdPMepLn0guQAcOES
UTvBBpGcWj7qNm/c6TYmEtKCK2d7js5PHhGGWjYWYRozVYfmYHtru0lZCJ28kERVvKuGdaaMS/uR
U65c0NrKpgRYn59yqjd45TXu2aTxFNhu6qjJj15Tv41mbpyZuXNpFjvbDU1WzAXAfi5Bzb51m0f/
+QPERwgrh6r81en5sQqb+c51QOelQ7IrXIpTfee85PAJb3Q4fXMZxHRmTNmU06csUd+WnsWbB7lv
BziFIPVin7TvHKIl/MCI1CRZPXvfw+xByXSQen4rA06jqTDm5HE+LUXZH4JR4opsJkaDhEhi85S2
uL5Q9D13QfsJd93HQmq0Fla/nqJ0+R6UzaHn/HjmyUiMLbsfcM2d3JSjnch3TyVD512QxW/we+6G
eV3OAkZ9s3i/e1c8qGUNLqN0D3pitDc42foGL5V0hI+Xcc0lF+j2TUzErrLyLUQ8+VCxxvMICNSZ
qSvnDJLprD/0hX0HVBoUf5J+DdXQ3qyMQj3WT7CgwBrBID3nIYUuodnVsmI8ly1qhjLEmq10uVe9
Mq8D3xqFptVqWoavyoWG3h6csy4G96lNxWtVL1f+5TCtmkeZwR0PBvPqE/PSsk6UACjc7yI/FkdE
HSM5mgl4DxgF9ODVx8yNi32TzUQAVu289bwmRZP9W/g0aePS+jHYHkryst13XU4faBUEoiWrPy1+
OhP/Bxz30XFgLA1UxU8UX28G45PJVxYZsV7FoVqzg1LDKUFS2UZOcqubi8wZjpaG9JXZBG567/PC
QOZ5Yia/Y3QzarIWwi2T24Ukc6BS5lzdBc7uzDWN0nUQho8uo96LPy/8eGP5DWkLIMacM8gQ6aXC
F7H3nkQ15i/gEPsb16NFOFbhxYvI1OnAHg6aIim0R4TC+b0WFZMmFg6Ai5geLgMxgrYldLTAH+9r
Q6OMiEqTZyUI7u5ULbxjqf19uqJQz9L6y6RIa2c5L3k5bOWwczhOJpTGCQO5UWv6Go0EzOLUfpsD
kjS5eKFKVJ19FX1BIUskIPDpNzCZ7++FC1+BYQ1xJ63m+5G0bj1CmoNLdGN70XB01vhLGc33OHpJ
tnwcOZUTGfj3Qe240hHWTjtUZEv66kfeDm26fV5rKIpZpp7QHhY7VTCV8Gc+XFOKZhTSfw35b86b
weSagobz9zUPX8Uqm32z5ndDULIk7fGfNpwEejP8YuVOz0uS5vtwIb3ZcQqqg/hnn3RcCH2a/b4K
UYxO0j5B6BRQS89aiscJ+A7PYsJSZYXuD5juzRC2hJJGzel8XFCdDE7lAhzJluGyTxNJrkZRFkhu
5mr6oKrgpwWMq3H4xu0+OnqI6gElf0p0/R2bAl/2HEH5Wi1j8AxpsIbpdxVqVNXT+MWx/fI7etRv
E8mGme0yRW2KBTEpS2xY+W6o8+MCA3bPGDxdSNE5ioX21tVqWsGeaStwTTrPjz4vG2yxAmSuBJv+
e8vr/b56+5vvra/tc7z/8fbW//99eHPuY6vJsF4wkmN1tJ1AeuYV19GSY8g/h5Nmq5OZm/d3/5xS
bu8L1oxHEJ/3nay7a7Gy2NveGoTdXBKbc6xC3MMpj47b3dtNZT7q/UPf79veYkDL6u1//OP3T5Mr
uO3bu8sHPAX4s8yXsH1y2wrofqWwRc1d7x+4vfvnH9je3G6mQprloi8Kdsd/fQNYMacT3NwLmuL4
sDbtp9y8xuEOZQXPodS+6Di5KLfd9nbndvP+Me/3qcV4jd7f/9vHhBPBQFSeXxhDkgE2n//95v1j
i23D8P7+9jHbSe37fTDc4Bj/+ch/+ZWNMTi6IqrJgb9/Ogg1w7GY8+fG7yidqzl8cqJkPtaO214n
ypj/dCPMqmu7r13AZM+Sw+9sW2tNjRmjvP/5n/f/9Z/5f32W7eOxC3L8jCRhJkUlWZPz1TFKziab
eeS2FS7rvJgftzdXP2RToVuCkoYJ906H297dbjZT1Pu7dkuFmIvp+f2u7a3a4phO9HrevYPl3v/+
v7rvj2nq/dO/fwzYpOeGY3hKdJ4D/QRGW9rVvyxRUWNqrOj0vzPM/ydxIjPCiKHe/yxOvOXTjD+K
5b9OMbe/9J9gLEyHIa4fMFe4EN3grxlmFP87tKxQOAHmQjPCZFD5DyyWF/+747sxE0dWKcJ1sCP+
hcVCxAgPy4vhZTmYbdAt/qfV8emPD7H/2/v/px4rOqqA5f/vv3kAu/5Zm+hHru0INzKKRk6d3L9r
Ez3hpVjFZXKd9SGvzZan2CZAAk6WauS9jBN2SiuQvdD/WDWUAteoTs+2fs4sIEPWrC/10CFp63JO
63An35QxvjE9sF4QM+Eq36vYbjYV8SQNAabIPxTWEBxmXdF2BMlYSpupRZzJy9zOvzqXwdS4wiH7
61fyj+/6n79Ll/OU//Z98pNikGy7QLeYHv8N/gWpaAkKNxIX2a1kZ4MBFWtREetgwyiNu4Ojc7Yd
cYLLxTAF/+AEVQRkr+33U7GW59qx32rpoZizeTXvSCGuRQ71pGP7J+QB7RQAyNh5FUPYI+tSH2rL
/s5mBlCduQExIYCMafsgYzgw9GS0O18yvNxl2LTmhbw+AOKo1HHBZHlrleqy4DU5Q9luERSYyKJ0
6aT2RcLX7n8rvIbFbbHExPK7j8i0HCYo3MQMfa4VhW+7pmlhbrahC5WU8LJaz+93x2FnzkmT+pAP
SMdiEnXQS7DQmZs0Y4MknZg+oRm2bjfbQNqT8hmcp4MAe2Bg4rAEPSrpfVHnJnR/TYrE3eITglId
W9OE6oeys/iQG0hhOvIzq+MQhIiw7Sto5+RUi/iBUQK7Nj1GASOPNtglQbn+cHwuZYN6LlESXNcZ
LQXb9BdR4v1oVEW3EOz5AQMNJSbz7jrY8T/dbPdZTbjv/SU8N1WdnjKvf9Lmo3oefjCgTHoyJSXI
yu1GlR7hF5d1ZOjwwTfMNhKahPSzRsKnbTkF1+2txcwA+0+F1U7HgRkNMyo5kH5ktV225yZZGTn+
maXGsNN7ng54IsFKoN4WrI7XmDO99ptbjM7BbhN+IobDuHjOsz1w12q7xwpU1l0saOm46YTq19w0
wiYxnqjsdoLQDUKt10fIB2/bXdtNkmj+sFqhhwfe82qneJpKYOLX7aaJfjsKVktZxz0bwa9NweGb
mu+QlzDhs3W4z1bCzGmz0p2cAwxMCSXnDiucF4+HqfVuO9WZXr3acaL8NRJf7LEvDjpF+LINT7dB
aMNE+UZ55P8tlh906PPL0PhEuLDUUSMlmrnm12663c4ikhDXsZoiykN9/BaLvDrKOuehyjB7qFZx
6fMBcs2SiKMXZx+TvGNTEJQQfp5G9r0kE4v7cqyyUxsnezo+mMDiYEbKmJzDnGNRq9Q09O2YfzoT
4CEKPSwnayjvStvqqGjQ77S6Zb5wjDL6o0O1K+LM0wy73xWY2qaV4bTk2CGiPaO9BG8HcI+NumDx
rT7x98PLpnldmX/edMGoD2nLXG9Y2FClgX/NY56i1cREwFYEYtyWQTYFHj+GpiX6W5Dh2d5thrcu
G74R37Cuejzjg3UuMtLULMKJyVFakrZpPyTNMt3ijW4mn93eXL+21Rrtm4ZjzR4KJ4wb4vRVdAgS
ekWibL54c+odXfgMjAt7yoYpMAlMjDvYJmcexTHBLYcrHmztt3rAMaOLcr1MyQ9FIubampuSnsFs
L5eCWeEuLlW/2y6UvPa1Z7+ayL3BXFl19dzD19lXNsxu36e5XtUfu7JvyQ9R1BowfLACbOiMaY3X
x4ET4TXl4zYRR77qXeLkNW2wxOqivhVD8TtOKJUsLHoLiSDcnX7lysZ9l+THyM3veqC44OCgcYX+
rnYchxpT+QakTl3SGVXdIjnWjkKPfQ/g1SizSErkAjijx/QbiM81bS13l7fFxzmhr9R6r7VbXteF
cySOox7U2JIPjuQvBjx+Un/lCL49cOK0PcyXknFT1vUnAZSktm1xaMtkveIroGqGGWUfJj0P4U58
tsTKV0kANA/9gccDYSwWsXI/phCFCWW5ruiPSe++ofLqzlwnXkLvrXc62rSl1R9jxTCRB8TLVGAC
c2lrri75Zr4YBCZ2ysEEDCnLri94w895Wtj7WNrhfm3HAEOIvfMJxIFIsxXuFTIY4R72cnDOGvZY
wN0OpeWJXY21juAnOY2wGy5I+abb2nthOqD3tbDvq9T74lP8zCcKyM0vsVC1iSwYkH0umMi2l9ip
g3tBYYxBQEsOAsRWETFZb/gb3jKED46Hr8nLoPzJYl13bgdvUtn9gThfc4xIJNxIZDwnMO/fda7g
VSOpWZNuRLcLZCoOpkec7WCxikvLoPrIUc1hW3wXkJfPvQthjSbz0CznvCLP7sSS/kJZ7FXWfnKd
lDOzmCmPBx2iy1i+pFP3PewoeHmJRxdHW5QKrXw4oDtfL4UlDFvujJV5OUQ2O/k6HeGay/VedzCG
0Pd2e8AKvTeFO6/p9YHNOtcjPENy4PQ2iWEJoFFgzDMSQlyBYKmFxnGmGDrVlvUs0OCVcc54rnKv
+DZ3EcwAS/yQMuH/DZnI3mVnLvh4Z8DHGE7ZwpwfQWmh60MZuD3UQa5bYUTsg4p8ZrMygwPPk5kj
Qa9lACefZuG2H0RT3vshCMayjHcdDKNDh53SXMqO3qAetSuq1xr2hFt8EnHMak/MCC/cQBymDk8d
LqK9Kq7pSiOhLshVNfl+Dmkrr3okItyVJ2sE7zxOX4MheMtKuD/EbJAuZjwsHb+w9vbgEAKJV/ig
kDaycT6ogV9/A6+SIK0Yjy2+Pt8mp9eChrxrWbF9KtVjkL6Am54f5yT6AgK12/drNR7InhbwoRyE
UGXMoMevLcBoveefXBy2uzAKP+duTKt9pAORVsJ54uDIfarS+eQr+TnNqujUNPPHds7zvTf5v8uQ
lQneq7sCc2YOgAYSSms00IRmSidYKDPW4pJzvrfvf1vF4N+OdXIDqu00RAHZ49E71HXFMDTz1TfV
U7snYMcwUeTxWXO0ACpJkgEv+wLeMUvgUaIGTpLhLoxbXkI++m7lnkVTAdJs7yOXH0yWtzEkiAvn
SlRnYyJFdjJ/XWgYzdHyFkG6iPRIvWm0IFv0PE6DdT+JJsTRwNwkLn/2uKqqfq3BmFMeaGhZCR95
WUmKsbZ6zuwQdl2jwlsOcYg9LSTDSytvTZiG+dj5qPt2RQs2Ri13TYhNleUfIX8Cw1XAjYVz8Z46
WzuMn1VXfY/iiAI8a/e8/8kv/YPypmfi2ikz1+rJlNnKsqqPvZuTUY79atc4r/22zkty+uHOXi81
dId4+b6adpxTpGizvWPbyp1I/OdwJf5ah865qnF6FgVh8ELHjwkCELV6h2nEklXKCOxHPUU7zkl/
UZ5w2kQ8rzoS+7F27y1mjJEouqMaumg3pPHRlSOZ2Yi1VPEZKtuNFebfxECzI/WJSVjY1fmS94Xw
oc1V/ZOjJCWSOQmI6DHzgxo2otmgbSM5NszcjIUD5uewHIu926lPw/JzqQFQJrV4WNoYeHXt4gAY
21fX1W8ACT/XjfygXHhr8UBbgVN6PJNVd471W1NTNdegm7xFMo+1dnVOPBB64i7sLsPIMzjzas7p
nAphJsNGE9bHMcD0l4U+1ophOAaLmx9mR9t7RgkPU5OcE37Lxxq31xFT+j5pDZOVenQQ9LfeWr61
bfMQev5BJow/bSdZD/4mBU7Ib9VuDREfvWkc/VLjt7l3X3m9OXlxJfYiGH9z1nNpV83jNaOb1K8r
IIDV+g3AdT4mFUlbRCw3FqScGPmGVTyTu5hfepZjyuvEvs7WF8fNXpihoxmxE3D8wY+1/kKcrCKJ
xTJocqnPsjBNguYF4zyrOPu1kgVjr6gGC1RSw2jyT61N5V1MJPOSaL3UOfUEjoYp71bdcSSSdkPR
Y0kTfrcODjqvaJ5l8eAElzYhWCsa7/vsFC8diMFTVXrs5ILsXi7RcgwK8eQO/nyY55brcOu5XFLq
Kx7b7KZNLhrm6HkVBAnmECPQ2hb6hNgXjg0SpRvpADHmcOIGlNfFLTgQWzCy7CRtyr1nO2qfJRN9
hLjlgDvnR22zkEyi/LUt1bMXzPOlc57mgvV4x/ccwOY6+XVI+4xWnFDBrUVoe0VpLBOzqwrApJLb
45wpownYM4AHE6m1t+454nEOTdp/DlXyqOmgSACtbcUipkv5pnXlQ4nmWjjYK6bNMv7qe417zxHN
CsDfFN4Q3JaPtW7f3ArtKglzveuSgCs5owFeMX+N1nnxzMlLLWNwA9NN3YAwjG0fpHtsvaB07I66
XdBnxF11XLE+7Rg6fyxa8yPlWiiibNfLBm6JHvZhTZy0KOjcW7V4VBbDQiRDRmvQPUQj+DM9Eql3
M/dbUk/64DnuY42Km1KYA4c6eIXgfW930Q/JgXKYN+FOlFwl/NItD0XxI3dCgPtZ8CXwKerYaYUC
SkEecEjcoG4o7A76wFoDiqZdjMGwbehtlr5QR/ZmdHv86YGL45qwckwc+p/Z8FDWHkvBpdlZ+ve4
ZF/mjGJ24jpvcccMZOmvY4oLbUB1BQ6DpHV2iudA3hTgPg9DnmFOmM2ihEAbje7yx9ind3EV/1D0
3L2RLaIqVbJX42WcOY2ILY5yYi5/roP+moNiR/2ey375aFmsOWwAPVl/8RIIWVUlulNXqh+B5Hi5
EMuTJWyPCUBwcHpy4mlgQAqrOAm9BmSQNQgIN9s3cp057sx8xtaEZ7M84+AadEJq04yQsVMQ//H0
DuUAteqKCIYXFBlA7+I0DOlwmrSmxhF3z5ZIXmsvi8jnEqIsipembn55giIaexEKD+7BPvrh8hV1
L+3oPORJP38tx+hDxoHTZBUPbj7xNZR0ATwVo0cTX0NW8PZMvqnWIfFPaX0u+/Xc+2wcyrDe+V37
gU/MsinnAtZHxWe7nw8wR+MdGQS9tyMWeYMq0uMwkM5Tw5esnOsLqR2IERbGbhGjPuRaZSd3oghD
QklLyKIoeRjZy+3yuRkxXykkv4Qe8lzsFptyk4LsTWqf0DKWTTZZeE6sZKaIwgo7iDnhBTufc/o5
ZrCXmo92wtkMkis4RTlNvXRkDSjXB/NfRSAp47hHF5z71iiEhuALE0QerjoD+kYbcmRBsozrJbXT
zwpK9E1sqVsy4xHwOvQ2QI+JERasGHg6sCwYIQpksH6qkKe/+UGSJP9k7C0rP4xQUOXmFDzAj4Zn
DQpI0CPqY/R4Y8XuV9xoxHuKkiafamAP035BP/EbQPCHhppHWv6ymAW0OkCy7rkEbf3gKbCJS9XT
AAonWMlkV/aFtf1brsJTFMjX2BPLQcfgIFhE7rzO2H6UfCatTq+LUHHAtgjMTwn3LfoprYzIAzKj
eDfmzlUuiuXGXIudndOhrYteckpBGc8v/ZhSte1OaofpWvPi+CMDirxXLuEzPwRI3hcue3leJ0gc
6rMU/NzkTCioIPUveyl38+IvzN2oltmNnm90K4LjOnqmfeyhlAvS5CT7+NB4dIJj0XwH9C73Vpq9
SPOM5CgY5keT36bkkE6LTBmfuLwg5W9N4r8hSsFQE7d3zWz9mOee19jha4Z3MYMLrYbpvgv8XbHc
cw2ZRusDRQOaKFn1cUkeG2P0qwYOc6eYD8NkN8qHTksGdnDvisj7aijz03Etlvk3S4vUal+CHE4A
Ko11x9kZqF8ODNsiIq1lIQiKbztOxhePHyCr/Fft1KAuV4MyRUtb8rzKBb+7LgE5N3ARXSVXOpTH
NyWG5V2koAjN8jfrKvyq8fLSDjI5l4WEVEgcrLWwGXf9uY/Vneuzmqd6pckdra9eqz9wVPU4RL69
T0X6q4Hnj/K1IEwSvARl++anSKBIfAfjmwr8x55TwBFetWZNEery1g+LD4PHs2Vi1Z9W7gsUHqpc
ClmSpLyW0GHV7FpXoGl0hd1SfpHsbqwxY1RFU762KEPQE+lmdi12zZW2uoxqPMfW8Gib55qnfrVd
/UmF7CVWDsKDafiBdQHxjQOdgl350zD2DS734WNHBVU6HyyBQc5X1u9+WO6jJOJE2iKnxKNHo3Co
eOXt9A8cB+cQkv9ucujZddY3SLQD5AtL88zwvrNg280ZiY6xTz63IrssYxayiR7tm2HKnkj2iFz8
dqfiIVSwPhon+ZZ68ZNkx5mp5hHH0G/Lqj4o8z1b8/AqgIBUIxfyyM5otqPt6vlN7cLcJz5XEiet
I+riVGvRBE+Gc+zrCylW9dDY9zrJXJLKzaVgmYoJNZLHDnD/MbQhf7MPPhIvmY+6Y3DGfJ8dSGmA
vQtBj94gfEsD811YSRq4b0Bd3M3A/aYG/JsYAjB7BQMEZtT3ZkkQwUQeqQWv5Apa2BycTo0woilZ
NX1zTOzCfkxqtFMhmGPpq31gQMQRRGINmTg0iOKIrBgUE5h+0gCMEcl9oUZBJM3AjQsox8rgjjMD
PtZ2fytpNt2wxGaEuc4/qoFGMfqtAymLmokke3OBoI0RAYmQ3mZP9zD77VtxdAx4mdqae7Qz/y0K
WNFYky12uikf2oLejwe5uTQI54WHEQeFYJ0dA3iOJpBcBvkcr8WnPsesbPUvrSw9uldp+UHbVy5E
4lAacLSZPp3pnHxVQ/Uad0oh7lA/fda6O+u5FOm905ADWeouQ7466bso7X4OKRh+Hz33SS0UG1qv
CO8li3zWWhDWq1iTSCn9B3/lgdBGC9Uaf72NgSwBWc3vsWAALqQ54S68hnAFreBopwaoXRi0dmgg
26oBt116ybyTKwju7lwaIHdm0NyrQ+XSwLoj+q/27N+7aCCh3MJVVAhZhxo5wMKgcmBpyfdNyran
eTOaYIo0aPB49clvqo+uPSKg9UtBoymjSjPlT4sF/lQm+uOcku1TBjvOdPwgDYica1x009b8vWYG
ylZL6PwC6L42CPMKlnlsoOYZlKEUyjnareWWVTKXr8Ug0MPue1bpnw1jmWtYB9ewKZ/KGlTGtE7N
sZE2KHV8Zbjfwu/Erw59GMm3OvIeyPd918x+blu1kj4UXn/Us3WD4NLU6ibIuhJRZNT1+X3LGkkA
+r0yif+WF6BPJhdOCBvHFbh89StfgvIg8bPcuBE7Al/SVbea8hn4uH9vTv19xtfHIndIdfHoHXTZ
vMwdT24NFT+b2vnBttI3fOcZmTaN+rNt7zrybyAlGgDuBmkfGra9gdyn0O4XbYaV4O9tsHQDdR3b
TQmrdKzivJxozbJ4j1kb1qeaOivP2lCfxxDmA+HNgz8Drc9zf3lZ1KM1ASfP7WZ8zmr7YHe0+sRA
9tK+pLUfXOrud5dY8x2/vJ9zC94/h/Nv6lic2Vl3oT1hjIw+e5yJ4MZjiR/iXbsf++B1dj31GDcP
tefufTbOxE9ONt7tXZUUpFoUR00R0sGrnjqeoY9tVA5XWaKW4eD0jtFsf8RlRkkCi0E4Li/Jkr80
S3o/YDmwefUosB4URn/QzvxGQ/ag8aZGyH61RpXQuHjhjDxBRuhZOaA0UgWq2y0L4BY8e4EBzRqR
gBsJg4WNwcfKwOhoPnEppO0GZrA26oYAh4M0MgfXaB16/A4ZnoeBPRIlRl7iMZ68zRkyCMVT0on7
b3XhRSAGge5nRh2R2THFPvXRMVIJafQSBJBvRiOcSCQ7Drvwn1cjo2BXN3EIBvZWZtmnhlOCY7J8
Sla8bglD1LUJv4yO99LjuCB8ZbG2Q3sxGwEGK4jRCDESo8bIcGTkng3DNYNG6YTT2aUUf5lm+inM
MZHPW7smosmYShh+RZGiKieaEzrpvQbQGRhFR2RkHZnRdpRG4EF77awwejRDSy63nB9md+U52T4E
VySgIIFkC8TNSEGMTKW5L4wqpMcZEoeMwIXZTaaF3q8UagE4hBFopP6Xb/F1poTY1JTDyrH9+85h
GjphKKkIzRVGWeJJHIFx+9mfDfhNMl+pxFFZRcA1sU/PPuaTwChQWN+te9doUUIjSMmNKiXFmUKm
bCWsSwh5oU1L21OByww5s3NGf2FeVzxIBCxsrtITYf8j4O9vusF64TbKZZQ4AnXJ8kvY/SrnCRJE
llFGcfGTe5YP/EE+dZXn39lt/VIUbPAKY4bhqfcYoYpJQBxNPe6YxYo+tdX0TaVzeldw2r2Pc047
XSQTxqUyGQfNYmw01mBPzMvVY8G2+dD2kliosPceqaHJG5YLFTuFOZLVnzHdhMHXAvFNZgw4HL+N
V8dYcXgpcY0lJzS+HM+Yc5KKY2nPyHSMVWcwfp0S0c6IcKdBvBMbAw+DxXI/NVwEKsYz+Wjm9iYQ
SbjHPxaS43qh62L/BXeB+pROPn+7Hw8dSeVDNlbJA8Kn+XYYwGF1pno/C17pke3IQt1VztzvqTr1
1J9bZ+9m8wsBV3EpPg5lsR6M/l3MpKZpJ+jjYKfAbh3LfUZccRBL/FqUfn/WGXLh1iZnZS3q5Lo2
Jzd29oNlg5GbQwpycSEVRopEqBFMiBElNUaZlONOAkvA4t7olOYVsRLHYtAIcC0lPtKlerBeEBKF
/FwQMoVGzRQZSVNJ+7UrCbz74nHN0DjVa/gS4HVaNsHTpnrCVzL5yJ/80KU9z0JdGzGUNIqoYnjs
xt/SiKNWF4VUb61wSojkr4QeloLk7OiOPNyeyft98KalPQ+SsdyceP3jaDvfq2XB+1hYj/1IvJIV
/51lhFaTUVuh5zgL8G+2j/Sqg33jGA3WjA+rxovVuSFC+pTxNr4sGKch6BqbZ1Pjt94hwYQQKv+c
4DPZjc7snxBcQWSLLBb/RsmFZv4AbSHeD0bX5RtxV4TBa/yUY/Oqu5ElMnbZsvO+xIGqf3qiugbV
AV6wus/TEJCTN55CbBKnzuLy0qANW/GHNRYisRWjWIZZLJhmKFM6AlvN5aIiQbOzVlvsJxUxkc4A
ls3zi5JcfgbAdpg6+t3Sk5PIvOR7uOREiScq8uTP7gurZwxvBGgIy+8CkaTHXFd3+ELHm4iNA8cb
mkZ8Yl3KZpxucYmfRiNXG/XnzsjWbKNdwztFtBYRW2GUbJWRszWUAfaNj7ANhELKljTkN7VYXxkZ
U2Cq1mcxF8t+mtfvrDYgfHXfSqOCG3DCgUKAjmQ0cey7QYVjjqPAwYvfgkzOM+sbAVHa7rvs0Mx5
+IC5CxwSL3g5QIFHLdeQGcNwgt3oFuLM2dqP3BRUCejmu5zOKhU6vXdMjTWO3GtIr3U2BVf++f7Y
1OVL1q9P61RMj6PFkMIP+XXm7fqd48p78r35rzW0L+zxeDFLDrjvlj0LnP5lWdI7u+n3DXSP73lP
CGCMQNbaKnkI/JHXPqzT/8HemSzJjWRZ9ldaat1IUcWoWNTG5tlnJ50bCINkYFbM49f3gTEqmRUh
HVkfUBvQYO5uNIMBCtX37j2XJaPcJqkFp8+Mr9w1oJ7N7QNAP74+ySUN1buO+T9NxopGqA1FAgfP
SwfQmfBwwuYMa5tVCuNNUB7outM0Nqlq65GUBZ8r15D6w0/0g1Pk0CWJF01acO+jTF88nIHxmF3u
G8NI8ovjkVlK1XgTlZwLDRoOJrFokZ0U+bJPhUAv0ZR1wWI+zs2YzpEqzjMGfjPz+p1Xul/iwqN3
G83Woy8qRk36iqgG6EQ0lTi3o/M5bPUZZW2/SaLwQTtJ/ok04VXd0nzXLl6/sHXQkSydTkm/yuxd
8y3FkjE91LQI8cwz4Zp84McFBXxeuYCi4ZLBElevVjeBMyt9Y0OlDvfKyWgoeimHKDvHBXBHftc6
How16hN0zARAP6YEd1gj8FSnGB9clRX7FPbtEgi8rZgGMon7MeqZviV1zKHr+q3l0z1wyxCMlguj
tJQQbKOJCQrpFitbDmd0KTOxw+CrzD65hYZ6TkVO1XruDabJPoW71qb4hUj7UI49ptClc0gcQlOm
6Axd80gWXHW7b4SXbOPY2faOFR/t0p4o+keCrG2GWWpyNrqwpCYfh7L91EPXD6jiVJgNOq2CWyca
63HMOnIiFn+ERcnV6gGG6qAlq8aDzu9Y/sUCFTprXT+GhE0zWT4VLnOnkVzl7RQelNbmTqInmML5
THbJe1g5zsWMYtT9Db4nNO1f8RkT/bakQ2dQFTbBhGPFHJJPBY3NKSO1oOrNC4moq7Eoq6PxnhBf
DUos73fUnYdDjPEcTT65TSV+yn0mRzpv8H/DkZl3OPSKNnQ/P1vkFcESsy5hl3ovhLN/A+fZmfZ7
aTGtLeGD6nIAMdLll6RVp27BnJGbtY/dPD+BYngMWSPUpqq2vgUJDVaQcXDG8ncrjb97lVC7SrjA
Nrza3jrx5FFBsbkE5oK8Lc6mwnR+y3IfoU2eUMVEeSYM79LUSFF06B1V6n7oOKa6BGoN+2H4ktB4
TAAyMS1mZMzeCGUeboi/zIRcASeEk2GxotMKRjHzAYyvSxt2ASSArCmXYiH4a/gs47rJk0Np8qU3
rBZWWU9DLa75ky5UO3N0d+0cPnY0yCjfTQ05fBXyQI2DgbvYDfgL4MeuOYezuQsoFq46gYuuJqh8
VbbI1il3Z3iw98bkZTuzG3mnNtW3fDrSBqRZzfTAoLNLetBzGAfzzo9j+yA0UDxj0h+uerUkrSHR
p5cic+jXaKob1NV9LEOWzr/kmclqmxqQ307PLPmDY7skgEofgUMdmBAV6vrZU4K1UnOk2gIVJRk4
ZqZzGgqfUjztCNbIxGqkYnqYI9zSSfZUNJqV0hidIuR8e9+2qHCT7k0XlEWvi94PTMrsSjC7iZg2
Mms/3FQZBwFO7B4VXzkwQwKHcXdegsyFcreFXUavvTuASS/nJ1I9YxDDASrMogfo6gBfzGf/nHdx
cFhK3mOZYPVo7e/+xNo+8/WhHwq513aNQT2bTomW76lMsEYuFlV/2dwf2YsbsHUj/C6z6BsoljRM
5dhs7hrk++auxkCa0M9rULw0oSM0RrWVEPZjolI6seKg4RMXTFgj1lOowzREKkJ1KvpC/Oj+8/um
Gatw1xrqjbe+oN0XA6w/akqfsnm822HvT5H+t8O6NhySRdqGQf0tyrxiZ2czTSrGDArxabtj1knu
CRhbIyIHYNmgKUQAkjiCdRj4iHHq+tOvlOX3rOVDq0V9RvzUq1d37S7p3fnnU76P4/V/xdT/IzE1
ijL3b4EQtx/D//ko6vRfxdR//NEfYmpP/gOdhak8BUDLd5X3S07t+f/wWBwK1/ZtyT+L0vq/Uoad
fyCUVo4Qrict5Xqog5uCGtd//octkFP7luNLC8qEb/GCf5JP/52cWvJx/rucmluz7TmW5QjHV38B
QsjerXohQqS7yNIeepG1zwGlVNr63JFzsINM2uD/2IyJwe+Ou2jxMqLj/l7uLP+EpbAV70KhHucw
cSzkEsX8r0nHfSOMGcsa7FdESbvSCV56P4eRNMmbg7d0yYG71i5BD5FJE10a29Bpf5/GErCXg6Pf
Rqu1+vu3ZHp/PTC2sE2QVh7CdmsR1f/rW6oNy/RKhWTNnFiSp5nRbgQphOss877T+CBuBu1jVQBi
B5pGxdwjpNBx3Y1U5ko7xnOg6dJ1esA96iwd1Yz7hkfVda0FcVKeMKjWWDTcsSpiUy0DZ4Oh5oBT
/TCYMjgZ4fj2959Iun/9RA6tM8T4nFBK2n86yJUh6MA1NcIEfxZnPK3YQqMCjGYcoBHz7QMcn5hC
2GgeZMn8H79cQ6pI0ZYXNepXZp50s031KTCFv/03741T/c+nocOJbiGCXi6S5Xz/16PdEtReD8qD
248AIyDOCptqRofOpdYh4Fs1PoW+idxOIGbtCX0Z9PahOlKFHtcWcr2H3HgIUeb9u/f1lxMTswMU
Fa4R0rT5opZj+u3rc6xDvAny/ybCoKrS1D4xJseq1YjpBIIXx2AVUEqNZa9FudFif5I62Zvh8F7m
A8xtDXZ0dmZ5RUv7b05MZ/mafvokjt//8z8cmyGERqfCnuHzXVIB++9vaWok4Dyi/w5WIoedw+rq
DNaEEqoySM+I65csuKamFT7R8UhetXS3k0MiDPYtwgKWEqsIypHghsIDKmAQ2jVmNpJuEi2KWXyq
MQFiuKqvEDVmZCykkjip/epOI0kGvTjZ9CSoTtdXOT4kynGOI8w/KnyU1eKl3aBGVE/B9FvR6R7R
oD/umqK42M2yaikbpi7FR9S2mJcbi1RRZnJg4W74lY1dUdTTrdYbNU2/ozFjKh+58Gq9ElOmrXG7
diMqZpCFgOiRAQx66AFhqde/PxNNPCl/PcCSep3kuicF3rT/dIB17qswydvuYA4d5ti8uFlhcK60
75/NxILCXC0Vs0r1j2Mw3kZNB2PGD/CYROScdnQ93NZIN1oa4dnv6x917k27qeIATd33ISr47FMV
nNNgDmjLet/KapnwxJPP8QXE69rDxvWM8iOAMBhFcC0ygFb7IjC902Daj6kyX/0p6o9R44mbUbO5
P0px5DP/6R57363WVjS5W8r30cN9k0X+TQaqODKVIqjWLc5eo5/5Grtbhsz5gMNAvva2np6i4GFc
ed2jbnO5J81dvs6ECqVNDd8+KTG0TcLYcvLMmybcuCapEk6bJ/tSOPVayjJkqddUuygsQMHr5GjT
q7+2fplemeSj4dDUmmR4NbNI7Oa5y47c4DYC9zmt3ypeC7NOD9HU2BeXnlBySWXRXlzFu2ciFl8X
H3xuhuFTnnyaKOQduLUhFpHzdNZ1L2/kUJnGNN1cTzwqpwI6WNLhkhSyLkNE7JPtFKjE8Q/ALSsl
KVCwy1uRgw6wKcVK1cGridBadktCRzszswS3Cbu5JN+ws4hTDb7qvn9TZaFO9++Ifn29LAolNu+m
3VmW+HAiHy5lRbTMCH6W9RJwhdy4hfR9th5akAt31aNfefGT16pz3uYWOPg0fgqMPn4SKDzRHFc3
YBLV3jAq+dJpL2BkVlTZydGQphtenJLPWCk93QaDs8W0J/SP2XQxPdTbyFurJ9+l+IuGTey7kpZ+
G+pLQ0t9M/ldgyjXJobTASrnwTO3Ju7yiQEKRPW0v9wxSy7kfiJcR0IC1i26pRQgdr5EShIVkmFW
jc/JoMlRdGT8MIooZPaJXm/u6Olpt86OfWQRrKdj8Ri4S7sRmU41dV/HupowQxjjYw8nzk/T89y1
1mGWo/Vsi8p4iOF83PcsW7xqBJInVxb+w4T32S0bH8DhfOxC33u4b5ywjo++QjFx3519rX7+IAXD
RbFtUNv7c0QnDsDUy3Gfm8V8uf+y5QsydJW2AR/HapfTClpTdQif6mWT4VQ4cpEsvAx2p4rBFFbw
eLVrd39/yhYUotYD1horH+C6qojibhq+pDryACrbYs0AYyAeZCMSnCrZNN/E8huRIrMuU0s3rLx6
9CAf75sWqswJqce3+16Ow+3GxwPMKRmbG5q2JIVmL/fN2Acfavb0ji5ZuGq6pdpoJKznvdbe1rT4
TzMam0c/YyXmjH77Qm9lyw12JopRn5LO8t9lLDw4G80AvLCHvhQi7CQsDPvDdOicpEWtSJWcKl5C
BaiB5dxQmexmEyt7UJUfCl1f7H5HSxa/tRMnMestxC7Ou8QbgxgD+7+0kZxCxvA2oKK+kfXrP5IY
kXmYcSD4PILVDrrpvXPbs+1SeWUhdnAR72qImIepZeUV+GScdH52pqt2HLkutkZDE6wbsqOTLW3Q
AVNUnDuXrg6AO3h1TcEyk8TXzpgxVF0AQx2mfZanM5BoMa76BBSIKOPfTYa2nV8ONiNXpzbZwDhB
7cJdyz3KCsJbLL3JkbI8RVn+pbW6aIcy2zzkyDspJKtbYbQRydR4d0RPV7BMbHj75lvSLvWAqake
3Ug/xWJ4DUbDJRMJLC6KhODky4IGRuZH20CFV5KK8AYtRzOzZxhlVLMl2MQjfMcBXtAn7Pvto2iJ
tKnont/HpzlT1uvEuVw3n5UwyifuVLfcmocz0ixAjWp88dwh3nfOeWQSsZ9ZPC9TdxdF/Vie4KR8
sdHU7Oy4uXXohUm3YZBwFfXy2SecpKQ8YBMRFSlFmwn5WM8LfITZ/OKGoX2JQ3RGWlsU8aA/iXHw
t8KPDWBC60g29dqPZH7m+3tUYUxPJfQePcRckLUCb1tNqUHH1AO3XkCupX7QMRXe0yqnrKcCl4mG
BY+JxtxmhGKCWhgHdm3I34ShierD1FUmQIsH3RVnKs4Jv9VGl9GS5zZSA9FeVDP1fJNUyzVhzJ/m
+TD52DhpF0wHYpVTjILlbe4UcS22AM5ZLfkNRoRPb9pFKeiUxfWjxuBVsCqnmuW8pJTb7I7ODaej
8R5SEsK2RUmk670NVKH5UVVPtbPIv5ql/0YOO/+9CY29VdxY+/msxjo9RhMkqnGQ2YPIlXvys/kK
83IdBtFwTKvcOZUqZwYecmedysK/RMs8gKiDsaUCgMDcOc0Nrc9FmVd8E2ohDA1lcrC68lplZnET
/o9owCQUBNZnJjUO3qf6R5wQ7EPJzToarf8gO8s7OdNcb7WbO9swSwa66db4DKdYnrVncztWCy7F
TGFutmP9WHcB9h/t2hgGVPkRe9F7nw54HRsE6oNdonfNyOlxpWXhwwmRFQToZGsS05sMkU/cp0eg
Bzf4D15JR0E3uESMJj9o9MoyyQukthjBiDKqfJrurVeojZfAxVVeUB/vb95ow+apJPWpCEvjJCrA
bs5UiHXbxeLq5+l+DnO5i/zXvq9qhoEeIWg7cvdXdnQA7P1RRZNxbdNmZfPJJqNuH+wkaohLjvPz
GOHrhahGyhZz1KrrLZSv1QPyg8UBv2saozwWfdkf+vFH7WhyPQo1bIA8/17OyqLXxQ08QQSTz9VR
JhXR3yHZgASPWyduanpr8+WtfQlY1w11tYqQa24aesqbLhg/mX2JDmTiI8BLyTckihlHM+FsWl6j
DdCOaC2rPWfQ0eoIr/Nn+oK2GbZbC5V/OKTOdkRBu2Zc8XdD5l5yTbsyKA2aZ0tGU+2km67xtpwm
5qalIJ+4PzI7nh+jFumT5x3N1lf7GkFBZk+UcssO0Xiskn1MrYJ2asJSq89eu2GD51DReKurM6oW
r4is17qTKDrQ441d8QkpbrlrY/8V5R9BojNesYHkG96OReWc9E6FtvStm8TvtROihpq85Lnuct7c
ZH3te4PAS5kvzGBUFRH6VNomfXnOYv6fzFkc2F3KralNbm7jMTe1KNUa0ZK9sOzSKxgv3Fk4xL06
Ry33qN5JxxekecfU8LGADi7ZRNFwxqqESHBygyvTVBMobZp/llHwaAxJ/8PymiO1h6uqy3FtEum8
rnPtnk3lO9iWu24revM0soy7PxMPg3tWJvl+yBfTbZLFJabX5Xdx4PJXXXmusZAgIPbw5uh4uNRd
WG46BKzEbrXD2fUmiOcRyyS7xhjtGsF3bPjZbhhK8IZO/qVmQXbuwzi83B/dN15EVXkQHt1UIFWL
/dU2KALnlJJ7m1YRf9HE6WmsWmM/zv7vXotQuhfTzXASC4O1a/7c6Ixvr+qrYBP3hEZ4LL+mBqgM
Ypkie1Bz/CEqmHiGuEmWdE92RXvDdR/hhKCyDcpnkZnOgVr+0uibkP8sz3X4cddh3at9U1oGU2kD
T/AU1c8ImdeqbavH+14gTazeCtvRfTc8ODrEzk6nalO5ebx1lVNuOWVohbum9TSlNMZTwgXW0UzI
cE215VgB2gFcJsebGNpLJ0IMpvwf3DaePVgcJ2xgYH5s3k5dy+qi/PRNBoN3kfA3lT14G1uUIc7L
SD63qRTPkStJPOYNBi1pysUgWIGRCUlpaliZ3XL5KL010ciw3CguivF37dA5RlxjPMjGF6dpxhA+
zMWMI3XZ90pgJ55Nz0IV7iphgXQ2pqVXnGcEHVJEO6HpfwYzXu9na1Rn6D9kyzGx6+74smUDLhLN
ya/9iPYm1xt8cZPjzC1zcn/EsiElQh5cr4qIOnCelg7xCZxccWZe3mPwj1Z5Tm4Cf5GcvSis92NT
3Uw6rzszdj4bYuZy8ITGeDEcR+0mWx2rbNuF+QWP5ue6cH8LaoEZJqsP5BW4vFp86bHE88WGT2JI
bv5ML6ZmOdKar8zwDonsbmPMW50kttIM4Drd9OxCJsdROQjSkgUthTZ7vSiPDbTNckbqnyTxq6tZ
etXW0WKO1geujSmzgFmPv8CZ7a/oUw+D6t8MrI3rfv7ISSDYuDomceU1KkHC9G1S7PW42AUU1o+h
mYhootZut09MTj4BzyuOmT3sp2LXCBPxVHUwSU8Os6NZR4+pdtFT0sEWJv5WqbFOBwCqGSvCi2FP
x8Fr4Ej2J9GIr0X3zDwfASAOwNUMvgvNrCePiUWfxUFK3Nt2us96Qx4yl2uqksh7RVHT/ugQC3nd
jgbv1xHR7Up46pNZuGQhlXQomKGrMENSgqFk6rGoUVMi7ZTh8r7JnY1bR6R2J/6PZuZzJh3UV2SL
EoHj1radJzceUZgDezMLiU8MLQ74MczHvUJkZhkGcgPzkLjGs2FFza6oejKRiuy30e+YxC/lnVyt
0WC/Iw0yIAQiFq4agh1dcOMrp8ZvXMSLSRr/TwwoAdwX4Tgc6nII9GYGYE7zm4lAm1Zf0w80uvlj
Kej/hdWY75YKsi7n9jsDxwPDULQqLdN/UAZdej141QG54e+DQxxFkDj0QUffeQ9d6+ZDXivilu5y
6MqTziK0y35kvQGY/4z1IzvFJUtg26f7HvkQ8M2qOTdV6T2l3jL70vWXWBflJ76Sq5EF73XVo4Cu
q69uh9Ysc6t53wxOvHb7LEB7jVXLYQxh0Z6i5ZbjSmUWBTPPim54tjfQ1etbm2bermnJyWT40TGr
9mTq1ZZMDvS0QVnT6bNq8ogClJEZOSCzePbnW1fGxb7xyvIpjqkY1uMq71KXMCzI5l3pmvteTig2
gvzSZ6XJYulNyBbG2gA6nVOY2GnEUEln1me7autzWduE6GZ1tYay35NU337RFI5Wg2pOBVyIHeMe
45cjHqxMeo8RBWptuI8LTc2exNdSDBWCMs8+J3gZD4nQXyrmUvu0V09idtHT4xNMHbhgStJBznrf
gXjUt9vsdaCofDDihIQx5IcPRRW/eDb6WQgEmEL9fp041JNw2nsLbXGrErS2Hq6Us51y9R+9McXK
03vt5n7fCA3zzZ8c68hE4VIglt6kxM/sMjt5Uu4QvBUJOVHl9A5cdKD9C4VeTF1FobouMPEleiOH
9EkaPuPWuHC4sE1L7MmxOYC0WAwT3YJBtsLqoS+aW2rk5Kwm/BzRK7puEQQsi6rD0FTmOtABIYbx
cWjTcWUUM9rdxdYPCIX7Zk6fLvDmN+WAuF5K11igl4eNXLiZTYBYqy3BzRFBN4rXggw9Ix2QsQ2N
ArpLcxY6BWvKEspBVv0G8vi3hALFaWYOSIC16ShYC+xDoCauO46O7gIQKxe2cr1s7rv3DQHwMd76
/9+Pg4Xy8Ou3B89vdgA9XpSp9xLef9W7H15aIYPAZeZuXYNozEmnh77K/UO9/AKVqdNcqIS7ybSq
/RqDBRrn033TJ5PcTd8j1uCWWI9M1i5B1sXHzECg6T50Jd2aLu6fdFBeUj/h8+QWMqsy/zrlI5Y0
q1Gc9vQ+sck2ud+x0jQUXMTagMOC2D8Mk/k5qACYQNjNd3IIn7x93QT5S+z1bzWuqH3fxFgaHRDe
Y+ivxro2QZTiG9yX/uC9dDVtFb9XZADkxauPFed19oglIXU47oejUbgpkVFqusE7RRfsGfSDixL/
O4GkVZ9B0onEIWwNMuOajkrGpI+zHRhUtNucjLnRyE8KWyXFVfuFPFuNQv3kF/N3vmyPIdtwICNq
LE5m0uKamT4TmeHfBuQ5+ww3DgtFUMxENzh1U7ACnBCJFoqybkZlpctCXORJc1UFIpuq03ufMxma
s/b5rZgC0RjJNfwBU83pZ5QW9RniCMNl3BChSr/skmb6ZsnCeC99NewA7qhj1ob9E9lD89J+aL+N
2JW9Gefb3NovnhcVey4BfQiiSL8TvHjWOjG+3t22QOv724gH4MYtmoUSaUolk/GvtLDfWHWt0fvZ
H30YPUFF9X7gV9/0bb02GWOgGFj9RYdJtarFdKjsxv0t19aSDr/E3woK6VkXPcMRojJIqtCaBTUJ
5GGTHk1jsDbkQxBLjVZrPwPB2UwWZoTZaBtKc/OmQG22F9W4p8TRnBq9pK5GnXsLqzCjHlgglnA7
pNy1AfKi8W1Mj8j9qwaoSuIeXYQgq9DTD6ns5SvFNiRuC2gm96ezs5AgrCJ6qdug2y57HjLPdZdD
giAcSGLimAGe2h25vpN+jVgjrJOOVXBY5/E6UX2xt0ULM5awShAsxtMYXqfE8UgIIktQwEqoVTMd
nS96bNsbDjs5joSlOcI8l1Bh6QVKRHDJaOzqsveuQ51fVaLji8x8JAdiJAMWLi9j5hVZZ/dk5u7X
1GZKbGf5pqDi+5iIxlib4IxbOS76vO65a7gZQ45Xm1HN3xukuwc7wI9rUFxd0bfSO1fQwK1r9IZ1
iLRtjJurpdJhs7DSXdSMKwSC9aHrpo8owqs9DrXEiExZynesPW0j91mKr5UF0UUX6Iyx0312y7RE
zhZZkEbwamIF3HVgag/BiPI7Def3eAJ/YU7DC9/WdHS1zxoo7eedNrslk2ZC/O515j4NxbyTnGAM
EaC0SeqbU6rDTcHvR1b9yW89YidpI1WT6Mj7aS+UOZ3LKD+8Lkfo1tRP0YyGV7thC08RPrnNLa0e
mnHvTB+TP9x87YtLmLZbh8NL8q/+nM1qOPeue05Artz0NHwKtVE8dlVw8aKOK3Bw0WiMtGxSQod8
oNMgeF2sOmHzMFPaDj06NvbQxbu5qKJzG3fPs5tSSXe+V9a41Q4xp0NoMNlG6raFo7qs1Fsqk4Zi
foz+dMA27boOXqCh/SaGKTrPAJM2TT8Wh/4AkSqGmDx21wiZ1zqDmr41ZmJGlbO3JnJfRVlG23vl
oMFRuwHVhO2SaMvaQ0iDmrJbx6qShynlcNi2jeRaeR/1G3LOHAzUw2T29Wnq05dwNONbMpXmOW0J
YqxssR0n31mlUVlcA2NNwpBJeo3pHgw7xgXEwjOioIdkT+znhuU/peLyE6M9s3CR7GYr0V/a+TjF
8anDU3xzDXrNTJLIjhR1IB7ikJmQR+fpMcIKi92SsPmkNnhRM3wcENoyzs9XZQfy0DW4LySLkG1I
V4LETI4fE1v3HBWqgyzlvw04GPeVWQdrWWvrzcMvycCzeKQI6sH36Pd0VBLzPAbJD8Sq7q7MEuOk
u+d4VN3nfhKfu5Y7rEeC2D6SfMXYNuW+rOcIekY0LeBlyOy0xhDpW3vkl0S2A4C9uaitSjBBQUJc
JQYB7+iPxbstk+jiNGaFMt70t1kZWABnSKlzJvgCipfYxGqE8WMlwV5EeyK91v3oHVAi5uemjaqV
408YgJkzBi2Fo7Q32z0r3OrqGAITfUTV1CnkNY7cd5Hb3YGx6p1WBX4tXZAbg75LnWRNw9dUDfUl
k7PPVCVS1QnjxNgO8Za7gwGaOUwpnARy3y9we3tBqJV22u/teLpIJhQXa9nEJiNyHXb4wJkRlkJV
q4621AlG1RWGjHwd8ozw5sSINwRqU0nNz6GFPL0ZjN+zAK5BA1Dk1bJV/2Ck6d5RHwKu3Wtj1O7r
TNG/HVLYMD2BcZmsL5CnD94gCSZewM8cEeJNWSfiL3YIw5zp56k23QQUzs55ZhNgHxJ2r+vQXldg
oc6jYbJAzMerkTDliwTZCJnjduPGDOMfblJlJGIDuXJFpo5++56HBZ0DmUDyIAsRtwc3dsqtJg/r
BZMUpyWIbEoWK3TB44k3OJ50Q1cAj5XcjX1I0c9LJnttGmF/BMu2qocqqA9lR8Z80DtECaOlgDTD
/WU2wVdwRyyHW0TQ1S7JaMT3un0zrXg46CEgb3vQtJgw7A9XgrBnnyE5bbwH0q+bh3bZ3IedjCsY
HUp68MYHmpbM1atW6Zu3tKntES2xMz6YoRMdVMIIn2hEPdMk04doeYSW+UcKWA1d2+AeBugm0vT7
TV9nPBfoq1v0zcVOsr1iGnuuXTxAJV7rY5TkrBQi+Ga1xwrUh0FVZ9wmbSG2hh0k3LlD9zq0Y3IY
cnGFXYYwT+cY+9LoWImsPzDuzah7ScOaGJv3GT6syANhIFTuv3QyvsJkFHhjZ71BDqe3YpaPwAa6
RdheokFJEWvGld7bdWGcSpF9GaQZbdLBP5fa0UvX3Hv3ScBjvn/yhBW+1q08Y2KazqFDvG2UeN0K
kc+3KbJrjHHFsDUiEpDpG32AGtrMLsamminpTZZhcLXHhFR7hxB6Ciinnqme9Ar5GxaY3RzndA+Y
hGJvoxLaGTW9TZPKzr63MELkVeO/Jtrf+0gzB+aulzGjntBDUZKyrh7g+j9Qoof2YJZfx178AND/
DUdCcQj8ZnotKU9TWniNSys+DC3Fpfv5cD8zAkEINlOOLbgGMhDzPIDlhumek5szvknfYAxAH6ec
schZ6yfNynSKzACa9USwNaUy+lBf+givqOS+saIZX1/CRL7SABeg9ujnAI5GazXzf2S0O8l8bgB6
5faxKqhUJCP8m55gjHftOz9gv/NUlok980zzbe6YterZJPBwGYStgq5SrJjTOWP7bUCWcs3rRuyn
vgLxtThG68Q09qS1Ote58d4juOWvWvj2NbLM97R6cun/v7ipE7/6eKtwRMVyHyU+MoElK8Ee4MhR
FuDhfd9aUhTuj+YJMuZ9N5psZFYx0ILcabklxIl/tGzfA//7Tz6k1sMnWaO9H5FgYAdbAo5KOvf3
PJyfD1Pa2mQWXSk2/xF7c4+2ucfe3B+JLubuATIq2HDJY4hYtKDItkm7oBEKWPDnYx27BO0hNgVU
aGTHexbMPQrlvvFVDOfJrc6yrcSxsbrv6cJxS6DDLVZ0sMrtgj2+P5Jp4TKGu58Sz4kwWFE0O/18
+IvNW3mMRlGD75K+8h/C1buE9b77a+N4UbytUnq1MWTK0/0F7i/486X++Vxt+xt8RsUhZwGGejbN
gq0zDu/3XwMCw3P3F0hBkWWrO//3Ty+IvRIav+e8V9RI0cEPfBFGElWnn/vLk2EE+25AlIEFwwKO
n2m9bpY8GXp3QOiWR792gwgOXYfn60/P3w//n577tfvr7/GVIdz99coZDE9qB5DG7q9w1/D+/Obu
+/DQF0R1E544+QWNSyKBAru2T9kQ4X1onRxBhp/uh4GQVdal918wbHAMTXkcPbyTZ3/JObm/rjcv
WSj3h/eonPtP7o9kpDDDJu23X0/dn1f/zBpqfNXsJ68AZ/dfL3f/jZ+vWYwU/uwS/dyvHJlkCY2i
lvfH5v6DLmYFnqVwAeLyxV8Uz20JEmvqYdbdabJZlSNDBmdvQlw43r/m6H66/fpas3TXLxfV/XIa
oZKd7ps7c9V2p5QuSRxt4Y2MP0OqTMrzFPXY/bW5P5dHMytDg6p52gYlXJC82N4/yD0t5r6ZvDrc
hmk9IhdR+s1PeqRO6AWyJT0DnQscT3RNAPUtOFqeC45kiin3+QI6Hu4w2MQottSrQWQXRAl3n+R6
5Bbt7vKq+p7H0ZvU+tlKKcFCFZ5o5RPxEJJKHUpkBxPgGM8847LfxDIFuM0Kb0Xr8A1Q6AO2dbwC
U/pd+ax3aIS/uSBFrJwU06rjmjZ08UlN1rHXDfjHAFxHY1lXm9ONGFCEeiH5olRB383KecAXEl5C
O9xF81JsjoNLkLrRyeMNroaVNzW/UYujV05jdIUALC0DvhleEBXBqgH3sCWOZZVPlU11s91GgM0Q
taQQhAFmBDbMTau7Qi401vCrVo2bPAjPP9tTE+BXP/dtRY+0mzZO032ys/qRitm+C96kIGEnmtS3
0vkEdhPkT+sfmzD9xmhNfOXA5wnjfWIo9FrV9G2e6d7b+XgyacwqnESrsHTezMH7aoi9wHCx/n+U
nVdz3Ei6pv/Kxt5jFkACCWAj9lyUd3RFsmRuEEWJhPcev36frO6ZaUkTrXMiuisoiSRcIjO/93vN
6LTfiPNFT+I5CMMM+gV+k6D1n+jghCbFAst4hDNESBDtMuoSa6H5+roDA7oL/OhrFcHJHzriJg1z
3BeQLWI6Nz26Cun7j5FLPzGY2Mrnlr9wSgcn0JVI0TnQzQGQIU5xMwCgWi06DfgoM6Wb0UJ1cJ/T
VC4MwZ1rqMQOSOj3WoBPGn2FUJnK0D/3MHOQW+I+cD/K2OKXtb9pev8Jo6W8mMS6yJKl5XXo3tnX
rFqx7Klp0waPHbZfNAIlzUFhbH3INji5VB0dK1BJE12aV4vnqTU9bFbbbgk34gxEdce1N4tyimAU
kwO+cZDxjyQpLLDUMxelzC+8nR9GS8A6OGlM/LHa4O+tgMFlGOaOeDF6GCLczn1UrWWnv1FANLyy
JplNjO0Yy80AzyAArnHjt+WnqUXvURbRW1SidYQTvYIh6a9RQOLHkxnnybG/+xIp5HAoEzSIdcs9
7mrdXPvoWmiiZP62Hi3MVtFN6zB3NrpW4RUUtuOriVhqM2ratGaXbG7zMNdXdVX0+FjipWKFrfUy
TpgtYINynL0QNkCW2S9zbjRPdNVRYVI23P4qIMyl7gbjrOeTxipke+ummr+Y6FDvshlFLMEk2TK2
gAvmwHT2KDGdF60LKzrovr6hrwih0/ZfRtjFezwa8Warcl5QoZLfpG1A90Gd5HMFjVXmT5bM52eS
mFZFTQyoNpG1AYaDXAeOH7wW+EqCNhrIRNO/IMSKsbSLX1ko+pfbRzsexrHRn+PiFPn8prgS3ysX
bZgh/eHFsWrQfp3AmXh+TyPih5AZR4+R0BCNY4BZ+iZzVertHGdWr4kWnYPQOeADeCpozLq93R+r
2aZH0HYamtSzaIVzHo1oM6Vz/6h35nOV199CPfP4J3wfxknkD9JCyznoxrB3jUQwa9SQbQoDgWZW
4zLq1dvCasQ96p5tX+TtEeL3FZg52cTAiOB+Y8R20UKVH1+ykjhz3LEIOsNkFLvvF4geLXIabCQM
12PrVLItTPW7ilzMO9ucrLvchK44wmvYSG2SvMmxvQTFRguOHxrhPcbJMqynqu/pLkls4oCrCIjR
Pomxl3eidU8jvCscgatolWXhiJGVUa4wJFZs9Sxcww9/n1IT03awvRZ4PvSxL5HDcZob79nGQDO0
k0+ZMQ0nHxeEu1gzzjfWTVWDSkYFDihzveslh/97ZrGhFAM/ELex8SWjy0bNgQ8+Wb8/Erfn3oy9
yBHlLjHcZDf0NL3bDG0snMFXF9Li85hhI1rPGPspcsco2+g3p6DSTH8+BZcJVTdsQ6cRKH6is3t+
2HYxhP5dpkF38jvzwQmYAbQhxNc5dr+kJvtzCAElxnN9eG956HVN9JVaWfTLphIZzLggPCqyqd4b
2UPvBi8tzeU95ap+r1igNzTq72+cqQjXP90419GR/Et4+KQn/UTIRs2QirgYuXFeizeNbbj7oPfx
652hveNdsbV79Otjb+x7bH+3lE3Jl1nscHd9i4bp5DcW5giISd3wTZr6pQDMAfyx3yGo2BbzF1tg
0JjHprCjRYbA9PCb8/9F3OC6rmeiInA9bOLtG+H8LyKCqYnRzBiyYKrL2bpbGuaKbcNF2DVNtknf
w8pA0B00+GWlzudeRkwP1l3ceu26MAtrDbf/NLhvdhLXGDq6nz2FgOBn8oU37zEey3KLuSJGrFmo
gpGw12kxHr9dxP/5Nv7f4L14/ON2/6Ec+kZ/reZFa3/643+9FBn//Rzky2/410/81130rSYp66P9
2+/avhf31+y9+fmb1Nn863dx9D/PbnVtrz/8YU2QUjs9de/1dH5vurT9pwJKfed/9x//139PAqbb
FlG9/wpvUEf48yfVJfy//313bZrrN4Se723b/KAD++Mn/9SBSe8fxHuT5Otazo+pGo74B7s2Se3j
CNMyb+Knf8rAzH8wdBwHqpQEZbcEWpB/ysCMf5hIpjwIA0LSKtD/R6kav4idXMOhQSto8NLowWX+
x6nJE5PUklIrd3o93Bd4ofk12HxYio3momyNXH34jYzlPx3RRFmDZZPEQPsW8/GXd4L1A93EaJS7
YU0zFeKKW76akjRiwN/BB/j5yzP5c/T+NVDjF00HF8iBPKFjamGhN/vxAunw+XNNp2JnpMgvi3yp
OdMFbOsKIeDyPz6Ui67X0m0OqHO0Hw/Vg2R6RT2XO9yiP5I0+fC16INkS5zB3v7+SL/OKwZHspWy
kDHwy1ND7Do3ITrrna8B3niugltDmS4TCrHf3D+DMf/THGy40vBQH3k24rGf57AAYodVhFwVFZa5
7IV+cSsyz115HBGxAl3owOzu3qhb5VeNjUvvIJupAD7zu7+/apJkfj0T0/RMnqZKu/np/jp95kJr
Hcqdh4+Tnvh3ssMLKhgvhjZdxnJU9j3vfhT87g78hyHkSsJt0M6ZOI3/LAXTDLsQDrqRnaEl+1hv
9ybNKIIYz1U7wmzUED8EpzifL7FbYRyvRdfaqjeE2vP+kBu1wO/5JZbJy9/fjV/VSswp0hLYCTiO
JbE4+HG4ybroUNPk5a61iDAIUhtuGEdrxYDjj9t+7/S7roaT2cak1euyXbZFCsUOS3CYY88uPf9p
xiFYBr+JsPmPj4m4IKYn1m6mlx/Pa+6oJaMiK3daV4GJ92axqsnXI36QF9zijXDapWO2X0qzqH4z
t/wqalX35C/HVtugv0wurMYWyra03I22eKAjRbM9SJTnMPVmjce1TotVj8fdIOVbFAFm++1vRst/
HCx/OYOfnsqQZCGQDWcwh2aCt9R4IXHjetMXxEwJfz8GTF0Fy//0Uniuha7TI7lJiVbV+fzliqER
2W5WEHVY6OXGqZwj2/WPQQexndiobawq2+K806fRa0c4J5pFQm4JNzxj3LxrPQypO306Qi//mNLp
6PmMHYEbCDS6DcGGlzKIll7S3wc6XmOiOxfxZrSLTyMTnBfhTW40JCr242VON15enMpg28FXWM4F
v0d9f6fgoF4szaHAF5BKd/KX+FTNy8Y9BTlWrTTqsVXmm5Bk6MAU9/lcV5DgDMaKvSx89PzqhcLR
42xZcq9st0Mj3KUGobyh6HGn9vI7sMxsqVlYV1fTlb7vYwQSogVYWBTgBDgFLHIsEpHqPbbOCK8o
xH2T9oJA84XXUBXsMMzbsFe7gMHurOZ70sVXqJLHhASGZe8RMJ+0UN/6tenFHwQEfxRm/KHGk+kx
hA1FfI5yvLGbbwgoKixT4itWbeYyNLHfGLCwH8nVRluJp0P4gc5si+XYXQNpaTFwXcZIR2bsX9JW
sRGaFUrNy23yaOV4DGto7FqNE8c4ZVcaURer5gYhdrsMCncapulsRC4PGxN0jYtz544NPV2+Ht9E
eEygyOwmlxR5CWUij6UgpmHKCqj7TGDq9vt2/IEZztostBe7DbiTRfZRZ2R71OFH6yASEA45CBMU
gzjUj5g6fqPHsbDAMfD4ZOqxZ/3SR/09ZMXRLcXCdodLOLBOmDMm4x7zYukdqtB4wKZowD2TM/Hd
+WkULgN2vnhuf/a8eUfVr/qI/LyH3uQpaQpWlzK4wnirCFjFEyT6XvWKHpFe1SHyeTiHgxpoUYeV
gq74Bl9xWcZ/OL0KhM62ulNsfu7HUt47iX7RBiIsLO0jKZIrcoRrj8MQZBuM5uEioNd1i+BJFCAq
U03SLvabNF0YU4FNLnTQPSm/JXpJTYa2hvFpwVZap8WpJ71kgRAMQRMZruRqXmbOaJmH7aYqI3gZ
VYz1Ipb5rI4PMujf3YjDmYKHVUtv2lbJffGe0SZ/tPFKJF1Lon5rTrezdxKubzT6s1p34wpXrOhq
4rs2V9V1wD0QE7nTjR8xGrgmWyYM/FC/qKE8qMWZ6Mp7rUNUNRNoHhs8m4gJdGtVwdL0+4uosbJr
2Nbvk3h6NSLaQtbIuXUpnmbktqg9jPTrEhcXf2R8ABcFIn64DcfKDj4wlEyw+2Ac1Fr6WZhwuNoc
ep3DoW9TieLkDHK8eCnvSrFjul0EzXAhyE0soPKly8qvKPYpfIMCQq70wmvbs48gN5mXE1R9mp6b
mT3hbdrq1VIfdippnSGEjzH5qiB3cTtdDPWglkWgf/PxUY0cqI3IbzqnOy+7JPxw8MhZkKfEGgic
7JTJq1MnVw0OcxW1X+3o0E+8Az3DxQiSq6tBNdD1cSsxN19Q38JKcA0YfpUmtrdv8LptUNEZ65z+
4qo5s9U4Lep2bjlZZ5CECfpgHVphJnDfuCQyutNxnNpTOS8KOPi1Y1mbuR6POvZhq8Tz73TUbEg+
tG476DsbDtZYO+YKq/IRrQfztuYF0QYu6Z1rdzTSRvOCgTxvl6RiVzMm4CFmSyVv+lgTGVkb6AzL
1sDsrsV1Gp/XlX8324F9wn2SzGjX7dc4oLqFBaBnNhiDh4S4i2rvtMyiWD2xTBZKXqhzWKlrL7xb
YL1S20yaBre9be4qdLg4fOPGg0Xic0jtCmuuVMSH+HUM+mxh5xYW1Ck3LjX0dazxXqUh90oO00VX
VhK3AXnbvCAD/lDLgZ6lH5CgdxosKJ0prm2R0Uyt/r3yAdLCHFjVeBp87zihG8bfEO8Z6bbLPx7R
1H7qcOscMxIC1eDvlCDfJacNSA0behaBOL8aBnZQRkoWWzMliLPxRLcZ1uHY03qYuvcOW+u1XUjQ
Mw8qOPRHwxP5Br9Noh2mUi5GEk43IqhfKxht2DVFG7fKTq2nYZNcGW+ya2zAcdjFhpfQo2oBiyEg
mKi3GPMi0LaVJDZgGrt+aZvaGucDXspyxrZnhCldi+DgDJw8RgPKjrVd9UGK81Q8g9YWJfa48y5G
KcvwbKZVBR2c1B5vH6HOI1WiwnUWBQovMs7TsrjLS7rEbs+23Z3eK7e9NzvmrYk1E/fud6LasPWp
uEk9Is+Sxi9tsLHcCJuD9UzmVYwFDaKutZ0Qc317dgVuGFDy24/cujR194Cmm+juDABNeOY1oVuw
SnQc5vq5InKECKAw5bE7jnHlB+9Nq4m2pE/tLEv1WJTm0kIk6sU2RZIXewQWYDiWiHZZpph7FHic
L2ws/rFnFCsra+lfqL2s34Xxsnsf9WxcDi5Z0VwUuotz3spLju51CffnGYDkyVRzuS3vZx3eN90N
cxkM4rOTtzCJ1BRkE8uGn3a2RlXAu2zCdS+/lY19GR33PR15bUHCX53B0VdzTv9WzDSfiwjmc4pw
h5OZocy66JEoDzZWScxuyTMXVmCSmzps2q47Ba5pr1Bhv7SyjNak7CkHbYR/Fuviap6Ahubg1IAb
8oazMeh4l1d4SKBuzen95M9m6/bPhBxzo4rmDofLb1M2PBnot9/iwMXCCWZjMMmvAW2SG1d9eIkL
69T3oI0U3xEEv+iz2/T6MfPi4aS59jGJUn8rivhoVv228svoDto+uVywfpatGRDORjwzPgLFt8gj
yHauYphH2lqPjIvKqZITGnlzTF8jltKVHkE/RQ43VUp4i8BSr+ZqzYCOSKLNMRXJ3GJR1Zq+klE1
YdswrQsaU3VIHEZjPucD2jPn660mtxj2Q56s2w5n/sY3yGlB1ZOKEx10pkzbfLRHXCKMAiIFCOnW
1txdCTzvYdJGzyvM1tHkonCein0LM7FKWnKas+5RN3q+mUZGht7jaGXVsbI62MsSB3TZTj3dHbzn
46r9rg3yviPYBq+sdhOJyANdy462Z1W8FMkZMsPSzi4uOsBFqbYM9ciKmig2ZunTuwppz2c+8LHB
Ns92vrUjy4dOw2ID2albEh1VC+Pk42mxJEutWNKG0V32W/1ofbY0WuBTwExO9C4brYDCpALTX3SS
9x8t767PEncxFtB6BQdELOEhbbch+kFr3vQmLpBDhFdA7DAup7Xt1XiY0oXbOhNO1jqJC0FN+lrX
Ylc/SBumU6zbu3CsN4MzVTgRoCaYoHvp9bjpEJ5vaWs+IAQgAQHUcJWD/xttgg2gMxHG0/dfGmLp
l/M8oPyBRkTPKF3lbpRsPSigjlvqK1jHNWB3TFcNCVAz0I9D2b4dOntH7qK/rFlhYJz700qWiIM0
rNBvSmND89/6Bnd5sjSYINTRZdtuW7uK1rYMP0TtHHgH0+1tpUOWTJEJP7aVDXaAY2Dt5xqFcQBO
wHTm0XPLz2Zlmds5C4lODcSu88QqZFXYjnCHYUCGdx6pFMIPXiGuQYPpm7e0wkV5CrKQdnrytUgx
ehEphvgEBOlmv0kMTOGrFr8+tF0Lt5UvrpNEG6o3ufGj/k5OzSuGihjXZOTMwfIvVo5PvIXJ3mDu
3J07BmwQc7bpRifIBmQQzGpL6Rpmv+0772hTPizwTbrkJhnuLkYEC41tsh0J5u8yRdMS/4kutcSa
IZqL2P/EBcOHd91a6Nan3jYPU2ESuqY2BYmD+suYtWOhgfM3JvssGMGL3sVDckiYBKMQ+Yratiah
Ml2dOLPmU9pOrLBUM3Hflps6Gx5HT+Lt5nhbzF05U8EDGrRFwh5vebsns3CRRBSPzEmfCje4v211
W5V75JrtSMhafDFdNm9J0J7xwyzM93biumu9unrlVu2UUdxf8lRH+YqliMz1HuI6FpCR9oUeEntQ
iqbRJwh2FvZO/e+ZXHRSxx8z4mU28UTTBqn/QA4JToYkYVG3oVbKqm5jsrWrczYaGUpZQ/l64mfp
1vUpdCF6T/4Ga326hxAoewvenmB3gZU30wbhjn6Y8eKi8NKMilBCHmOsiq1OYS2duguwxN0VWQmv
fhO/zYV+saG1LgORXFGXQgib8S/BcEJFTsWHiieG7SOqJCqSrZlzc4v00enH+9mxn5GL33sgh6WF
/p/cvx7T6sJXr5g9X2zWaRLqcKKPS2xmu+rZVmXIMCYvpU7qEw6M6cZwGwRzTXEUfX7SHCvbBJVL
ky7Kv0zWvW1SXzo0ihOUVGrmDVxKU6hTbPdUgskfW6o2J6eIeQ4jPPgKOool2AKeajerslS23lez
VaRgnqmFOFiN0AC3CHQk85HGpZIMYcGa8azVaXcupOnCULETVAuYje1MoT/IQRQrTKFg90aTvjCl
8xzR8kyQJi+NrD+LzBuwfjfIPBrOYpiOUc3muHO48ezsKdA2NG0+NM8jELrrz0nFvodU2kOQFTAa
OyrTpieP0rzcnkEXZf5a5NgcdOoc1LyaF6q2UPWxHk6f4K5cuwz39rKOoI8QK7RwYFvDsOfiMEXa
jY52r9tstaQOWD3zHhrQB1a3kzCbYuWp0hat/Z3aTHGf2IirYhXn32NnvzqxhwNCMSH9MU+YryUL
kp6fKi0/Oc50TDFgNoEhkLgctImfTHK+Q/1qhX/YQf82FK8W3rVlR1JmzBjJRfjoAekJ2NlF534t
e7pYpTGejJnN7uREV6FKdOx0cGL4dIPfbicPpxh6iMV4NTOAiphFyojMj1bmq6HgJ7UkA+f1uj3I
s6p3i8XcMOCTSN77GViKMR7dzHii10xHVYx3ImbF1OwHuI4r7vyrmjC6vPyc6stEZ7bBbozsQlEz
SLk9WkWh46YNdBfyPrlEq3PZWVUkULD+VwG3ura/aq4EPINdg2P+dFTrstkGi3bO3+ued1oV9X3B
lr0jOtBxsE9AE8kKgFNN6+M5UOEHzxbDI8lqvjCC+YlAROss2Bo67Eb11mIVaVDXpt/LFtH+bcy7
ojpinqletI0L47drvpJpWS189TJ+yqP+e131ZzWVqKcazt2OvLPrmIbX2PgW59hHNKgG0jRnmtEe
JmHe4aI74STOZSsIom94e4JxPNvOS9KF3yoCgHJQlVqaAav63u+YMmZ1T2CWoDX9rC5TagpTZlIs
W3lvu4CZjsazV8Bl15hUkxh95zE8mwkwDaBiQJFKQA8r1603INqK9NKW+CuMIjBoNeZLpTUfxIWc
K6/YzMO48kJe/5GN+iIIceGsoAmpBkZsoFmvG/MQ64Beff55knCrLYznVwrwsYPwY7JANYhO15Zh
o+1p9WwNNomOGtq3j4gungHDMCN1rtIjvEOmcCdTeT+ODMGmosFEw2Ith/HRIaNqfQMWQlwAoIP4
sNgxsmbgBViqACNlzZL8u4WBg6sJU1PtBLqOUF1hg7MnoB5ZWv+BeBACeMWwBe9xc9ODnUhb1daM
SnPMto0mt1EDODfe4DPsDzwsfAklhcWMLqhhVkfucY5NLpNLJFT1DfBwXdXDOlXuGB38gUVmZJ/b
3ri7vQ+tb/EIayr7iIIK6/wVZKnvkGOphSqYF9SBm2BcBbb7SUhz57YQOmgQ8Po1zovwEZLcSm0/
wu9TpARlxh99Qc2GgUi6xM/IV+U9631fBR8yYOLGDQkBCWWRxPO6HrpzOoxbNBxirQH+KzV2sAxh
mZdqR22Dwt4qrUBBZenIzJCjY2zbjJw4tT7ScFncMNJMY9Ul4BwTw9OgUR7FIbOBJPuGBF5r2cOP
JqSSB0I6Ekl9s8lECnKXhRBOo3JHeaoRwz4UIIPhFnMNalCv9VDtRM+NrLxtvB8ESiRYt9rKoEDW
RfEUSnaTeYsfrN+QrcbvhpGDY89rGxQNDFemGLK0v988vm61Zz7LdRQTAZc23KLWyV7rdjoN8cAq
5XfaMsW9bEnD9UoSLDuG+0DQFB+zjxtKQzSRSxZEtKpgnTCJu+7WJtDLDlnacqDJ22LHVjFZV7g2
RzalsWej5SB0ZIGZ73cHkiaPk/uY+RaDJnbfSZzjV2YaK2VIAL0CxEq43Ji8cu8SLwV2Yo+8yL3H
Arf6jZpKJlX3lh49pNDIP1mj/OhGCwCRmLICFCES4UdcPmYTSwi0G2aq4jOU64dSo/T2iXsnKdm+
hcECJ0zIKUV0vNXM6AeAnNXalkgA1NaR7xXhYwsFVkNzZz61eTFzgnnYMT6AMiwwJkX8QKhTHaBi
bdiQmNiGL60uu9Y9/vo45ECcvLu9y41mUqOW88NtN3e7ULZe06q0LeZmijyQWayceegCjqG0tG0f
mNFTYFRnrGTePBqM27S6MybI/kgzFvgGAqqmX52odFciFJCoY+MPTEBa7K6Hal+gXFiqUT8m5wp/
FbbAKW8lYoAmn75opKQtSie6n70n/O4xv4bvcxQpdWgrTUK57xrWUqbS2txFeXaIubQD8VK6W1IU
1NN3XzifNCvHyyTIt7Dxmdy8qVtWXva5rIiuLDMoY1wWypfJztNNhmdMWH1DCyY3of3g94j0dJgY
gYsg1KHW9dvm1FhBuc8TR8M0G+G0PaXHgVTIO6hL3fOkZ69Z0qNVsMddgoFeqXnw28Zz6YXa2gG+
W0bYOy06ZC+ki2r1pYGlONoHwgXcFbGy1ckQafzgF9YxA3voRrPb6H1135MCsdBSYoNIIXc3snMF
1kKdvayqlCgqg21D3I0PTST0ExxwOKThvNFdOnOl7/e7IB5e6g57gQybvYHtNuXRNSfTcOW7r7aV
bOysISOs1L62BbGgBuLd3Vy6hM/pEKqqxNoOHSkF+G6QQGLnj/ngBgaqaf0sKyyKcxNZSKbIyIn6
sGe72sd4ggTm6BxuH77BV90XqLXGgbEg//xQpn1tPLH91z0NoCMXzgYLkicCPuXh9iHJMTjYvDkD
bKZ9o7jOdpo/pJFEutUTyg4nfxUaA/hBCF4sQ2YaQnhbEEJmOz/BVF2SBrhp0vQbVrTmocv0L3lJ
QyGNI2OdhWTGFYORHW4fUeJ/8Wro7Kao7MPohn/9uP1dXLLzCCvoRxhKTCn0au6mdWizwTrcvvrp
jyLsxBY20CGCini0rE4ZXZYgqcrj+d8f5RBgTU+cH/42RDQdK/Sb+xjnMLxY1rbW44eoJQVvfzUQ
DeAwC4jolATiORtCdzMQBDuKccRXMzpl7WQebh9dmIhD3aj3CsB//e9/iH0OlCYgGoYmjMPtA7gf
IYv6Y5ckAqdt9aUzKGxSNy3e1qh6hD9Oc6/Uz40yWimqONgk6IaQ4klSmXLnlJjRq5B1dbLatqZw
jLIdubnBgad0VslK2aiXz7qsT/zzeC8NDFdFksZ7L+3Jx4hyzBtcnM1cZRhzi1yJQr1cyxgpg+fl
OXpYu9lY7AiYdCYPxXDntgwo9UeA9upx4Bi3P42DbaxB+LXVgBafjA1OJxgwt5lFVp4ny3KAxsEp
bn/nUIa1XifJjH4Y0Tk8zdU9oNhENnL0xdLx0MGuj9JQYqwTKoed2UrIG1P3uek0CfytvrTz8Lsx
BuZaYvRHCWCIw+2rXj2Fv/ydLptNH1if3WEm/GzwO6zMnC+a7iDK9ZLqSNZucMxseJTReOjVx+2r
sYfz2HHwpmQFd5RsLZDpR0yjfZ0o/drtr24feuL9+ceyhipP7i10Vi/DHIU+gwkmebDDr5zgU9Iz
yk1Ig6z41v305LV+T7eJD5xav7EcWQvpzP7zZG6LoX4mfmrh1wW2a5YgwZq32FFvZ4s8Z9tZ8Qlh
QcDw89euluN9PvYnezL4GxN9HO+Tvm7He6erk6MtgMMFhgTLiKlmhQSWfWK9Rj0e/CFnaJSIQbYk
Mw2Rbuyt6CmLSM/oE4nr/U3mkKqJpvBRvSedtxVWFRuYu/nhqjThgerUlFvMVe9DN17TSoQw3W5K
J3E3vmig1xmSDV1P3q+auCT0802cYTEZt+ExSQ0UL/NYgIJrOpuI/FtVcexpa3WoNHur7g6E9nXM
awl7jNuXEDL7ReMGpF8XhNDdFCLOrBNprsQk/1aU3L6K7NLcYETLytntJ6fEyTDHjCaUFgcZwj+/
uv2dHbwOARRM0GOPdW4EHg8jUgUbDEgWGIfi+6VBc2yM5itCwKMdOSzRU/9YhtHnNKyIWCJsJizr
aWcE6BEThyc/LjAf0gnmFSnAwxCc/Mg9mB3ZuhKJxqn0bEA6GewtSp48jZNVVOpvvmttY+fYxPou
LMavXlVeZrv9lIzsGI1J7Ab2pVS+ZnyYTLbwwSRe7ZhURsQoOENp4YOeg2E0mgbuYX3FChacoG9g
S/t3bZ122zQwy/WHKFHRG0SYIbWx8dfD1MJwoJEZyQqiKDTtBD2y5zSfYzt7a6T7RmGCRwg+sXYX
vI2Vf50scpqd5pwjk1wUs00/ZNwEWrhXF6Cbw5Z9mcsrMYZiOyfs9eKJzW3n4tkA8+KlxfsAkGVZ
9sEmYkKu45G5rSLIVzj3KW6oSU1MSyq+1DO/BBnxhzuyzKESx28GqNGws09BicmhHbovphe8Cad9
QzML7vUUJRJVQsAODsMLc0nq+udBS06zOMyVSTPOpN8rSQ0nBZpiFsHAKSuiz8xCd4ke1nsN6Wzq
VOXW7LpHs0L1647dhGN7u8gINlqL3m/Ah1ngZoyW6MVhv/Q05iqCeUjqE9RSYEwn+4jNfvwD5bEw
iM4L/aguI1SFAJbSvUPGAoREdtTprV/ne625jBGH+fWTgbaicyifbohe7AUfCgoabwWVDsLiEokC
Y/igISxcxvZwqT09X9h6ibkRMETrU0CKpU2hY2rULVZcAZA4qFGqYS1kco08/RnVlgt2SM3sZjjc
OTlEeHAB+wYhQSXogIXSKL2alastdlbl/YbQaymK2Q+EZE+nKoDWhO0BVhDWT/yiZp4Dq2uAr0Rh
7/KJWqU09HBtzPVipEfilNkbOz2fMiZV0UzgEwpq8miodRiXI26w1w27bgCKyFhkqjK43coAmNHC
kVQMe4xvfPgHuYKFm/sxlnSZbYrLzqfeLgnc6qcPKRgEXcyeEIOeqLDxMAHtKWJpbJrqCw7iVxKQ
taWGKHlRpJuZ6Zotv0pi1bBX7n9nlf4LvV3dFDikhkPINvzHn3l5gRlMcM7TXZ0Zlw46UZ1QsqpT
Qmh/ZzjHedgFXo0BNK6rvyNA/fpADF2aHNSAAOXpP1nbN1ZvZ0D96a5UHe/Mp/7iQEZ4sYEZNNO+
L8zpLGGLYGN+cR1z7w3DQVVhtEXPvhcg3baIXILXMnXtXZ16+9EC8vn7s5S/kMI83dAdYhZc3ROC
puGPJK28JorOkgnDRvn/hi0Fots0w4JpmGJyUvBabiTLUqLvCjx4VVDGqiEh2BpWS8RTzHK6I13q
bgoqYrgGV6FqOTeF/ekU+TWusysikg/GxMYy2ZQFcfi1aCI2t483CmKgq7pdwYFtZd1Xn+PJQYgU
UBTeeBqUCR80guXKwVQZo0rsRZKU0EwW3GAej4k6S1eEJqpMWnFjnaIms3YkJafLzO7PUxa+R/nw
8MWT6VkVbOA8V1kP57Ru+qU1fjIVyBjJam/n7G/DazHTeqzF9JyO4e7v77UhfiHHcrMJ3lByC0eX
vxBWyzEqNBfoYxchI156urWGo0r1q/gmtZrJrEaxorJyD0ZDwEM+Zas4lea90VsbOeoFywGIsutE
7IxT9Jtw0oddQ85UqtbraQDPmbPUyQ5hAH5Se/3Z8mkAl0ZxQmmSbdB+fWAh0zO5tcVGVtPmBjYH
IYiFCELSZ65Bo0GEM8CrIx6daijmESBZPDD319QoOhwVhFfsukyFPcfmrnRA34AZCMQCc2MJXcft
46ASCBJjQL1QpJ8dHDlUT/uamSVEoblblhMzT+07X8kLZFeo/j1M+bj1WzvtHUfYcgPmoBltuY7z
9lvm3eD6LDPZKZB+NkTbUM+vnQncmAmddMeWlpeerbH7JWBIOKo1ggvukOuvbPTAq0B8LKC5xKwx
08P52aL+xkGxPd+w9lLDrICAv7DU3kl/SsEuERkWvv3F6Nnu+dZMYyShwNLhlTVBA5GFAMm8GbbE
BMtFhSfyhnYJzjZxuS+vpoinwwBtCtdI+2Lzj3QIDkExvFlDWLM52/hWdydw6CgVSUBGtBpqT+5E
rX0N8CG7nWq1D4rwnZT2c5cU/cMkU8KxOh0yQDdeBPEc04jMMhna+pAWzetvhut/WFHw0ZEGgS8S
I8mfA1CCDo6JhYh/J9Qlq9WAeF8spkvvu9Zi0kt+bxiCLtF8XviFat6phlmhmHSW4jBUbfob/u6v
jG9PeLeYCZ23iLn1pzm1neQAWcGIdqkdfCmz+JHt815B3ynaQK2e9viTpMti6C+KepW56dXXq0/C
tX9zb8xfFxbhwbc2kUhYUCJ/pp53UYc5ZF5EuzYccU3seKu6hR43uKqW8Jlhin+rKdX62f4m8dla
BVDOG4VvSMUfg09Behe+EpnvviDWfzGtcPr/1J3HcuNY2qZvZWL2mIA3i9kQAJ0oifIpbhApZQre
Awfm6uc5zOququz/745ZTcyisiSKBGGO+cxrQiphyP81839A4nr/ApP3TJU1B4S8B8/K/B2HS4Bt
0gafkv2cYw2r0EUHWRGoos+gW+mymU1avxa2E1o8tptKvUGhYUKywuxCnQ9SoD6hfzqFY+qWiG+k
jq/LalRaFiy9JpS3ZDE2ag8wrx69V4ToADyoU0nyWNXKphFef5jy+aVcsjpQ0b+/1WFsUeIwA0+x
vFePXEhXH/XuSUFhNbzWxGMlZffp1r2eGwGVPnQgJgprxVtjDfm+aCvUt8c02TIt/AFk5Ytd6lsb
7XE7WdZb/OM2eLqhNY1gX2w29jHrmDZG21S+jp/pNvWUt67pC/xBBMVVT/22FIB1FWMva45XqGgl
vUI85TmhgauyR+C7eIbKVYK3qZ68RJrWG+USlIZy8FTrXI3xl1Wr487GoCBDqBSZagra9ZxtWwQz
EQlqT0hLN4/Fgu+5nbNalcsw77s0/YkATv0r+vh/Q416QzS/+fkj/f7/BTcKOshfFrr/ghvVLcX3
6sffaVHXD/3DHgujK1Nu0Da666rhQWP6H9PPfvjf/1PBHsvkacLNtyA5oV3+T3csw/tfDmE38CbJ
LoD8RPz9By3KcGBMyRjUthzTUZF6+b9yx/qdpURIS7FAJV5TPU+3f49pK3UkpkpyTHlXqYgtiNRH
s8c4g6YmQjZ+Pet5gBiGLLF6FhCeKToWuYMgYKvF1H5/MHhPZkXea+A2+Zdbef6VbvyV0vQvLAdO
zjFw8LPwqDJc2IV/DycHrAQGZbWXPU4oRx0s6cYQGkDGYbonMyzQoe5eF9PZmaXYaSACYYwb/X+I
aeVT+Fsq9Cvoh5tmorGj6dfF+y/Eg8HCBaG1khnXBoCQKnJam7YhqV9wtPKd6LkBW13Gxl3U2T8/
srqiUCkQ5VPe1JxTLLBRMD3tqSY9B66O1KtLUCz1fYrhYqK54QPb7zdKAobw39893bL+9dQlDddj
2SRb+Vf6FCp3oBoXZ9hbeNBE3vgGdauhqGvsi4jGZDbbFglmiopypgax2lmBKgEDK4JVXOWgFOdp
ngTAAS5kzQWtrKwDvYDdJN+3zy0AJ8ZUvghNfQZdRHHXw/MY8w5ukrHPyuHGQXSYXlr6MHhigiJD
UWRuwSypYBbKUV98Eth0D5yL3vtec6DkobyOLxLhDqtdRtaJEfXWbR510wBvbWr51l6p1ifZhIQt
fSIvLgJDXVF+xb28ym+xow4jtcTHW2KqNLFse5Qr/W6JBI3JCjH/5imOlTOG2w2WhLynKG2eTNVT
CLZc5HT0fd5x8UXkgkIrmotDiInrbBtAy4KpTilsWMHVWN50tKHcB4Yl76R8d0cJ1M7OjYf2wbCO
wIiVeNjkTWfBs4+Qbs7jm8YxQk1RvSChcCOhVliXpPskaSu/QG0F3dT4yyOFPUwlyGIQA8lOjzAs
n8xvtYskQisHOC1jBlaKxabiQQ3BtejCms+9y29QBvksVMRrjczNgZkiKEoLh4/TuzQtFDt0PM6d
cvHnNUXg2mjYvbJXc4zbIHUUJJoWZlVtQHyH1NOvzbm1Ew9rA9IllN12lbcWGJc0md9ftJ52lntv
msqmbZEQGYCKAiJ36fYAOMwhWBDc6T9tB1gy5ESO66IsEk3qr1mqCPVLyfgSly9hOsSu9dxCHKY8
M70h3XGhkHzXVKDmvfzS4V5jgD71o9J7Hg2t37SJJaVn8aU2se2O1T3YHeZkF99MiJ6kfQYD38je
Ziu/XP9SSuwZnH1oPebT0vLMvbH0x7VofKQ5dBooI6Aq0W1iGwn6aupfTLWfgiUzXwEqhq0dFVtR
iX1uVsClcko8LfcO9Q1OhcoRtfPTnBUvuulubMXCSGgEek0Vn9Jol25zekjgc2guDffFpJCMOywe
YOITOvrtXaQxEGkmbeBQt8FgwsYpKvWAyCBgRxRAR0Hv8HoFcerEKLMsT+Y0Cz/2GKlZZzExRXrO
5XNfhfk12chidtPJoN01kcGBhpDwGB4dkFR/7aVuLstSRzT+iGhyAmIPZ07nUE3TCNC821YGHCXX
aM59O+sh7F3aw9GtSDkCBZAqMPM2HGs5MIQTh95qYqgVl8LPuxoJ52l9z8Qy+bqqV/6cCFzaEUlB
A5mcPxyXtYUWZDVbGBFgMpTlXqzFawZv96hPxoeuoRTdLmDWJcSm62yfleNnPCLbQEPSOJBgv1YL
nqoN5kzI5wOpUWtyusjh6gxGL0YxyCqn5Qu9qMJPC6n3UC37TsE7AukyHqnbon8ll/FatdCBBfi4
VU3g1sNUn8gX+k0KbgvIVIBCDigDufi1YG99JdLvY+XVVN3P0UK9pTDdE9mCn3R04odii3Hf66ix
srkZHZLrs2lGxkftFRckxwiW3V1tZLu21xuoiUySKc08iqF8QQIBaKM12q2qmR/IrwKLKhadDoIr
m6R0NWemc3YvnGnAt4vt18yZ2tcnMg4szNOUhOus/MQH7xENoR7wA0u7yVljdFX66d7VGpC5MVdX
YXeJKPPA6sbRqXjsEFpDvoVnJDvoNTQJhqnNOB64KU1dgjyi1FS/rFPyw6TutE75RSP6Da9fRJTC
jJ6P1mjoYctg3xVq+goX5N7I2F6uw4S9QQ/jKX5c9T71q5WpIXqAed73bEqOdRt/uw6RdWI1o0/2
1dcu+DacaVJE/V2N2rKTQoHiDJ2munjgX7ZUw790lQ2o6dk8xmxGsV6n4CoworGwNPEFxteI+KBy
Kx+gYZecL8rI3n2UC2o1iJ1tSsDgcq9QiLwHTf+MDVXdIOlE0Yqxb0QlCwFUaq6BG+qqM38cSEcn
860voCZgS4V+JuMrWti8Ufz8UqJEDXD2CRdjxl987T+GFL0n8ANBS1v8OooMj2XFjNfvRpLfdx1a
0RG7hKrzOFs5wPucaoG5lqdF14Q/tglEEpBe7ggxo+4Y213GSqbY9UWXOrpznG87FLArHp1HY8sv
5RINOxvpEFujgl4dq9YCIir/hp77ET2mT/Q4PL+VwEz85qLjhPp4yVK8gvsGycWSC4PSB9GLzHT6
astvXmrqNGN+XxrVpWFbpQ2zbDIRPQuswTZWSTO/biC5Rx5Lskr2zyLPfPdEux0AhmxiaESoJ2WB
pqz3GmAEbFuyH2bEe0TTvvTc28hFYx5GVRO2Fr+C0D/VbH02yPfOzA1UantqFZ4TXHdsDfhXMHrJ
T0xvtr3FUyzoQQFbN7ZmZL0IqRYr3PJyjQOUmXFPz/Uy8Uwgcums99XdEtcjHC4IOsb8NrRsKlku
YUWS1N6M743pnEtLARY+nBYSQ3BiREFZ/lXNz3pdtz6dlosyM7joXsnQGROJuQ7ZatkG7V0ZQysa
GxYyfS0PlYrMKlFLIO+ZocbfRYq2pgw9lCbMW2XxC4VdCGFCKh2d+4kPWeqN6MFzd9eJe5rq+s5h
tQGeys39FYJoZLWonAcItiGi1DMsBrh8kHcolmb3jRHtMBvZJmBbsNVpn8QAB9E+zkzoPDbvDIx8
0obWgklF13dmi+jea/cUtQKktgD7dAykEUxwXSABa+W3nXG3tMoPkhLB7GSqjBg47goXuWcTZMJI
/TMugHs1clnVEq4tb7g7Xd1cvJjVrjX4IOpXku9oJCvrGfeixzwmaKhcgJqNMmC6IAclbtmwOIVs
PiazI/zrlJX9gjizWswYmMtKzMFMZ/kRuyoAH5OFdCAV8QnEAEhayk/PzHGIGMGfrFDvqK+wHvr4
iuKErRUzWrvKaz1RhHLZWi2P8VOnSkmwAYQIeRqAKkHHFrxU+reh2zsLQpWqEz+gQAX8Ue2W3Srj
+Nnst+VQPDdKsW6NhYus6hi42HLodVZlBQEFQKn1dljMPWLfhEUJC6hYUgDPeXxf23SG0JXCK70v
P7HjAcC/EqRRYw4MBNmazHpDSsUVxkoL772XC3uWIfvp1g7l5nHZjdNrDqBl04qvqGDqrFAeYXqO
N0xBwNr6cD8Q6G2igh6d/P5SoC0FMMqmCBEWdnkeu+KSZdW5UT6KOW2hS3r3dXbdR+vzECcqHAeG
iJ1fCsrydMrYhzCbOpYZkMisRhirHM2bhSqOas7qNtYYq6gUqZu+JkTM68t1+HnCpKCnBGUtQmoX
3/G4D5mUt8hUM4xkPFfP5fkaBqX6O1IyEZByRlimuc/XGOS6iGc9m6uWqQ+RMfAxwBcbNe8uehyF
8lGOI2QE+Ly0GJgiRuU+N2V6nqv+kuEuKP0oHMxMkxej0QIs7VOEpNmdSxVPTeTZPq+xr2MPSH0p
7OGGclMKYvDGbGuJ1EbyDJKn2nBWMuAu+vzdI73ZgIxGvlVFzHeE8q/llwR3GRLj8qEFLzllvV+b
R23pzu6KHReKAX7lkmnjWU+lLwdaIEPUVS7/a57vY6gXVL9ltOHSanO0d3h6pBad2Ce9dclLNlJz
sZ8KL39AKh/oYAq0rMdRD+iTAUjFhByCtc8zBp/PMxg4iDD2zbBYl+vuuILDJ4Eb78opPbaE4CQU
6RBk1tk0i0uKg4Kkbf4gQAkcGcUXZfSsx1yyvPZ5Sk5eLM5Cxg14zxF/9kyqOvsiSiQNYd8DQ4XG
IhekyS3Ay+sTlQ+CgPbU9XaIHYwKytX6rlc/x5RFYq3tm6rQz/muUfKf17HvSH+/NELU9PoOMIwm
sbIvRqIYgMpPZdvdOpXcX/KVoIUGP/ECWqTPqL9m3A3GDE3UoJT3BmjJLa3gmYaQ+KiHS96yYV4f
85o85JgN8STjddtZyTnWXED+BSaqrD04FVz0nnPtdGCzVNV3cIBqdAI+1QhcbopFtpJ9yRQpoKbC
gvY0rax213Es9+HWNPfqwmmV9AHLvDyLCXUj7WFR55TgkBBp0cefhJoX5C5G9PWMrSTbDzSvN0Is
Iaxs8twp6YM0hq1NyndMlflxSnL09OHWqmV6i03DjdLwIMzapSa4KntEq9+N1HoZVPd74nl3TlGf
C9o8LKx04AobdKnliF3GyN3e5ypLTIuCmxR5p+2FKvZBkcmfKrOUtNZVP5p8DEN0awgx3UIm06HS
6KEk7Xl5cA0qZQ1Ag2wY1tY8+qYW/0o665jSaeIR5hEQak36mlvRN6deTqOB0bGrEFrodkSJFQcL
9BERoQNMul3xfqtp9e9a0/DrVl92VOZPY4OjhhqZCY5DirdPYuMe//QvAfmcRgX0gNzKt94HAhtI
dAtmDR7u21moqT+P1YnNGl4ikViP/CbW1VXodfD1gGXSNarmhTuzfFc7HpIc544jDq3InI0Kkwht
PmxFobACukM0d7iK5s5FDce4VnBUqkqkmOfVgYwEVpPrKMQxN7LuOJ0x9KnVUJRoYAPmu4Nt+Ff7
kkaq7KoVMPTNpK+AOWNYsiwNvIhfpVk6kMbSCkfOVrwY8quvJxHpBCv7q2/K9cUx0gF2OFoa6nPX
HAuR3rcitrc4yYijIBA7Ohbkz9hwxiC/SuzidQdUVP5DMyRMCzfZ//nSr7e45eTRPizcP96o9EmE
woqekgFHgG1b4P1/fub6059v/vMPglbEcZb/XF+7/nr96c/XvOuR/3zxz/f8t6/9dlQQ6FSqqNT8
cXnl9SIFaAAoCP/87uvp9Y4T4ROYA3f555lFanFMsqWmaqh0/c314Dk+aeVfb4r3owZ2djDqdjlq
SB8kBhJSsMJKMwu1DoINHUyp3SumqL+RAMzj9ffYsR/Gxm23kdSv9aJe303FvMNbfTyqyWUcQLhx
L+nO453nz300+0UCznN0TLCU0LztI+dtHa8vXv+ha50ERpyB8okN5UgVDMtJLOHDvpfA0gJXmutP
LKcwBiHsAufS9pbWn4cmwvttAdII5QDDHgoyx2gRD/riia1ik2H2XfsJo23TRCQciM7hkgp6wS+d
MrQ1BJo1tGql5cGOecsFqqQipTLhJGZX+9pD9hwn5J1d5bmfoiWJ54f5Am7Y+zEuYbYAu+yWNogz
KA5xJLAMbkqojaUdmll6K2pSeXw3VqnpHeU4HAiw7ZGMQRTk+ehfD8kdrC+KKZUitSH1I3PVYNKn
BBA9WaewnrNcPDQCp3etr+7ATfeo5Xt3kVqHTvoSg7mcCujURjRmLGhIlvbaGoFOkPz+5Da3p1OK
t2BQOPZnH+XnxjBRSHW10R/ESkoDLlrPccYbrZU4PIoxg04fjDE+r0rTB0o97lcEKEcXp+epQJBp
xLN6Cy7iJzKQny7Oo77S4i8vpvIHbouA49rhE6EaMYs5nNsCtL3V7PACO1vZeNej38caOJ9iTHY3
s83C21ogsUbTPdAmQEAeS5q+Jik1pjmYxh+FtohH5FWM0MDRh+wOG1pUXClCuke3cPZ1pKFsbE2o
N2Pt2xVGfT+XTstSTQS4xFj/daBzhkbL8f71doN0dgNilFPbcfBU6JLHubRtgpbcvFEtetxLAY8c
YNCI8nZWwUl/on+mEwtgC5QINmhhNPQJsD9x6V2unpHh4gl1bi6XO1FiHoeZQB9M8IHaEY9Yc3D4
vvi9bdEiMKGweR7StrUwloMougC7XvSd9GwTGeKimdhfKFRxJ+9JTylDT8TH+iQ06rbTqRkMNxwa
FzUCuIGNgUZ0aZNkNtHwgzMgX9Eib5cbDYTTGPFtEIttioIGJQ2oimAa1eSYA7oJYnRoOI0sLNP8
sMbp8Jx5ei0Nwk9iCDCBIsLP6+/U40AFmG4o1MGSXucBqro4c/XNJ6nhPm70i8nWuMuJxKp2Qts3
wiIzyqkhZh1fBcOXcmqCi7x2kwDEuhPUrhlACYoaasstTLe6KvYWfoDOVJtbq4edOFraxbUKyEqx
ea9O0bbqQaJqPcIT0GFeIYWdKSO82BFAX4PFwk7ac217t6XmPGO7WvudGxGvpveQJRZUTNUPEldK
KnZ2Myr1G4ojiY9RzbnpZ2pZ2uQXZiOQARDuofLaj2LK9trkJZt1MUaokkjNDF4GdBcTlqGbLBjG
BzKVD0pDH8maYepj3CiFzWCo7kDSJdm47WL6JKA42IyllW50UoqadSadN5gcPvQlajXYrPh9HzNs
oWraGN4jsQHPgXJVbINur6BIucTl+6513pbZKe51y93K6lxlrz0y/u3P0itDIXPeVV9OOYpldbnC
CfWgHWUrQNA1ss+d0XT7doSFqCfPQ1PeehnC9ssoa4+edj8JgdPRNB5XFm4Dg0CIQSsTFa1VK8Nu
s4/DNWr0zTitaTg2CXAhEy0oTiCx+l2Uq+oJzGhyC1ntgP9RehjKHFB2jvivoo1hbSfdzYMhTOtJ
ScnOMltsIxxb1cGj2BQXRQg04dUyrZcZEHhE9lL3IlSwiRh0AF6LdyaSCzxsfeDuWMsGZPea9t+j
9dYqs+e2Nncsdc+YuYLdpfZXR28OzT3YQvrbIKj3ttZ+sLHyFfURELFvCAUvRAKSvI7zIDbapwbF
nYZWULTsh7SGfArdPiJHLOn1Janu6414Nl07WHXnrEakODmbmGvND0WffBqmCNOovgMsRdVqoZW/
Kdq59FutCHIt9Vu32E0tsYo5fmYYFW/iFkT/UHqnsbU+TFnLUKgwUlqnU4Llah7SJbvDteQWzD3y
EtqlKvV7elv2ph8OkSg/PDqElhzSWpxtT8JVktNQQxLrI7yJ4N8LdEuamt3yXYuKEHLrGV/be9Db
uA7lzxDZSOnq+hYaiyn0j0QnDNZRdKtU7XWK9QfHbrcxcDYLGhJlLQv0CsIHCBGmd3Pf3uTA/50G
pWsxHOU9L7t6n676N21uzhrWGHo63es29QNLUuPXWj/WJjrrRfngqMWpi4nVBrZYLLOzHNa8ViHk
juwhwNA16Avn0SDn2gjmZbFi+ZZAAe66V0U1bkrqEZVpvspHIw+VIjjSsrK5VMb07jZzv5m56pOx
N9hDivfItT/n1nnuAwS8WZNn5wV1MX+cm/eFOTSta+hqL1aUfFi9vUcqIogKi44X1glagcj0ah8b
zOI8bYTVBonSNqdbavAbEItblxL4OA8HZb7MC3xyg9Jp4bZhnsSBOcffqac8Lo9LXJAzqpkZUPHE
tytGUSHeJav3qJR0KFiWhl1RtKSqmERVazBx45eClS11HnoXruMaH4f67FLUgRV3sLL2omTjSjFJ
+d6zkg0ZlSXTxVp51TSAyUtxayjWrrsdZh2mHwQQtCAaeDH542wtP6mJvRGqQJJrPrv0BhkDKKZs
VwBS3cNSa3mIAQ8M0/1coPXt9Tfr2kZbW4PY5OXuw0KBw5mshAwbu/EOLkCVZ60vvSnNpUI1hVSS
oqjk07cZ1RHrxqa8pnkdyOBQmcybIXOdsCruiKuxdrOhsmOkc2nn9mcz98DQew9UWGwHqha2pYLl
/aLuswZbVRSrZZepkZosH33eftg9u35lMgjVnBarRVG5OZXaHGpUud1kCZLaOc399JWIptxVGvhG
S4cAX2FOnoN9mhDnDqZVo7FKeDB7UzgpIg5K11oDVXJGRicBVg2uUXGyF2MhP2pLfVfOJukFyoyB
MpNSlV3xauL3dWNrVI4z5ZEK94OtAHbOCjZ6e6ZGqyMwZy7TUcu0x4UgSVZeECmAWQ+uHyST4yNO
hMOtot5kM3wrVr9PTYtg4SrpbmjE+1gZ8Zb6Epz7eUSw4lssIVNaeq7r9V2dK2DZFXt6s4iTOZVo
p7Bjm+ZOqes3oTNGpqxEPYnCaW7Y1hYLa1weKbexud7qi8GYn8b3JUm2o1rQ1MLzzEeCjGQ2VV7i
wuSeFO2LtKyzsVQo1QG7bWdGXxJ/hmEacVmzdpMNOX/R7/OIuomjxoCW6zSkW5ZuzFV8eR51lcCi
14WaaPKMvMl5Kt0X4F22kX+YK/E1sZ4Nz26zlOTCeZk+ZHO7myJU5/XmXYz3qPnjsPTRrnRe+Q8a
D4p3NDMB1efdtLUt8aTSfd+4zbTVUH+nx0tVrK0odkGTaA10M6Y8lB9z2bv1P/6WzjoiJLQmC8ro
GX0nF+oyA0TlK2wOL4+WYpHbNjhqJRAnFXj1vw6rJw2rEWAR+RaP3tWMeTdfV1veXh5ihF2Wo4Sy
OGO4cDgiefmrDmfNSF/W9SyPG7fLRuf/8s0R3zEmLoxuTTrcc1azUb2uiMuk+TNK2F1NYY7amSdd
0NiQmsQOGn42lCy8/iz/xn8NSgRITOyMBiKmfA9BqtaOYQeT31Q/pn0HpMwwkuv/G9q7ZBXAcXYd
1gkeiicen5dvaTRnK3+W09HjOPgf3XaiBx2/Nfsb3bxnHfI1KnZiUL/kiVXDAsyZI2Tp9IBFMbU5
sR34hJbdePwqSo8STsXE2TWmtZHvkN+HzM8xqatAnqvVI7+/ltHFSD2UYLFi64CpyQugcW3kMxJm
9zOSl/Jw8rzk1yrycioA+PLaOUZr7WKyLfnpxFXvOzrZWknFhD93E8DcPy5P3sJ/XKrHWekz0Rx1
sxa4v20QwdFYq2cTwRGxbeEIl7zW0wFbHOTS+Vm+p6bfr9ofKmmLWVPN4K19/uvtaYwxRhr5CBRD
FUYVQR98jToWFYo2cbbypZg/g3HD0IHrRBV+HclQVIyZteJTHkqFpFei72dTdF+6Do2I6iwPKd/j
1XfFei/fIc+pqn8md/84qZgX5QnHtXWQX8VX3EqlnorkOeu169fJw9nTuOcwBsR6UpRHRBqnpCR6
yUJAhyc4KmpNE8utqvOsU1js8E4bDLp6FcKrFeKzgdDpdCC98OUQbBvMqmwCyL4qdrNLcORku1/O
1wZ+M2RfbLfPCkh5qn7YbSXlc5zpHppw6h7HKl9HESexM5WxRC1arRiKoJFvsyiC/J6ZX43X7+eZ
bjbqK+m2QjbHnqx2b0kXqRb2WSxFGCc2G/2BbOGjFIgBADq9v8IgQLhiNV7esUlSLJNNEbN9Nut+
pg2BHXjXLzWJfF8dpHyIXiYHI66e0Hl9jiBXAHrGjI0Yh3JDcexr8SD/K71WDxsJE5NQsB7QkJ5B
5xVbGEl0sNhE/ClJvlR4xNvU+VS8ofU7a3mD7w/a0qJEraZUvtHyCC0DuAGyRy/Gmr0bleP6dosy
FgnDhA2caC6LNTzlMfEQjhDMVJTXAmNhzzAFaZx6cGD6HOA3dH6XaXJFoWhsN8Sebqw+X8vdrkk1
XalToOCw2cuTIvuVmuzAULADM23Sj0mN/YLgy97r6gRfAFY/RLGCpVzOw5gXWILVt3FBYIt5nOWr
AwiKvso/zS7twzome9Qnzr/6Wbs1zVqjeAc/ESLJSMREc/+A4eheLWkg6SmCA2oUttiSVEDkUQbP
s0CiZzsD0UQcFNjfxxqWuvrUFNS0aaZdohq5yrXFkFc2KWrcYvattNK4NieJnfcVJjr4LUiEOri+
zRDB8IrAqnvI6WQeRZVlWnaGXVdbfRY3alOYh6aD/eRRjFim1PAn2cy09Pp0LeEXh7LmNK/Iqxqo
2EZtJvB/YpvOPZXSiFr21c510sC9FfUTND1swCXWxnVwrhhxA+g0zwrNORq3JZnM4iBSVqGUFVRl
0xNh0Xce5ZBvFMcmH7eyrdWe7AX/7EXhqY7C9aecuFFx3X1lLdOtQ7REW8W6Vx2MipXXNZo/U3fV
whTztOtXt8hLAIpV0nDWK6lyFFcHlfjaqlofOAMgktmo736QCsq80gHHyGQF5ibhYFV1m63pFPSx
e1NKsZ5JtV+L2UWPBkO+cCysrfCIW9YUdnq97NKFTzqZ5VsqERWIsGdDIjMm1ugs3Q6zol2RDLvK
ap/LilJzMsGZ15foaJg6ZkziAHcUduGbFdV43FLdwHUT61gtqXbT/EnEWWPXBPMUTMPN0K+baNa/
qRrNiWQqTuSBFvoZa74dp+ospezod8NsARQYJmaD9m17xmQQK5bsyy1uPY/QqC0601+ws7zOhQhC
OwCI+QWsCzwKmzVAw7pUFyQRmjqcPO2gxdQJ5wT0VllZcA14uL/aqbKheEVJlTXnQ5Dn92t6Qezo
ViPedwogIsNEeARJMANCdigp2yReoqK3Smhk2mhS0oLCrx0TVTdDf7k+XZsGXUFfjvDjkhMw+ZFE
LsjfcAs+w6lHmCbf0eyhccMEHhv9bhgNZKhI4Cplp9JyzAVitXYbsh1s1Qy5eIK6HK9zOgL1WG3g
quTRGRkeCriuCNYVXFxlEJXJL5noRFeR9lY09aUvrKdcSppJlBdbB9EjzbJ1QE0SxZddKYnQhVts
o1L9KftnV2DOKliH+VLJ7lU31IpvY2kzxeNxzAQGJ36JiCUglEGeO0t2nCFcqLj5RdfKs9EwFiov
ecevBH4rTW19zBwUQOEh6HOIt4kaWBEb/rB646kfyEDV+S2J+/dEloEsAZInTSwswCRGBhDKsyad
UCuuEA0/FIESI/ezJGbLjgFWorX6A4AYUkeZVm1iSmRKbDMRRjAR0Jr2eFDBg2wL71Qq7rax9BP+
qY8rrW9KhwwQW3ARqXxIZoRiHOY6IcyNPnRr46npvfZIky2A7zNvbA2kR51ZxQHzk3tIhZfM1j+b
sf9QM3rIxkoMUGE2nQoegWeSX8Q+fge/2owtgnZJpHeA6gQI/Jz4F6e0eCNcidOSbSZEZecNAktb
zApwfsm+urh/zRHFyyzJhHHoaTtoeWbu8y/w1NR/r5ovZXpI60NljrCdJS5WtvxQVLhddQ0/doZ5
L5GeeeLgrahRN2kEgBrUQNHzqC6yY2fLJvtM8yZclvRLNgVtt3lF/egp1zyKNeQbYmH0UgiGGtvY
0Le7xwq2rqogNnHtnY2gRJra+9ZN67dpZgGqM3qfrQcF18KpMxBFtvv3uOCrBc5fuZ3QxmzNJjEx
2HkMcOd/R1V3OhMNDOywjxowFMt4bYrS+XVx5w7YQZ9WwKH7sqeMaCoRRTPPv2IXspGbBD/vFzRQ
HVj4ZjZ2iVVqUQ7HPqo+KxLJ6MSERZHnwNblNytCiLcCA8c9aaGSYS+WDPYtNk1yNzlmxUj+JmhH
erKBh9osRP/pcY25b//+wi1JWv39wuVlY0QCU9nxfpOQB8aFWj/6l3vStH3BwjGv2q3nAB5V2Jo3
a3ebN1/1MqNYpFlwV10N6VRNYi7qjAlBJgcqgHClBn+3SJhPAhIgpLP0RRDyve1lALZ6H26LNCbq
JKPF3bvuohTY/BxAgSjY1vSkfBJdxEQAgiwZmjJsSuQ4zSUeaDZ4Hr+w9hLgUFWUgqJ2ORNlvU8d
0Ytc4UpbJyXCIc9V23SfJzfNzzZd7zulMP/DTTN+192Xo4UL1Q3btTyau7/dNNdxc0dgfL1XEFXZ
rE30vNKjxGiFtUz2cufuadBpi13BlFd4BF2XQ21SjpNbCwnLyak9mzVIeRGVgq+9vr2CY66wpnVl
8XDspSaNK/DmhuorsMfD2jh5oEz6/gvNZhovQqePu5IiSXBDPKX7Ne8eBjGzqSaHrt7GCUVpOQP/
/Zhx/nXMwHUCtSsvH4LB7xSEeGxz3UOuc68i47pN0VWP3Nh3EraJUkGmoUM/6AqmV/WMmqCb3lxB
eorBo0xLCQKXaPJoie6tZj0ZrRNKRjXkLD8txaFvgFheA4a5XR5mkAa13FRis7wsLnem8rznqij5
Qo1yCxgI1h/lJionekQeFtsycLWyBMgcaUXRIGNXTn04ORidxi5IqmwG4VHMe0etkFNerjikbDLb
o4Vpp+3CPLfl3mYmmodClHmoJRDLjTEA1wraQAblo5QUfOd1oD/zixqBPYqXlxxowur0CEzI3ZV2
VUNAniMALUcFHmABOG4KYNjqgsT6j0zoK8Xs7/MYHyFIKwZsbOm98RstxBoVoymWqdtj5ssKSbC6
G1w0CnQTzE413dmrjRsITFAUhsejbaNK3aFUy57cjACbUdh7WSSmrpE4qwo9msQr0RuPbRwB+JCS
Vm8dgqJeRf/q16LUI76BllMv2ixUNP27Oq0/nDS+gD3bTj2MO6/4cnMWjlJBULtnQ+10eiigypBK
UP2+dm4zc7ysJX7bmGLyPOz3VuI4zYjakCIQdkmWIiwd5SUaknVTNuN07zlzOKzDjdIO6jZHPs3t
KusGfqd1YwF3lfI0+442ScKhTwJDysgTHa9U2gGBoiAt2/ueWt3emIucwKvXIMn3KmhyqSTRTJQb
CwiuLG2QN+qLxOA7rU2xkwVPIsOucDZjAIFuGT8kILYriJFkkGZ3xVfhxdvBZW2yzP9D3ZntSI5k
6flVhLlni7uRgmYu3OlreOxrxg0RkRHBncZ9e3p9xmwBNTVAC7oSVEBXZ2Vm+ELSzM75z79QBa5M
qvXPTQo5VKf3+hD9lEj6tBT3SbP9WgvKqKjuXI0JZoPAbbPqLBRxqxHEIIbNRfXFUZW8ibQ5+TJ8
ZqdE3D3hJVoRMa+woTjv3ohpfwv1KsicHkrvECIdIc8PGPJSL1RcvkaNsMhhEy3ylyIGUfFvbS2m
THOyH3uY7muixUw9xvskhUOfWFThi/81l9FL1OTHlanaId2O+k/sI3gtvJG2+MIJLGphuuLFLW1t
N2Q8KUvMxE7v5U7L6ERJ7740rnjKNBi8itWlKs42b01FBsHgC4jey+OTFzmbUP/Db+tV31EOLDq9
6Okjm/qYwCEl6ulpzfpQBDo7ZuyE2fjGLvm4ZlssKC7xstPs6qnHwWWp0Z57qhWmkt21ECP3bW/d
e6F8C9UuJBbeXO/ql6Q239YFHjdVHDjldB+nAwyAKkIAU5t3VTqFZ0msOHMVRdd2yLduXr1ovHMs
TJtN+p6NM6YHh57c0xpKuYLyD5koNB+hP2Co+IAhy92sdBMdo+SO9thvOfz1MB+DxA6fNMDzIDSM
bWPV/p+2u9MATgYDKGChvDcU/VFq/GA6neJkvPTRB0i/pq2PLfHshtFwejAzyi3vqnJh+KcdvnAN
F9leKkgSZfk2Fsuu9hCyYflhXzEZf0bvbFz10NMcTW6xB0zuUnM8zbM3HqXpA/SIwt2MyxDuEaQB
WfTZAxZdnCfYYxzsJb5z6C1PGkY3+IjpDAC98UJS9aeTzcQwLmDJ2XDRYrRgCyKWTjx7MRb1NOA6
wgAQpwS+px4XQSMIXKi6EkC2S+x9GbdkPJjWsKNDx0QRYUXf5we307A9cvsikP6kUNKOTtVmcNdV
EHsgaeI73Tq7lRjUIeuZsTXmTuwmJw7PsMrOVlbVe9JLz8uSuEEz6dZm0hZ0svp0UMZgsVWWp9UG
a/GXa2Jksx0SmDsCNCperiKoFl/pxV50CF1v1YyZAt0r2ncHP02T33U0MAapnJ2gpFlnITB6Wn/F
2FCZ7Z41U79fDNfcQ187VrpFPL1rPbm+XM5+94KHlgu+BBVlnGuM+dZf4m6S95idyzib4CvW2pUp
GhwJxulYh/g5JyIV52b5Wf+jVb+z/gpFHUPQxoZmW87pjnPcgQDoXS+Q14/YW/lXYb+kB6+0XpPa
zy5TNJFsuxQB4dIOo6lZv4paed3T/xzluNxEQqTHPM0NlCNKGk9K9FWuEaMjB1zjgRGJbhnMO0h0
5BCqT7l+Cku0fA2r/cG/FA68LBvIDwkjFW/Gqps2FBG55RwKbzhgIRKfXAwv3a7OLgTI+lsn4e10
maCV1rtjlQOcGwwPd5YBj7eFIYgN7UvdQ68zneiUicbFvZUiJDQkfDqMZw6Ize7tqOuOo4MPugGk
klF3MmghkSTV90syB5NpflljmmEgbBKmWnfN1RQbv2vI6ftikv1VXE39BoZMtJfuvMsmsiYxcGeY
A0qItZ8t8GpnbMhe/BhG3kuWDAkiOx06S4joqHC3fUkPaVnp1TjfO918U7Ysl9g37kyN1gLEBP6g
1qbH6ZEEDOPsJeeFD9AvUQkwFBoHSE7DoTXyc9TP3UEvXLrkul7as6OJFiQDu8yFIco2nY271WkP
gn16SmUI9xjlAhihkXX4Zm0yRCZnj52agycVwfoaEVRefDywdzIFmd95Et8kMMQpVoBAacaINqM0
K1u83hQDOGtRokhJglSsQoDbCFhdxMdVwiW7DgQ4G34iF74OhLXLumuVSpsBvforj91nu1ie1+qi
GHAWZ052GE3GeVHXvg0RbEePcR9M7vzdw2Q1W6Yu0JWewZHKMsjG6jzcrdTofJowpkBQNTtyPzbZ
5xxFVys9uzRzdysopJW/K4sR0droajfwo/brp1wJ0woiIhHnbooDSI1nIzZuDJtoZ4Yq+O/6jL/a
p7VOamaOjzEqDnEK3SoPsSTTcCBQZGcDwHvrlMu9Oj5XDjniF1j9DXs/3yIFpXhYQtDfos3eR0UN
1qGdU6Y3T0td4K+GgTvscxe3Tw9hE6PEKWiRBCSIIENJlrZCzcdoDjj1KaVdXqkaoebI/NKGVJcd
IkQrYw5X1duszs8puOKmx9V+00F9zhDh4xNT01rxO6tIZokqffO+cvuHmM5dkNyQgxEU2Xgw+vFp
6ZLhVBYZYfdWjBPOKPcYI66arZUg/CdXRqcXHeDZ70SNsgwi5Y+F5eEG8Rx6MpygN/W0eFi9FGej
Q/ma4vTCmjePk1bfNLr/FDkLs0rzju4WbYg7Pjkwd4s8+VnqnLXKCKrXnrIJxMEl4GbfzO+DB0Ol
0+udOdd3tbCxXXIRmjjHtYEWim3ct+IWtsTtiD31nugAdKaiOeUrmqb0gL52asLmbg2dKaIZSYQL
uirPrV8FS2495grQrJS6RkvBY/TavxrjnqLFujgmvCk6/aFF+cL/JyNYJW6fmHAx/U51Qq7rEBTN
nM5WaGUMZFBRReH3EOOvuj4RS2yBRVJGblKzuqGIHjcr2DKF9CdiyF+F3x3SpHlDmnaKmK+gK87G
AF9ulER86PZU9NBV7Em5pUTURS6CAatfFiS6xTumaZhXaq/rG0QO4fGKrWyVU0dWePukRDs2+wO7
bf2qas8VPwhtKhEcHQNVn7d185gxukYkQ+1bANqkKW19rJFb3Wjk+o4COwXrpta660TAgg4bmM5t
4z+RDQSplvmt63PpfL1COJNiL+96EOTBJXvnaXTyeBtNr7oBH9oULBCiMPCfdUg2b2b+ogH6vNXx
1gXcgs8/KhFYIdUdcr+9wZe7NRO3U1LUREmRQp3sBs1mTre2iBov4Yv42huiLy26lmjOQaufdSv8
qbQFcwv4kxL5TjAJSU0+LndjyWcNZ2LCvBjfGHuQtznzVnYfpC5Tvku06NMouYaqSuXA3rmzeF/G
+v0oZ/+XXhQ/holYQK3bzojvXa84Eo7wnYXZyVAASAHyi65XP2Vz8zWAnFrqM07Uv5XoyV33l46P
iIslhuENFmAyPC9NdSosE7qYa+s0GvjlsXT80HYCTRuDeCAQJ+1r0o5j2LrWlP6siIgH0yHCBXcr
AAIDm6H7+ttaPJPuYzx6mfdB/sUNGNRO1Uvx0O/0wcNLSkFVq3RIRu+lY6OQ7DNCnperTKnf/+xl
ETd6lOm7P5GHFcXfZezWoNEVSuq+JOQsLPeTsZ9jOnlI4myHLbqJmWmoNVJUW4dK9jQ4SnPXalAa
h1rslWhF9eOqJXFm2mtqMt4ki7c1/JlZYqS86utT6yPJZgSDSuGx9kdVzKkdxRXimS7fiMF/WoVT
qwLDUA8VWVTPpQk1CTn1CsCtuLWpqmZsa7EUGFHfYKgArzRC8kvhVyic2SZuZmuxUDOAyGM/Yck2
ZfGfAcCqz9HROW5C2F+GGKDSqq7DNr1t0u5H/dS4DnUvlf1gaDba53vXv+kXHEekWW4MuCenpMX5
vnU9pjhJfk5m3K/L5Lm3yTAcnKvUjk6GbTpbqxX5PnVd+jGI/4h0tZthcR+6qgy3jlKVad0A6m39
ntUum9GD4kWEiVMD8Zx+DT2Zi+UKUIY97SsCMEh7wWbGtgKz4y6uilg9mTmJShx7I/StRrs1Shp9
3GHd7foR7JQddwzrXzaJ8Ru1uLXJvm2nktOVHSktaBZrG9W+AKDVW4qDbLR3dTjfGdiNH21UFz2e
Myer0gUpsAiJEGucV4HoGB1tp6c16gKknlp5uw441ybXHNDtWeLSaxlzdtD3ppC/rE4jDW65aUcW
6qq6DQmi2Dr11O+tz96fnnytJTjGRqCWTKV9SvWRysT9ksgg9l0hLth4MyUXAPnVrFsnGX4SYAv2
oJsofcPjatMx99p8bdoveeRgGUrMzX5FfJzIRvPXeuUFbPosfLQHKuuymccfSXLa3hEkC+FDgMv/
XZrAEvKomqSSGK6a5VV5EhOHxI72RGzQr3XkNs+cdV43/yLj5ZLqy/1QkG4FFR5gzM8US6EMaj/9
tcJWKEU5V+P+U4TL7QRve5Q4T9bkPublTmTu0xgO1410Dp7qX3ugClhjaLaUr0MYaXJXKJWXGje7
5JKp/X8d42o6fg2jRn5TTNanmycSwjlRlS3n3XrypVVz1/ZMj5lm7pUCcV1dmTXv7bq98koT6lL2
jLs122Ran/weDl1IKpgq7+qO7XldcoWayKxDDTUo6odP4RoSBFyvD/n8ktvQFDoeLiu9Sxz9C891
SI1avB9cdk4saN8xv6twXoPrqvvQPtSRrNKTNaJ01hHmn5G00eAUJLau0kT1i3YJNedxnfSu9xCq
BbP6FNC5YZjfVM2pF8wmWvHEoImTRdVIUmdnwh1Yzbe10zQV2HSC2Wu69j3Yw1sXjvfAYQwcsigN
YpzkWB4VAMb6NGhNUu3WdbFiCBoDFkY+vCD45GHWxYOqmSFtZsE6uVgHWJ3zgSHr46ol8pE2k7KB
Id+StvggRTNA4vISTxqUhjDel9TDYI98VhvQcJPnzpZRIy+fAUHVOY4WehyiHuDiACRiY6DgjGm5
ROqBVNkplI1MPi38FOhBT1pT3vme0vay8RITeXFaaqYk0mA8wPamEJqOljrxPCifSLnzO1WPWXIK
CqxrlF4QbwiFfalKy6D0XK9yGtuvI3WnNwH4rBIv41ksLq7emc5cstU4xbJNRLVjhP3VbEc/ataX
xPBT8E+uhvSwvhaRXlicV0xS06Z+ovH/KTUk0ZMmzh53frsKiwu1j7PrA9sdciLkVgxognWy4s1T
ZEA4ZSahpi7wz9ytTrW3Cftqn6I9rMdu2asRJlQzZl4et6Vo7pA3v7U0t0vtPyN9YHABlgGj3rzO
8vhtXUO1YYx7QUBWaAi5iySRMB0KE+VRoyRx7iR5/L3obhXSekqAr9S8QvvKASlQMfkHtCWUGWpl
ekP+DnCkL/TB607RM9A25mmXUShNqakuxss64lgKTAkq93GOn/tvZ5YkDtqcPaG4QZfzjgM65ybQ
Bf4MjJfK/McS5XtCMhNZbcgtI2Odf9tiX1twj1f9pOZR3ZoVJ2fRlpdZmQkUIiv31XSw0QNIm75B
PaxzQm3fKXRKlS3MyIgpbLv9qipU9VyirBCsAvmr0iiutBHHwiPfToGMa4ba0KdQa2pHS0hM6yx3
VyYhsHHKU6sWFmMf/IXtezNiXqaTb7i3ETuPlX20IvmzEgag2DMzLbtgtKIueG8azYBRXtzhZUiB
ErnvaGGO6pKx073pPlEgwKSJ0tbabXEXC6pjNfxWu15a9TvY/iXNUWRtxin/Uhjk2FNDrgpuzo+X
CC8dnBx4rr0MabCO1kfV6RXQb49OdAmd0+h6yXb9CiRqAHuXy6aWWEg78eM6wSjVszl54dPqa5Eh
s+aMhP3bRUeJJ0BW6URqOea7P9Mu5ayrRIKne9HyQPhYtalxL+LP8RagDalM9KoRASWQgdG02KjN
aSEIQDHqhzl3azpemr+e2+JX6GN7ZzNoCIl5LNZiBSXUXVl66GjJSOOKqneLrYaOTCk6WpORiMKk
C5tcUbCljYNlfwmCvKhwgxXm12lMjaBsiq8+T65V5bS6IFPbKjt8VMUlzw5jlRfdAIYJ0YgWBqZt
5vJa9whwBUCHqwoJx7QN/DuWq3XPaJUuPU0hNGFRz5E+WFch9njA4js+Lo0ew/Q/sngqm6kXtM4e
WK6Bw1LjApPKaZmJtdllSCrodqOCfL10A0zEeEcpHIqm+9YZeGjYmGzNgY2k+IE6CrgbilNv+OAp
dGC2Etw63YARL0xygp8X2BjDbzdND+pxX/fELE14O6JF13mIq6P6zwUjJUqwtczUYw8qv/Mbb/jz
0heX1I7J1/TK8MxMczvWmhsoDHy1LPASXMNT72a1KjCUKD7GIzCQDmKpghpyXT+xJRBwAPNuiryw
do3KguR4tAXz0CpabqYxC7e4ncPiE89z3VbQuJ9XMGHFMbR2jmACmY+rOUaTz7BtM9JJlR5owDc5
8HxyHhpLnONc3lsxT87CYeOaXrRvnxabozvLUGYVXo9c42e2MUDKNKSnteM8xkzAN6VG6lVHmY59
PxfUJzNJZsde2bwUQl5r+LojlJk/vPF7VamHdQa9xOea92A1Hk2qUyWXGKUuibMcBQu6Ln8kE1UR
Azo6ImD4apsPLCIZAkPG7ENWWHNcJx1DhXNs9MzRykBN33UB+jioo26sXjq2ZIWsFLim8jQeazoj
4UP6gzz8szbQ3dI+Wlb/MoyTvTW5P1mWJ4fVCS1kXKIxtR17K5hGAt9ALDftSIMh3Ow7q+RpznVK
QLxubRzY/wD1sMt+zUnxYcZsEaaO/cK46Ox1ULZMATlDQ6ST1Du7gsg15u5VEuozlDr7vlCMD8Jq
b+qGzJPZTG5sDw5Ws8CDKxR5iqA7vXRYlYCzu4GjhUBPm9wY0LcalDTQ/TBYKRed69F5OtHFpUjZ
1j77cbh8CwpbuDmoXkqB9+WfqetSvBU1agynwQWoEbzelDoBKxRiV+buVvJQTH5QMEe0p23IpmTn
+dvkWH8MjozhI+3abZ/wkUXzbpkMZB0ouVt1kquZ2Oq8k7gMQGqHF1Wx2pqt71YAhVtN1JT1upqr
JFl9rcnhUZ2bNRx0gPv+CocqZOSqhU+ZDgmDZd5G+W/Zv65b6Lqflek7MR7YNlRwKe3X3CdhheQm
Sq2JpKSmuRbMXve0+e9a7OyMorqP6+/B6z+qmrm6lzJcyU1KtkTlT04CAaaVkc+iyElsNKtVCMV4
RRrLFvz1XXV3ZeQfvYQscIg6Vumq2LBDvVzMIVb2AC14DfzlvV35V5oWHgoj+1xNOYj/Af1S0DQa
gk2jSB8RnqN+RwVGosBJ89jOFfolMAVYOR2EO5xHL3mDcQi4NxHYyM9UjHq26AkP/iCS42oMtTK9
yDayIs6BlTighn+ZC4nWi7JvKE9URiEuxHadfa/GQo7LieJLK+AEfu1T+ztt82dlYKSOTV2miDRk
8+XJ9hoS5dc6roPtd5jb6nXxqINw3anwdlG+DaCcijM0dLAtWya7sVp8TSefkGie1gGwIZjYuRRO
tu/f4QV4G0L32yHKYKslAJfs6UfVPk0T5b3EkImRJGDeIJSDFdVhoSh+vV1cuwSxbJdS+17BYdNV
cuJpAJ7qt0xIILI63HejhQlfNjjV0xzAIIrgyTCfQ1TU7wfIb9v1IWUwSrLy4G6L1pBqEP/Qx7Bn
1dXn4YbXwwCy6KoLMOFFcZVQLxzX2m/t3aR2o1ICF4+ZZu4mZG1Bts9kA/ERYraFQRMU3eQw2dmh
S91Xw2RLhm36GStKbWw0O781GZFSh1iN9+DR057JFH7tDK8OGO9sfbe7gWsGEV5ZiakujWCWbI/e
zyZ765fCfIcixzpAA/xU8Lpsn1obzvXa3nTKaWwdo/a9+eXYRJ70zlfuTCgKlZ2E6mwUOoqn9E/Z
4sdgTQJZIi1bzh8LJZ9VVBAbakg6eLdzr1/HcoEqYNGf2U59xq2TbbQUH2pBpAXUNBNdjaqiVwJc
1lJpqdST+jZtaCgK9UVjVQF0/a12dBvyz0KVl+QZ7f3q35UtHNeJt4c3T/zTjAc+eyQZKFDDW2nF
rOVQ25czwmmTkdW26hFumu6TQscXKb5KrflQjlaqZ2Tw8Yym5Vjn9Z3yFJGJc1kAPQCRqRknm+mp
/4gD6RsqQnSY7ORsd+wrd0R3P63eh7n6+L52mXRN39UZGuJWudHhJFIcQsyuZXsFiPmxoizGxM4R
twuNaPMswfkRnibQABMrUJdwXrKKjzw8eIrMI2VoMUCBBEOrZeXlS66vU/WVQqkaz3XlLspdT/Vg
K/YERnG2qF5yu/htKfxUXWWvWq6LyjsLjP7Txf1djDUyGSi6evFD7DKiVPvLTKZ7dXvwP8/2MeNN
wAeGAS7PIXeD6MiSmU2Nu3vPPbXrByR8HOiM8dQfm5RoEyqNTa0qK3WZ14pYwelrfz0RfcAQmamH
+tsz7nCwxSmZ1w6ww14B5XF2NauNQp3gaI6yDue9fkohSWDL3c+a0m2CbFvazinoh+ka3tEl/3Ja
Nl6tcSm48anhSiyq1PYUfI/X5a07oVdTLM+lh3Hd1N7DepIMsHywO9Ip5ZnvpxWVCI/oLxfDwmIh
ziuM8Gxji+qvs7L/pfaa9ex3wuXGgni0gydqE9SDFVsPHWdjRslPiA8GzuzJlVHhbZiU1VsnH2fL
eVodpFTR61rLe176VyjwlP2ghW9zFL12N3ob/6o066u6t/eZLZ2gqbihqqpYDxvNQw06z3sokaTN
Uaoq9MK8aTFL2NjDQF7TeEImdQtF/6UdfeI+BE/6+BAXTJKRRDzVpmkxSEzZurL3tb7VSlvbFuEm
aZ1n2dQkNys0zjAAAxwHZaMZWX9YkP9vLI0P3/Lmo/hu/z9wNDZ8z8Z+/L//x//8Pf2P6FsGH93H
f/vG2Z+JLF/h3//t+iMpv/9qZ/zPn/innbHr/gPOlWO7DJtdpuk+Pu//287Y+Ifu6Z4BO8U1Xd+x
4NKV8EXif/83W/zD5gQxPeHrWBWYOq7i//Qztq1/6I4Qji50g4wC0xf/V37Gio74V26YB6/TwsyY
KQrm7obLx6v+6tYrUqQWsB2OCDTQVbGpG+zaqBg35m/j3Lz3T9opCoAlaXmj/4NVsPF3siBkSIOy
w6Pw59s4xt/eXJaOrF0d9RAhZIDT26W7ysebgmwEBtpIblkw7jeu9n+5P3d/vty/tEn++9sqG+C/
fOcew7uhSXjb5g0SUVzc9toBpQIlOPLKK6w2Mab912+pGHb/+Sr/5y/6N1Jo5pIpytRqOXYWHqr3
hmDl7iLyXJKgS1/+9XvZwvovb+cZhmcLYdJu2Kz6v11X5n5VGg1IsqMO++nYFQdhW7cThm9MAL36
OmmzGF6l2jR98JTZytJryHckVwr4JeAe16IoUXzB3dzz5CLnnAuULnUlt0sDD8TwII9aLWS+Reiv
oYDnLVND38/oGyktvwbYSngl4zU6ivJYgk8GjVV0h6zkCmd1uMPZ7xZBjonv1Hhtu4iPk6VNA4e4
tMCtvf3AP0Grn+JO6idbmg99JHEMQMU6TXNEi+RMGywqb8Iuic+hRFhmN6+ZT8y0lkzPlocPA7mc
j/gdhI/X9CrItarkONKY7UKhE+4uI6AFBG1u89HOE0+e9RHPFFFYxT47ursdy54ZYO6cW3cQWzjN
1/hK0C065zLuT6PZ/bakf2OGjBKhPX7jXHWdVDXt0PBMXByGgC1a7/F1NkcBpYkru6QGcg83RNKP
PHjUcKFvJ2BMZ8BW7rNP8P9woVts8KOlTOrH56lN8eOomnc9gnYam1JpavczNizbQgqSXydvCixJ
g/ubuJBvS+PngPBYvRnxLiYvRa45U1qPcwE2gjTkARfumTn6GO64bCSCz2+ldnbhUOy6bnED/BKM
IjfwsEQWWMGztG35LogkT5NsJ/r5G+LFM2U3+bcT8SQTpNBEkR+qw1ASUkWU/LdlFc9R9VUW7UeP
HBPvWIo+P21JICM8OEuLnRir93CCgyDcvVl6hPK5w7NTFd/6KHdJh0xPvU5hTc/67NzOkmmFXwQU
mLDsCFirHNJpkf97bvwQOWxXVYNHQIkTYSblzjbby5KE5VYUNHm9imMvXIZhOWpS+BZcNa8ykcnr
P63JdzxNHgJ4gM5vDWP5g9ElGEqRCJNpd6E5EvKdJj9txjco2tDexFp3ySyDqZDFqNbMm7fUAiJN
ZfuFByg1TAz/lBDEc5Hxt7XF+tbzpALu4pkzF1XiYx9qSAxfPD5IbbshnQ0DfKbvO6KUzevcF/gR
0K9AhlNRfeW9bzQP9sJjkhvGRaY+8WeE1exw8KVXJZ6sy/UdgXwqZpHnp846xh85vmAMSUEZSOHO
6oZHhh8Y6sN6o33mvBBqPzzfu+O1oq3s2OOJ2QSXbnCVs3XevQuMeLzGlOWesPA/j29p+oT41fK3
gfkGo4n8PpohdQwRCqvO9h6yhpYdvy9MWzRYcXJBhky+O5mTbnZSz800l09ZMZJb45C1iJe7UbvR
tkXaL2UFCid8DXfuBqNUjFyYyhPl4fTfUMko2TFVHPpiz/K9Qq6QnnodsmIFjoyh1R3GZASl9bSt
VfeslQ0Fcs/lW588Ha08+y7oY1S9mybLME+wE0rTcJc0YbRz1IqTkL234qDX8d4f9BjXK9ZszYTl
ODi4dJIwtyooiWdmdWaQURtN/y6M7tEc05vMNCBislIN9S8L3HsLmRQqd9PsfXd8HgTXuHUa4mzL
JhB+fw+7AZWzP8OxiwiQZSq/HV7CAZi0d0axKboC3lwNNKX6dSPKlyDsi5N6nDypDcFsspkx2ENk
lQBcvDQ1KZtE1yqqrXvvSI2BMQsyzhw8aOeXrsIUKNRZ4nHIPKVky1+3I4Z0c0uy1Fx0171DrBpJ
nz0xWXwpv94QrMWDHdnfXctGhfXzEOQemz+OBKUZPtCN8MfcVHsxvyEEsRf7/nGx3IeYQQwRMc8d
6BlTfnmfkMHYDOOhb8pnzcyafZNAv/STZv35aemYnErwoPG5HubnhjBvBAO3OpDKVk8mgcfH9NzD
sYtE8tgv9Y5Nlaji0f42VeBsz6ApmJvivcHHry53Q1QhgWqsbyhfz6bD08hedtIn6360c4LoCgCj
+sdfhCLBEzOr1rHNHV0mLlergeAMCjb0gDudGhUBtnkHGw5CuLTXPRokaADcnT69tDGXdVKb+4ST
byWIORZdTOBcllZ4xzJATTh/ts08QZiCQ7v4Ec5YjfmNaTx7Z5o85d3t0IMhdS9zdpwG9k/N56tF
HkOTScMP1W/e1SWZa44Y0wbYjlhNBS7X22xY1i+IWAjRTR+f1wfeqbr3uk3PpS+AUvE64z23s8E5
ShDcQbTdL05ksufMWKn5Vb7XHO70FlcVu73maH+PreitydANJ8I+uGLJGHrgKinaneEn4cHHgi/o
yBLHAfUTsmq1TdWu5mAdhg17hpqtWVSodddsMInYhTi7SKjD995IjqSs2hY6Loa1o2jv05l0F+k3
xs5r3IMRO5cGm46tETeY/o/FfVOyKMxpvGM8f9OH7XWNGGYzNmx66uSLO3xK0u4e0US/c2RMivhw
xS0MMciV5yYzI7hJz9Ukir3tmLCNCZnYdpP/o/KcC2ZvQVzAhzfIA2Cg4Kq8BRnEDh65C9prUkgi
yJYlSuhufoZDtE3dRN+xy2qHqipQFSSYtCRzuJ/bqwZ6XETcjshuO7OJAoYxCxRT7w27JcxFTfTD
MdmptRgYvw8MAWc4e13U5judNMeAQ/WrdZZdVdh3aWoiye2mS8b/ZIdd4hzCbjUH83WMtQB+5iGH
QqaFaX81ph3eGW7NU4q8FnufC20i2lL4Epsksevt6PxyBY9yzRxsp0/m+2ggQpcEtscV0qNm6U9K
8CnHyL9dGojtS6yxx9ofUwgYl+VYuA0j4ed5DnDsWXypuPS4nACk+9TPnoZF1gCfS4jtev6pyYwY
XnfhrMDgbxP3RCjPcWMGtU3ygUQvORGPeG5NPtEwdiegXQvu3cg8S9z3LjSMOc+2Wae9o/qm1tFm
rsY8HCGqyog40qkYgRVM8wGB86nxldGx6WywTCMiHu6FSCng+CoV81u4cehUlTdpczEXPNVHt7wi
1u0lQnKwHyZTQzuJ54WN4GDQjx605r1rVJhh4OU7CbB/F4NB3DORbjOUSI6DN/5ecFE/p0zMvIF4
4IHYi7kbnryuxxDE1AL09ZKHSMccXvfOM2zpbWOP2m5pv9jtcBYYsKizEFx3E2J0b+yfUgPkNHHC
D1lzAP35EAmUzWF2jvZ8a2rLxZ+Sd6PwiaRffS6tfGR9xNQGUpLPmgCLSuLV8H15xWwSXkNXHV1r
0onfJm1EUe7InUTYnHbNQdKEgi/ZT7OV4DGDB4XoBqRYJskEqBeMneWHZWBIyp9qsJrDNHk3NlmB
ZYIfIWdviqb6lCjVlCNOkxQq1tUB7SrMQ9UExjJ9DYJFFcZGdZ2kIMCNRVHQEZ0LCSbZxPBLj50p
H8ocNwCGcb9bluZOVl+JGtLEQ/zbNvEamhcBsTHXGbaEC94IhJCnM6nAk5KuTF+LjnfdVOakpMcM
2M0lY7Ww5dYaRMPc4sOvTxQbRaIm1B4BDIl008AncEsgl2CCl0fzxRhBxMy+xCjMNhEGdANJPG7B
eBy7cijbIXpjLbzLna8o52a3riQJGJG7ky35zu550tpp2U3SSXagXfXOSpLPrBuwySoSOhAUZ7bv
ajtcGocNzS2VjcfwKVSBP+B8zV5ESC8YNlsBHMLnxNIAoMxsl9N9bf28FljgOR9FMQQUW6fFa4Y7
VPVsAw5Mpyg8hBzh+7QFJrPG7geOBIXblH3SFSm3SBU7WtvUwkVz0Kzep3+IONFnQma8MQ06C68S
OPn7UjdfHJNpW2fgUd1EjLINeSOSDOfHGHwPqz9gqjh7qPQO2A7STyb7+OBjBbNpyD7ZmG0tseZj
PyLn1Y8zdsViSBliWhc7yT7jciw52+DXmNjs5Ip0bds3rnS+ehpWeIk5HAiHBGqPdquxxVcRwe9g
6n9uHErbCk0vE3BFILVb/zDho+Q6+Ii3OoxBPetfc3d4EEqIB7OS6xLGp8hreApII7xvsG8ahDHu
YpHeaFH/4zRTuHMqFAdyxoxJz+O9Zo7jiRr1Rk24IYa328TDmsYwh/qqpbTojL2m1yQ+kNm2o6Z0
MdjBJxo/bZoNYL/Y7fOATmHvzkl7iES4t5oJyLb13jqUBPjva49YxT/g++bSTRTtIbcWFDMi2tsM
E4cI5LRucBmu5gr/u/Tok/RzbTnhY3idl45DULpEvR3COSyHc5pCANSlo2zd+dl0oecQTkBIZXni
vz7F0sXkBLj7EdvwXeR3dRCj7eim4WDZr743dh9TDq3EmrsTlZXcwEPBnS1UvjxQjmDsORcKYWWz
ybr2R/92XOCDJUAGcT/CHmkb2BKW5+073Xxihn+redOnzVgZIN3k/kY36eiPp7Kh2s7d8VBU06fn
ODCHSXffGi3momNINAupAnHA1eVx70aEdCm5onbkn7oRz1TPbuDHQp7ZwW+4TJ1abimaerfHN68Y
YHzO0KzpNnk8/SzdTlGzH4WjHZgp8qTlth4Yjn6wmCLw3vsxpmPESgMiKbvldqHH0BPNOvfTcFo0
av249vCtDwj+xHLNNY4wDpwtdDN44uANJS56A6I4LRXbrtQX/N2yKzlW112u7Itd7EgQ0omkyv4X
Teex3DiyRNEvQgS82RIAQYKeMpS0QcjCe4+vfwc98RbT0W7UIkxVZea95zqRujSOGCGbmURHL5T3
AhFEIw2pz8TmyxCijzFx0/i7ERefGA1uulZ/IgegLpgkP5VUv0Zg0ss506XJE1DE0iPJb6ihftN5
3iPvK2yrYdxC6BShCCXPL/3CHfDRd3EmNbTEv0jcxA0e/2cVkqXEOXvFtNdsJypmOUS9Oscc9KbW
vYuG1rlIOFZ4YpsfsFaYPirmjDJmFM+IweukRu1AILCwc9x7jUo26MC6yGX6lSghWRWFOjLrxfTE
P/NEG3ohMGDeBYE7YFpxdBRfANzMA2EA3qC9CpNReIuuRSvd9yybtMBiCLdR0OHeLIgcEUCM9PHC
7LT/zdvqPuTREyr61yIJSbjM6ICbUaEzemBRNYSDImKQzSO12cda+ag6puNZoZfbwARHQNOyBjCH
8Du1m9RcDtVCMFDId8DVPU6Ncmtj9aRgx7QbJp5eUknbPlOmPTAKN890c6dq6tFatIWhSHISAjop
CbeNU60C8J/JmxrOwkaF1tVAvPFUKhTHSDEEATkTC/onU4SRfwK1kbYD1L4qv+otE3mJbpLLuA3/
wVBYTs/BfoMXz/KCSiCEdrh2ytTQHWIR78Gn6BySthImqrxBH2uovX4gOngfXwXRHHZz1IGMSfo/
Hem1k3hGUdKgq7hcchtyRjJQHWYL01AFFALF0WCLtUQIXYD0vw9Ad6fFTi8JRKD7/FIxPdqu9V2q
1Q1W24dMB8PWk5UhzPKGUMVDrmDZasQnqKszikmd1SWLjlnC8WdWBZ9Mg3s2tm9G0YmOOi+IusHX
YruyWFAQHSqx7v0T3Uaaik6QPLqxbWdUZSxhURDbKYpjkrGwVmOiOk3dNFG1RfCzaQnuoAiN21lC
iSiQdmIp/KrMqnWAjTq4ZtqzMFpjnLWUhzKdXB34AgFHlbAHbX03QiHfkyZ7U2qFZE0OQcG61KeA
cMSg3ApT0vLOJZxYjUCy25nOrxIyNauFUNsp4tQii1G+orZ5HtvqIhuALRRMDrY1z4dMGputbBhw
wzTrhIUSNemY7eFaXbK6BD64yKTW1KNX5eyu+M5tLNU0nOoDCw6F/bpX6ytKYqRMSyKqJstiw9ba
iKNuYFi008QIo239KJccKzvOBqhW+BUWSnipQfaGnYKTnBFcLQXL1Ngqdi7yIkE9OjbZf+qoyzSO
jwCvDegn0bSzOfIr8G52aSjNvh7/rYvJC6rjZg+/NvD1lq5rU4bA84bOHuQ8cxuVVmutPbAeKcDT
oYPqzU+VC+9ZynPWplPmLym7QqZZ7rheQFlr9lLLsUICtF8BvA3TWYVCHFseobUN0tJoK0WBtm0L
69XUWiDdKte0SNvW1UwYX0SyJJPqI1o66Fp+iwS6hq3FjjlOhMh0xKDQaePKIEHXiRnmqdlIMwFj
JcGA4HVQyUEq385DD7hzfb6g3RBDqJozBloIcSNPTiYILeXbtx6otOs0+dUK6d+io27DOMKCHlIa
veuNBDaALMd58lCV4PWXRL8baT4WS8K7ImV/ha4T4rWSejWNY3nQdx0qJ555Hu7pQMf3R+trmoIZ
31kjqKdMES4Ajbf6NB2LQsrtBQzYVa2Er2IV3qaGIzNnthoRMejqrWYrkvzwQxf+5KWyPCNjAQ7b
GRMrmlVPwxAPDYehgrGhBJKZo8/RSWryNf00tvkonLJ6mC0KhhWVAsJaJGIprfSnmFjfZ6tOvOKl
BPabG+QqDhpsuNqoS/tfPAV6m1VKCO5WWiHnRn7ULCalVD8ERcDp14xawblUCM9GAb8jVkZyZMQI
00hAwpzByH/T6HSCrHJdgEJ84fgZ/31lsSOkxJxXXDeXV06/x3FyUmvOb/H8ubRW4tFFOem4SDmU
47BiF40FK0djOWKIXDBj9BqgH1Q+m2qhN16O9WWUzYojMQrvfCxfxo6QvbBhHIDn81FJ/Xq2lvVt
I+mXUaAB3Yn7DHZwPuTPwo8WBKBKO8POs8Ww50i71TMoqkpZI9/UrTZEW5Cn+16tP2twaQ3q46im
JG+14EsP4m2Amo/D1dYisXexNKRrsUR0m24+FAQYekboCHk4IA6lI4ZumObtNm9530c+hVk2n2lD
OEFisZzSG8Uc5pbN8GOtmYWxlJ0Jq7WBcHNwT9rZLe+TflT0WaDFPwlup+HwKQz2PIwf20pvj2EV
lLbZS8/CyrWHvOwMa5ERCcjFtOgWIvFA+gWWroxKztLKI0Agp9b1pwnjnhsu3DihflZQxOd+fiSh
eWROcGuxkcuj4FcxatVFbj4nnGH2WJU7PeajNVP5SWPwEU/K8yKozwDI0PiAu2XmiNnbQqJeJZXD
E//Z6suTKhTvasNvpEJzsFoYTbNGKrpgVa4ukNFbRRm6IvQ1iya48wS+aJbeOixC2GVWtBIOdNA0
3woudz4361mj8MP8mkvSRz2bXBZVdplqUiWmqzClZCXv8wVKDFq1ojHsf/tOE1MDw+DC5LcjMoNd
pEZ1b+ZoTjA9nwYrcCXK2oz5kEOqe2hr6r3UVetJCRA/xBSBAqtLEdTiZmrNFFE3Z26NMYueNLo9
dHLsNHjmZ2AIQTB4oggQHr+wYVdJMt7Kod4ZxvQhEwpNoX1p6S+5ENLRuujTlULSoH+Obwn9aizr
p7Qtl9PcGo9F099EHS+xnHN0iqJydNXiHHWr1oX86M2QULmLYc+hs1qhbmwzkd4D912LvCyki6Di
uO7EZBsJ8VeTztO51Vj24zXyOQ8TvgdqvwVNqdMZRgWWqHySBsW8aSkdvTmcEqfQ52ovy3jmdXz4
tzHHfPw7DtZXYSpXQeY116z6fRpYLbqGasd8xpHEv5c0ySazZkbJITZYDkbYdsUMXF3MU0+CKT3l
tbDtFBycDdJfXqtMQb5v5Dcz67iFCQvkFJW+mepU+z3HkpUeOUjhval7GqjDGJHm5f87sNQoqDdI
heGKQUovkgYZsHFF4lIeRyYON13co256RWcZb9tG1FGgx4+kr0NfkLJ2m87KVijF6ECeOvipRn/R
6lHdZeqVtkDsNYEegLuzU5URExJ3edfk6X0whvqsm/0eN1rjLW2YeKrkJeYinMgdf47m6acVamZD
NP0PHPYamGcQE6fccsBETWg2UdxPqNa0tmTTDbkRcqCzUnHNTKBANACb50Z7yYU43CuqFu6ER02A
mdTRKmhMP6joX9XrOfXfXhgKfIFEvqMAYDeY9HOosWWbfXpWBBrAwOmQJGunWjGJWtTW5NDKeNZU
VPkNjgluorWNA/IHl4kxosjN+7fQo1jAczYGt05D11NH8de/R1cgnkA9i5kGra5eT6ARbb9R+Muw
kTmqYh3F3LyKyEwJ+BnOa05hnbcd48CANLJq+FAn42wOCKr/vefUK39Kw32Xky8yF+gr19UfSh3X
DPiymJMSO6nQMgZz5P17GoYM79/6PZbrcasm66gzaV3U5Xoioo9YJyV2owLXRDTTCO0szCqMexFu
7Ka45EtW7GZRQkhFouAKkUzdjiVN9uXE+rRGxqRxoLpVZs67JOUEkBiwIvGurgsREDB8swU3J7j1
6pNCY9E3yoUGXeay/HSEx8Dcpjsc2aLpWnjyeTR6Rt/NSMku/CXDSF7KHPer+t7RASq4iYKoaUa1
DrYK+OEyCrsO/ZRVUz5Re3FyFAXXnEQsDpXkWpFl+IPhS53+s+Db8pU2/OdDxxFrdNMZfYCCFXqQ
HB5UiYH+FG+tADRTT44wIlPMyyJbRBcSOaxCWcQHyR5SKSa43bl60boUC2u6M6abLPDOJl2uYURD
4EgkUOnPJqt1KD3kODgwr8x8aRB4kyPaFDKsrAs4C/BW4xCSlUBsZhJS9bA/7kAGXzVTNGhY5PGl
E7PfTGWXmfSmp6VgOnogZ291ongoND0lU9/LNJpuizZTSsbXiM7MNlySn0I0GJNCOEFoo8ADCT60
QTAY9yumXUGFGkPcTGPGqdE4FRHIlx4SjN4lZ8tCZoYRNOegVD/AwtKNopgSfDFuWyeSkjc8giHv
ZJ8ctIbargotB7AvFDazPEJqXiEwSoefq8J4VOrfYKIwOEDeRGqAXBcpfTEm2TtM7Ou4bmiLdiFF
QWTDw2McKcngMgbDEBrPfyhgD3BZ4PUk43WgjthocfteFFCsI+EHxOlJ6AoJKwgZA3IEsTy3mGvE
4UJ1GAaPsBOED2PYGkrnUAE9lzUslslofy3m8o7Q0uqk31t1RgNvglaLStwseS5F7xAro287Q/uQ
0XP7kNIWvinK/YLWuRTXOCYjhkj5QFJElZ7zqpa9QkaFr+EmKMH2elIwfApjUTxPAIo4WmYefa2X
YkYqPwJJljmx2pOyplFazD8hovkYzmNuz3A20jnZrRkBHqebtQs+gSCvcB33o1tUKjgjyrOK0IcN
MaHPEnkmQBmgm1rFrO4D/gMcdmY67gfYm+itJZYfFuZpllARVbn0mXWIRqcsk7yRp3GVfKvbIA0X
tzSGxsuxls5qkR6VdP6TGYg4PalGvkxvyVPT4q2IGHZa8kRziCn/Npq2MDzHg1xb+zYsSYrUOk5H
hExOCeJacVla5kQlEdrhwHhX6EXUJuRrVuGqnZBcTTVolM7FiNwdwoWusYVysIFYz6zPNJb6bqhu
1Ne615fWdZRpdOrLRBFu6jvCfNJtlwyXVB0lv4IQbNNxdYsloJlCPRTWxBEQOXCpjFCi7LCi1v/3
Q8ku7itSERGUCRbv/z+VRR4wqVU7kf6wqm8BcJ3/+1+ZH/JH//4uwJNFefv3FWLxOUHgmSFWoLKI
C79TB6C73Ef68XxZ0OnxVkmCF9jt2n4pTs8FICRym8HDSwVKRCobgiYH2UKBslg3izfAJlRwJfJV
1k6yVvYOftokvFhRI3ze9QXkVdtawXk2eFgK+QtR7G96m0NB2sddluPfDS5VOx5SqG5XPkPsi1XP
c625hhmDLhcH6yLKRKMQy+AS5xTfipjpcdZHKQKYXw3DEx0y1UDYhlso5d97ktjQF1N4IuhZSSF4
kjiwLzTYp0lVvadR2tFJGN+THKrrhNNW1KGvjKaaow6II841yils1I78Be6hEi8vUzX2W+b6ha30
cXqAg+VZMVckr5BPy7k2nOqSTKC4mnZVSa0nc2TKkwIevHJo8Mdxsk7veV42WyEtXyYC5mCN5P6C
7ou1GZGulPePrgyOelo9zanAmFburnpDYMCIK9UN2uZAT4ospmUY3C4bNDBDsG4jKVX3SmcArRen
tcIqWRA6OzXKP1qLHNK17GGVcMpjYztqAcDJHEhMT6e0Jv8tAbu9vukq8jxLmeJ7ARl4GA1jQ0Ap
ASRha/lM8fe1yHR5lEnybODuFWPoYBVn5I60ytRndmELKdgYjxBIDaXFHs8JKmy7syLKubcAKFvb
aJbXMlaj+6D1L6h0QIeD5CNPpdrTAIwvkWjtAFp1VKR+Kcy/c2GmDwQVcMclf4iI1ylatB9YS/HE
FPOExJ9eXjF0ZGpacr9NCx521FpYZ/P6APaX0VeVhq4e6ETVCLz/aVX9YBIzcM+b96oa6UxUTHHr
mdF0ssqQhkhLDuqkbbO80f1Z1hG1ExshJyMhyNDcVp+4sZR/iaK9krjy3Uc1sqJYPcIhPjB7c2gM
0YwkAmjtLD2Q5UVu2BfPPMTaWZ0h0HVN1uxA3KlP+hV3UH/r8dslWCXdXJQSRxGXAsV8oDu6NJJI
DldIMPLczZhu+Q16VF6VwThhHh89kJk0zSjId02Xm4eEdtE+agXLH4bA2tdKi/VE42Pw+Of70NKV
QymWLTWIJR+hGi3elMoKXPXK3KbKoJ3LgAk7qT1trQZn9FCYKeREvBpSULhFreChZdqDwgXReIcV
/i7Rh3Q0SRvudGB7ZxQ0Ii8g5w4Cx3kzzKenTmW0jrY8fq5VgSywphafe6ue7VA18hckO41dGyUH
4Ai3scWgfC8FFFQqb5itF0HzOlLG2CCym1eraXjCtRgzZ8DZFHpx8drVDJGqSc9escKndAqYC4tN
lUFMb5PXdv2i8txEBDDWq5g6DV8DiP12xyH1ZSoQEWSJZb6wMNGQbyvjBXlVaUuD2lyD1HLjuZTp
cCOPMhsUif9+mUSLfIZULbpT/NZnur6pRmbrgYV/ta2Fa5Ro2j7W2/EchOpw7rp4PI94L499xBxz
/f2uHju3svKBOZWhnVqpOzSJsZN63XztUvOlG9FFFstXNo2x0wPI2VQCSSy5Gb4nS6cBZGqISQxb
w9EnrBB6kUyYY+PGbfuc3vrAjRCmUoImFH8zr5y3MaQi2tQ6FAccmZtGlOAhcC6hMZIqbtrln8K8
HEVRKq8Jpk5vqc7jqJReVqfGdeE7FhL9WISJbyV1ds81lmMmwEQLBxbr2VCgi+L7D9LGOKQjCHCp
ZSKIc4reXaGtgh2hs0tSxbaS4DaraRsjwXDSgNX4KrBpH9GOghW1v3dhcuiacvHqlnQOQUuvTQys
oxkTf1o1X8HCIj8MzJPBmx+hhY/YIfygNnC5pQDmAo5TbALdR0FYwY4hW+vmoFlIUKHhlpIfzKqN
Ixmcfd43kNkJO64aXGPBWtcyJYFEh0JLWU9rxdAe64atQY9qpn66t4QIsRCCQcCVQQ+akWK5qCj1
jVK2HNizQeSpMuGbarp+SjhsUjRZW1OZ+4OkjriAaAFfMIUdmXwdWnzJxP+YJKqasbxnQZh2PH6g
xfOLgOcNEeuyHYeY5rmB77OYW6QgJFjZMHY0bDA6Nf1UOKAnJDdaBioHAg84+r20ulRfw3mSNwpN
MZbtxVPW8EZKIQwRr6Bml3tIG+Fo1GhbCkUMTm00RrbSRHZviZaPJI68JEVl9p+xlISNnfa14cwT
PQE+5LLPom65GgvmNwwspiil59bUt/PYq8csHjjn4Sb3VVA+2H8wM2Xi7A1rBoWuyRemgghVFeUh
JNXvnDUvEUJmnqz5olcMyydIwydhYcWNWnAhLavWDmgHTcuSXm3fJEcxaGkKJDOWF2u8ILSYDJZj
S4RBxd4fuLMerYih4VFOzEdmbON23BdkaEzqCAaR0kM2Lp3ak8QcMbCBnA6pL8IkMsCAmpCX7c0Z
72piljXZOdI5XIKBHBwM1LKM6UyMymfKOgm1kX5oJmvyu0klEqUZWjJMMKHPHTBUNBG+ZgiNO84o
8crwXRAtZO+0jL25r6/zlLM1NKBU2EPfZJkyKFLMtfmza4zmbMmCaKttlmyLmpiwIFVq1woQV3V6
CJWHWOm6am6tQgU8cCBw8h5TllBEirNMQM7kQDxyspl5GIejQc4mdng4d61++Vc4ciU3Ta4LXlQv
OwOsLu0CFASD5qFJ1W+C3sjwp7UMj7DabzPZOGkGctyMvEA3Famja1FGGS6E5yWXq2NL4psrKHPu
5rpKWyew6BIixrPHHN34kCSvShhkfroUe12U9QOeuOOcaN1OTZKrBmXJKTLsqEqt9nsjHqmFujCT
DmHZS4cFCrJbrZv/v9/798Ow/mkAspG6rJlpVuet5uS6oewavd2FEHQOyNhMwdabZKsGdb5XVr5h
vP7Bv5/JBWN+wPNrR7wLHPNkNlv1NnSehikxdFAq6H68bFCJmrfhbUTu/hw69T52pGvxZn4M39ZR
YlwYPSRhizGTxm7uqK+UC+qt5kFQ3fFmzqfgkyDmbry1tWehJSQ8h7bKbLfqFgSL9B4O28pLduIu
8wpX/+Y3LuWTzv+KjF6i3iBH6lW+xe15ecchz4uByE674uSChdK8GMd4u5wEcSvsXpsSlT5N7s1y
ySEWPDMiFL+MvXxOFFt5Sr90Y0vq+FJtRG9yamDAP9VzSqOtPhnVBTScfgtfSXxt66+hOrEgtIwY
2UcYZRYHqXUBhQCu7EOQAJv+hDI6D8F80LBzLNOL15gOYEbHIPOQwsj3+qvEe7XLs5OJDU745qMj
ztsqL2lnI+2hxzT+1HuEJR2jyE8YFdNZRaZFrIRfeaTQ5U+cutViP0uuiFyRteOGh6TfF6/Jq/CB
lIBWErYHt/R6zVVe1a+M+EsRSJa9RL/dSXmxfAjI2Y7cCdXYhQwTN8OBIA24FeQefgyf+bBRbjCf
rny42Va/J298VJM/vEXP/auEed5Gansi27haNvMTuxoSIm+1KbrIRYazamwquyGZEB3si1g6qEmE
50TAZLeZBpdszKA7Lxfcq8nRKpjnMPChXbkB6YKtr/WXp3GH/aXcMuwho4np1sGINtyb2ccn+Cpd
NBxitkpyrrzLUPieVEJwN0PvT8whnsSb8SzPjsyDI+xFnuvaeet9vAELveHEFo75Acqqq1JIPif7
bFqfgJCKY96FDwZ2w7b4bU71u3Cb/AyFvpfvF1c9vCCcdKNTzod5xK2NoIZu8nfLkfezcej9naWf
iXb/RnNqbA6Xhj3uAzvEgwU4h7ZUuRIGeNVDidGxqZ6tPWBCpmbGfgbTTcjIiwkDm0p28g2azLyq
Tv9cb4szdThagtkWRD96zVZdtcMdaRmxkHl6JDzCD5+mF8EDMefFe+OlKa5avNfJJgudh3STr8Ge
sylYneJBglL62xygMo1Ae521t7oNsdSjBH1vnfKtOYDNjB79VnWEO5hYoLzdptuRb4aaJDpPn5mP
vfxaeZ/AAdojODMXVW7tmM70SD8whDwZNzQu5Zu6KelFhy5UrDh0Mbd3fwDHyXIb7RbDtqucReXa
7aQDTZ/xg6VM+WLOtwrqUYB7dL+BYChnhQuDUnNXPFmwc+36o3wRbEYmlac+dweA5fW4k77aDzF1
GbRarnCCMNXbqEAtm4DJt3pvPkmRPX5jAnUar7/kT6ujBynushF36VM27oRnekVJxy2lHSQ+q1v5
u31LPgPGVK7habfF2DSPKnPMJ+rE5W8F9WW7/Cg+KTcLHvKeNliwX2ggn7lCFOuJn4IN+AJ81nkc
NwqXMZHuR3550d+g5nwEx+YQesWu+mu3UWAnX/U6aYLxdDCYnvDFNyBMsEAH5Y453aE37tkto9e1
hcObvdC3fxPJeLuQiahxaMJps8tZgDDPoAb6C8WTil63Z0vcGD/oOOcZA8x5RFpDpi8r0PMKomSv
4aGRkYORd4Y0z4FtAPAmUPZc+U31Gn0SQUzIcvtNxQpSHHgS9IQdhV/ktjvpGqE+9hLSPA49JERu
Ng9TIdnr1rRqHzbmpbqJpMmVTsCWFR+E0cNljQAaeZ3utn7wola2Ottic0cQOS1X4Ulm7nhPXtBz
C7SCoSR6repKp3mH8U7doZ/rbFbd7/BsnqrEGRzR7Y7C03S1jstFYIjKieFkHUPtFPyOuE2PwpYq
ER+G8syOSNB88aY9G1fjPXxiS3g39sqPcGx3vH8JRT0Ngxw/mh3tmtfGRwwUoxS1xYvlYmawo3f9
LzwgEwdNRcvzXaLRP26YSAzMSHfSGRwXIfShY/ltiE7BRgAMitGyXPOpgeD8J4au4Ccf2IeDO9k4
l7r/TI75I+DR5gyOXpkEQpuqDZlM6fCLsrtkLGVzsKtZD8XRU/ctkdj7fN4mf9CQAUuYjjayZaon
wDsMegXLCWETsxyirnX693zfVjtGSmgqDJ7zvXBiBIvKenYUxDIMQHbLLSq8FY7hhk432pFrIM2+
KfiAt92rdZJErzpggtSMTe1NR92zeE2ki/CWut2Oo7t8jX/DU1I65o847HXW1OsswSPb9o6Re+iE
OQSp38WuOzDjzPmI9Qu5SfNok1Y2HZD5Rm55Lt6tN87o0rEWoHHhEHaET/r8yHGDH+2c4p2/ggNo
QPRQpnRflohOD4HxqQlYFhzhpj+Fw02ffGA6TuuRF44ByKtPpLx8FQ/5eX4DXWZ+0fqJfPNQnHPV
JfTmtZrd9ptXjgyn7qB8CXeu7lbyg8jhghnjhQsBmDVunfg5jUjRuyVEPUp7mTEa4FCBu8Q7vVEe
YuzrpjvtQQURNLaTvAWRxlu361DukiYZbfSfACTB5BDMKR4C0TFOw18n7gJ6XzK9IK94bREM2sOL
8L5wpQcXPFB+MQ8x3KHJLeZ7dsiKQ7ADAoxs4BjtVKJub/0FYWI5zfa8bb+DvSLYVrzt74m2E8Zt
+0LcBf5FgqWRqOZcvAMGxdklpDisduNF6496RLKlLR+Nv5Jnm+RPbWOcmMlrN8LGFeFp5rwR29pr
cxuRyX8VaC6JHt1MV9CDSGpQ1hookwlYdHkxC49Q5l3e7ZrlwhPWXvNqLxVOJNoMrJA/9IesAyC1
mQtfvvP3DWFT4DYY3PlOlJiRbldtJQGseCZzwENbpdgSY0/NHus3TgpJ+aKrp65zWvOZQlLoTxzY
qt/m3llPXbILOIZ+JPleurFAIX+S45fVuX9vL/GlwFPpj7UbPsFNqb2UwYvGGoVxyDH2JgeX6htu
e8Sm/6pdJgWfypaqGGWAvgvLc536NOc4zqFCis/hp/khn1gkst/kNnwQOhbtBlf5KI/1PvL7Q/eu
3qvMm5kIoyl9UtZESmxTih2RiJc7sJiMnfXR5Z6Joig/lCQTFJfCcLAAwkgKLuHyVP5UH1WEc2ND
6RebHM1/Q83F7lH84e3K1V+8ZfMb3kWC7DJ9g0oO4eAq+K42YMguDfABnzbpc+HF/aF9YtoZPARh
s5yWP8IXnsq3xLSDHVkJHL/84hUPqg05dcKbd6o0p+JmYR3R7ZqXlbvEw3argUagQLGzF85xXfFJ
bEFJa/Q00dd78H1iDsU8wPblp+i60415Z+IWVA9tuAnX/AmnzKRuOI4zvU6Qin4h9lx+2dhqjBGH
lcUG/e0gPtCtPLVUHb5AcA6z9rO5axFM01eEj3TTTujok9eZvCxb/eLBF/wh8zm3YvhxaJjDd6ud
5pdcK4foWgwjKJ9nBPmvBUu1H+w4tzj5LT0ojaNtSx+W1z4+mccKL5jJKdg2TtGFk0P4wTuTHYbS
J2wDVSPsw+pJX/wq2a5+2xQFuwtmg+ga1HSS5mtnI99MB/rq9CnUXYCDr9qmvBHEij4x/g0/JBYs
TlSJg7GkOKQAPl4DiYyJn3fho5qAzdyGzKnf6DqHwj7YcoIC15hsEFJzPJua50mtPfNOWgU4xOzW
FYzdbK6c9cPNYFdNOcZT0OzljXDKn6cXM94MH5bhNL4abeiy/8zgWZ4xtDCdlMg2vjaM/LZgjnfc
xuAeICka2e8OEQc/eUsj2JR30QsvaIlyfKv6+S30ENmarJ9+ts+OxNdDmT1kz+EZVmZJAPKjR7Dz
SyPgrn4xn6EQ5cBquthkrCOKZZDqiMX9+Frc+balq/gh3pRnmhn8s7ijqBHe8foMKJKRsx9Kh5sr
HLIPencUCtlvGxwQkKxT9ufwh9U4F3wUVd3ZfGDY/SKra0eCuLmvXPU7OEJPlUgKxecAQe1k3fEy
0terjqOfgyF3Wjf6yRNmWNRDu26DSuYN+DaZkRuel/6NVgH7df9G62NNmcTY4shOeFHvwnu+Fb/F
eQsXlmgK4Qp5B5MU4KpT95nQX/pu/ti1xtrpFoJInXEfDY7iBt/BoX2EzSFBzLuXj4Jj+Dk2t8ip
h01v7sVt/b5mG028oVzsPyT0graxfHwgBloJJ4Ck6lk3kopeEHM+zNkp8T8i/ORdRRG6nY/RJ6dq
EOmcLjNHj53sa6bBF25+hwqV5ZZjE/psdvnu0d8i5Zj9aG88nff4EyzTDl7WFDvWwThL+At/mC0g
urAgbNLAdA0FKfxG/RCO4g4Cq+Ja8yZ2WP31A6MTJzrxWE2tm+xbP8ICf5We1sVmFYlRwxl76Vqt
RazJhMGjnxee5xfp7a2WGMs7tH0Y2uI5Z2OsPzK07Pa0Vc88ONyk6CYfol/sr+Y9Iz7oL3kevtkE
hCdpW7wXz3PulewTt8AjwfaJNYqXwvhh6nZUjrOfYBR+T0E3ZPbyxBeb3rvQ6Ze9mm5o3s6JHe05
EQe/KMcp19HeJr/EiJM2zriRvSc6Ya8S76zy4WbCbnFK8MA8l+fyEzm6dVz7mwJTHze4h08R79Mm
eGS/PMPDG0fo2UePKd7iC8sRPEsByxlBNXb7aB/ae/tgeYzupBVu4mu9HR/UruoJzujWOOzTm+ga
bw1vW42glDAqgp+RBb1ztn4ZPsYd05hH9YJATXBmdKQ+CenY7d4o2IN40x4rdJJwgrYiIz+Gfa+W
z9P01dxqgbaMnSIKK5zx2Xybp4PlDOfge5weSbsViLcWvVKlttyg6t8Z55TWP68NDh+KuBEb40Z8
X1+g6VyPh+ov2GryblG3xHTAGIb6F3r8xdLTDvO5urAKojm0/JlvtvGau+ZPHldAPCpuy0DwBY9x
tAFiQ0ti0vAC7WM2SoZb5/X4jJfwq+BYFrmTK/7Uppe2Lgv4Q2AhX4ULm2pnnKrP9g07hUzhKd2E
lxjcqwaokOm+6hmIoEcrC3yB0Yz/72fppA84UCsLKJyYOEbzP9LOrLlt7ezSfyV17pEPM/bu+k4u
KA4gNVKiLNk3KNnSwTzP+PX9QCfdsSi22F1dSRTbskUS2NjD+671LB5pxPsYmn74scfNM+Ke/IA+
1IjOWHWBGl+G738eI8JK46ZkqMj4stY6ASuRdRzPE/GIEYYpY0qeFYKO1k5j8bkhzesk/mX80hfx
DschHb8IdwlgrwtUyihE+/YuViPovhnvJyg6rM4jD0M/f4mQ3Vy0dDbweE8GMrj6ytTI7kjmXI33
L+SHXrdmYW9iO0h2Q5/RojTZUCZVUu7km3zLa9ldSaWF1IOciyIs+oRVSoD05d9f7OkxcRR/Q3OB
IiYCY3LnqpDtQyCeEFlWblCwMUf3iAWRwrOJ9xQlByXacXpVreigxHc+FYueDANEAxrW5+qmN/VX
PYbinkUc5myx9/i8u7Ck/Vem7TIvOXN5Cudvibu79Mc3o/CuvcbT2cISYGC2z2Q41jwqKv5jbkRr
6i565XShzFHy07B36pYcGawWVGZonHnFN7N+Gk3Uq/OvQzGUqEXqV7jpB5kUD9VQ3zfA7JkjTQDr
yUtvF5RQx6cRGNGmMVWXyvpaG527ePTdQtFvDA6esvPuM818cDwOR45uAQkfObFUhqsn3t6jubPq
G/GtaCdrHfuogbxheuwn/ZbbwQYmNz3qRMWrIIQL4nq7rNThlwCjCJc+wNEXuJ5RXdXZUG9bXFbM
M0myrRy2rs7g9uoY3AB4Y/9Q4RSH57jpCAu4IBKTLmbtXItEDpddxiZTdhQDy5RykDKZGyn1X7AP
jZXQHahHiDPgUHn4R5+m1vrL7BE+ArzncWuTtZWwXWjVdoeB/SYqA07DmjiT8qeBAPoIdBGIlxzL
libuTF70COgCJEvPOkVUbm/Ch8glmII57kn3wm2dNos0LTeVGe0KQ2cxrsbHP/5DGDpBsPnMd5lf
XWqGKmw6ROYR38UZrKGxcqdy1biHW2Uu1dqndBBRxVBmgZJX2VS7VLzSX7+uBnbo08fWdMORwqK5
BdKe7/9GzlFrm+DqQavotECfqnCKVfYmdPq70cYLP6mo6dPqGhvetS3Rc9JO5mSbG1tT9rszb2X+
jB+QOtwBTXd0w4QhyDs6ugNabKkj8tDK9YjWWEalAhZCeQtygSryNrj1C/qTMxCG4Qtmy+seLa+c
LiQ7YRJlzgwH58R70TW0qIYwLf1T5qNF5p9OSDa98pIweWJT/8YKJGPxEuBF8xRhnrkTxqkBqGPx
cLCYqLZ5nLNIOmYxFYVSuXZGuc/p00ciJtFJstMiawDxJpff0ZofRUFATZptapyo5cDWHjkALpNk
Z5ClhMQ4gpXIASbW2eubFv8Ipi+2WxxXVfVNoAEpRpSpDfx2IHy0wEvIERyIEIetQtHsv76pp+6p
TtwoFlkxU6+OxvXomwWrkl+7ImUhtMHDLOyyP/PwvA/S45FDPqcqLBX+luPoHwfxgNN5bCSpEF1l
HWDT7LvUuewdit8NT0xBCdbps/1UdOAYJL/oxRZG6jX+jwH7erK3A0ZUUhd3/ZVniivu/aYQ5pts
ZmYJoRJldT2NADQKyMxq7d2pbfBXXqXV+uuLpX+iZ/EEGLpt6VAtNamZ8xD57WGUljlovm5wHJBs
TX0nh1Zgo3Gi1TKSSEY+a5i6qWNsya5YqXNZWayzKvnmaz0CxxjCiD28+VJ/E3H1WM/MBcOHVjD1
/p2XiurMM3Jy7jBMGncsXo5uv3//t7dr1NLOnZC3y8i6aDWoNhiuCI+DeqGl3WNMS3329P8YSMAw
qF36COCoyYBSJ+f460t3cvo2mLhVE0U9wtCjIeAjLNHAn1dubNE9ccqY2GVoI2NATajUy41v8Tw1
HS12nzYG2TuvX7+Bk4+vIS3dVOG82QzEo3uH3+TvMTggKFpWGvG0Mcmo9TQ+ijaKFrqRL+r5ycOX
FQMEmW9Opz9EgrrSjJMZsMlhYx/evBmIMiH2v2gi7Y0MTwqu/nWRFLB7Ek7ZssHePx66wPsJJwLw
NoURJep2M2WpmTFUX3+w/8OVFTbkYEM3xad5CQ0qA0it3Dq/tFpK7LaBKxDV2noANdNEaIknTW4T
CucR5JevX/3UusgIm4lnKsC99yTn34aYOXgm1FjWhHHm9EC7XvUT3dSOEEbNdx4jK6NA0jdnPvOp
WcskWlWY8H0g2R3h5OKhzbox6St3GriXCG5+2CL/8fUnO/caR6tdaDU6PlEGLCK/68muNqZIz0y+
J8ckD4NmSJ4LmtzHY1JGsFr0hoei1NZGTwsAmulCwhqnxZ3th3dMkBmurLK9xi+zx9REMx79cJIQ
zFdehlV33an4Q4WuLfsxoUsFWpaqVPAjLPw1EZec+AxGMhErj0HB2jzOwCjfuS9C7+cMHBMeKo2v
L9x7OvfH2d5QVYvcbuYeiWT/aE0xraI1FGBBro84fdGwjC/MJF3piKCIr+Exc+Ag4+6m5QDuxldK
uiYFW99CZsuv38pxMjRLmqo6QrJZtXTNOZ50yjmZdyyM0i0zsLk02wOd+rXTaPRxx/1QNd6lAbAi
MC6/ft3PuxNUkwJhnUOi0Of8ctInmqmKk9KdpmDp6DyTNRf7Ii/I4LSZdCvv3H5oHvFH15zPNwdA
25plmMe7Y1mH4URaKO4wU8CPQJnNVva5qKJvX3+yk69j6qrGDWY2N+dP/tvzbnOGM2Tl5K6gdkOo
3kbpMTOU3pm9pvi87TU057fXOdr2KkZiewhHchckRaNIc4nmm1O+vVAGZAFabtJXvCc6Z5vX0cC8
XXw3o61TRgc+PrWGru3Wipw1V0a6MtBjaUagriN2QospSHnHGRFXJiUok+RTlzglulg+NSNTDtjv
CzWDzI+8ZbBUFL3QfVopEFV4/oOf4gPTPY75kbG1ytpfT906T4P0qjfp0GkAtS+kT5hilDcriM6/
8Jkr254DJZ7JHnkkvfyi/dUJFXlBHPgciPGLARR56Z0lx1Nabf7QoFcT3zUHpQTYxwJzU98s8y0y
JO2Aj3FHCtj3PrVVhKvQdeYgD78I/lJh4i1jjw62YwlqmJPmrCvLelbXejTdcWguNx4V1lzSAO9s
7DZRjHhADMG3cJoOfnj79UjRTixMbCjJR1CZDTTDOt4tJcmkGBzTcjdKAQLoQf/QJdne6PUHUcmf
VCO6hTrGe+w8TzKN7moZmECaeqz+VxCld2NmPmBef7a0cqUFxeOkJD+0OXtcNxryJBN9M40BhZ3S
JqzM/1Z1dsbN9VriibTN4KmvVY2/2on32NroUpnBt7yjdaoABDXkz6TvH6xG3kxN+6CTJVMTrWsS
BMdxTt5UZbAysRGSooK1IAmhd7fLoMfLGe1T3SRFIdrrTfeAZc6vXqORtC1Dex19beMpzg08mHhh
VPoLeaObYqD1GHLZPY8uVhgmlJpWZTUhrsCzcDG/T93sSfFz2ofA1l7f/11nX9V5vUd9u6w7CBU6
cr4mkbvB8FyLtmBbqS911LnewJymmc+Gnm3xWeySMLueAv3Ot8xbP4YNEVSPykR4bENp0giCx6CP
v1cBMe8NwSk60S33TVZfmy2hf5ZNNV9UTzl2xLu4k3i3sjuscfk9Z1DGlIfh6swImfd8R5OWLqGl
UnyyUGU6R5OJl0It1asRdTQYstyvxl0DufTCltQh08pah6l8DRGwI8mokLOo3Pa4HmiCekbvnnkv
83J+9F4M3THBTUhYHvL4iEKVpev6Is1dcCDI03exooSzUS0lOsO5aG2t2yG8Vy+Uon8ZnOaXlqsP
dYWyJgiEucq7gm6iUPxt3wxnFjHt86nD4ISm2rauCaiYx3N75Y+dErR25vpYBqh3FQKpLI0XxOX+
pTdU3710gk7o6IlbO3C2AqXftq3qnVnUZjjy8SWCb8t6JoTF/47PiuQtiN4bW/Cy4hEiQLrB/5cq
q3duCKaOxRAN42WWIE408m010zSa2XNudhJZcRLhaLR/WYQVYyegLD/cwfubrnNPQf6EsUQ34wtd
opz1qmY52cqd0SV8lpCsW/ZCRC/lJNG0ZDClVMzP3PzPR3uD85EBksGitqHrR/uwOm6KJMZTBaG1
vWl0Seu9eoFBteiS6lD22SFpR6Q/xgQsJn/5+sU/76DNeTUlf3wuMFnW0T4z7grcTVqEHUXQbsKv
tBzG8UC1bh3a5VWvp/eTgnjo6xc9MabYtYO7dhw2RoZqH33ios7z1u/axM1jJJ9oCYu4fpnsFuhH
dAuz/crI8MgNL2nk7FFRv3798u9bwI9Pm6kafGxdMzXbto43Zn6YFOQ5lok7WY1Jb7FjdBDGPWKQ
orR6GyX2vsMcQHubGNFMAW3RU50oO7JTVPFUtcahnb8twvh2rPHyFwNhu2n+Mo73RnsNxo+4Wyz6
TnXubn2eJnjjHDrYtFsWb3+e0n7b/5QWdWu7TXnjmO4DAzfwJF4jTPggKM+cDk4NDIOin81lYidk
Hb1UgFSYnDoZuwQDPZEttsp8Z5Na7bWDzhvLGCfKRj59fWM+b5j5eBDTDSDn82RzvO0yC8CaiohR
AvHjZfFCgOQBJMNSLbTH90tOePrK1J0z4/HzttJUOZIb75t1XvjoIbBqihiN58Su0ra7MelcQlhu
Q1u9+vrjaaeuqaVS7jIEZEH9uIzLtmsIQ36262fW3u44w+c8aBTcWCrz76ViXMWmvo5Uay1gC5jk
fSwqA6dVO25DRIFAqshbMybnSfHOjawT2yWugaayfxe6anMi/Di0BkUfsijC9lvhA5rC4MGwBuYA
7woy/mXbfde8CJFPBCNKOzfUrHmlPX4e56nPsYCEsdIcvTYLSCOhHMWutIBLmBj9qIDAWlCdnHk9
77cNTLcFBk1wDZBIMsNnlRaoilP/NsAEv+g7byJXNLx+B94KDSOg4KE2NLzHQxpDrGElICaGx56C
maZXS5xxiEKKNlt7dXafmJjIh5kg8w4dawoTAz1uEnxiyexoO7yzDJRSrKweeNH7XweIR/YlbswC
EzmlVnBwff+jqa1d1YFkmHJ1NsX760AY5QXsY5Ac4U/qeijfBuB+JCERZY8XW9fKFwDP62I+BpwZ
cPND+unCCjmXZjQhzeMBN0UwXAOTiW7slR9ehF6OgCR73KUVarQSIIpntbs8g0SCaeoVd87KKOq7
r9/EyYeLyAHaF1KH/380kaRmyebBzxMXTyeSKj62GmsH4TRnDm0n6o2MYGlz7mVSt6n1fRzBuN2M
rCAJ0e0Nmk5oEwkzG2ZMal12O7ZQB5gH6MG5N41h7YNWv6q87qoX07k38nmnMlfoNdpEguInV//j
G5kiFRsxaFZXq+FetHxZDtWm9l/idHy2ZitnXSc/q9K6mY3wqfj5/37BuQomC7opVPW4IsdjYHdx
wGw2xt7rfL0r9GVp5Z2ZrPXPh2SKYMyM9Bko3+vHTy0ZK5k25cwYdkyLQcL5XyRFgjrL2cejBuWB
OSsyGpeoNrnoG0Y55PlFh8ZEr6CIxxgeODm4k2TLO7fvQlM+pTBzdI+wgTn4vdYQOJ2fhk/NNqQz
mJzw5YmyjLArAcKvi1F2tjulb3ZKUbxwKQmQ0a9G9eysf/I66QasO7AX4lPnJuEiOTbVL3ccbhWt
BYkcFy8tZVOQkAJlTRL+bJOfJuCXXgFX1bMjJWI7zBDAfD0wnPkJOJ4OuFE0eU3NIJzkaJ2TrQ7g
yS9jF5MxLh1A/wLwAwTKEmpliPYLk1Te1HcBuwm2BHsp6o0qvjvCPKRoa/K3wce6EqadW7Ndilgg
QU0HRDnwpZMayvbBurakdz02+kEMFDMKBoNqFC9mE3+TRvOQFvkLGUdXBaD6RY1y0qy+k8S6Kgks
nm2UL5SqKUHKw6SV9wa0JlLlZ/DwW5jTbA8E2Yi5bl/hMb7vDBAwhVNdBq0B3kJd0+Enj9wBeGo/
ZSHHXIa9iuJ0UMFa6lcBw2ERWyGsnR/vv3bsdPV+lYuSikqQ/4zUc6uqefLeO1RYmf/w9h1v7Suv
nksKKStbWe0yYEsi7nY9Tc7l/EBUfY8+KBhdS2srDjA/ba50JLVDVGUvkV/9aoN6O6nmQQnZZTY9
E3ZZlQ+wOO4mkygyjepXXAW/op+aBDnSBogS7PEOh5ebwyKLZ86Uk9gooxX7tWNwicKqLzoD3eM8
FxsO31Ih4IOXKnDrdDgJcv++qelnOcqZZeDUBkNTTY6RGLzlfIz7OCsmDtlQIQARV2m0hTZk9/7g
7dRopfklkUbji1qg1fGSvczHM2cc/cQSpDEZzptmmrXG8X5f13iqTezb7uRpr+DanoH9f3O0gNjQ
7CEqfrSa4Rru+GbPxjIL4U7wrObOFWFeL6JrHrISoJ4o6PoVc6VqUw8IKHSC76n3YKmSzUNQJduv
n9VTsys1Lc1mv89+7NOxu4O2OlR+nrt9hKLNybZlS30n7R+qONtORbxTe2dtBDi0UGmOGW8OHcmi
V9uHpEEd4QRYZ4LbxJl+RYP5nAr1dYIFF4lHLR1f4lo9c6Y6eXs1jbYkvRjOdMerr6nIKKxEnbvY
6W5Ku68QDX3zm+JSVcO9z2YrS4bVGPmbkYTZMxPbqY01rz1XnnXNkszVH8cWU17f1GbJ2CI85UJn
NGuDecVTs7HypaVEDzjrd8GkvhaJ+kqdeg2xbZP13o2ltw9Y8xdxI5AxA5821Oz66zt56rDLm+M4
Y7AH4+R2NOumXmUCnOdOTk3+DG5sPU7Wc2QxXfqBQ4qZdaVm1JZ8y7qxfbkzB//bmXdw4lzFnVGl
IWwOWOJ4G1g4ZtikGdWlcuwe5vvT29L1ayDmzbMpuwdVjb/lqX01xOImxE+GziOPjOeonl4JddsT
PvacAdlXTFyzjnbm6TyxHGsGqhppmKxJn7rzHXzLbKIOjRK65Vydv1lWeUhqBlDol3vRZueawSdO
YUzIqq5bmo6k5HgiYmR4uV5PmUt1YF35qOHhmSwgry4LmzDnYOQPhzOP83yPj1Ze+vWqZRh0oE1d
zjPUbwf3YuqHSvUoXuFYfprQMQ54w53m2s+zc4Vv59Td/v21jsabVKI4Ms25UCbhY9UEuxeRBqmL
E44WvpRDDoBNIGs0jU2gljdTkTuYcMSlGCUPrb3Esn6Yib4p4eFzVl5VjFs1N58A1ad08kknAbeU
TJuCmFswPOq2VooDltgAhL7RUKyFInHpXBZtdXgnHyPRTGk/wuYr3sxMc0eDfaHVgV2Jpm0daNsy
c1ZZ3t2O4auvOyRnZijpiH3Hg03JRR9yt8nHjVrKy6LqbmQK9EUZN9VU3yh9eYgB+LQKVlMMoEl3
nXbj1mhxqZXtX1HUHDpysrGl3gwZBJPUmx6shE6JLok0yjFpX4QOCJuE0MHip9gGMcez3JQwXzz1
mSib73FtuxXIMmU0xgtA2nJYdiohOQZEmjXJ08t3wqXko6xNVJK48cydjSbIifxynQ4opdX0pUCa
RWWxJgeruSR4OYGFmrGO2CVJPjkjELzAxjQmHSiSH+54gnGC0mrZRH6PcLPpYdMBiurHiICINr5v
UzaJhiTMEHx+wo+YqfvIEmElWDfB4AQbyEJIxqlgLwhhePZKdNaRNDYZsUBCKfZg9PDoMOonke1B
nS+Ngv2Yow7bOmMptKDGxfiFO7KDZPwmsQc5YX0g7PHSEtVbF+Z7v8oIn2zQUnhonkws7fmvWmhP
eoJvMYvzb9GwhWW4cGxwtzQOnhzgSF6ByRtIsQzcwOJnxd61SqhVCzjACKx1o2znITHY5Z6U9Eth
j5hIeZPzPAAkfYO+dWPEcA+94KoP2+fc8Ydl1o6br6fLk8+P5jgak4OBbOXowGqXddmMNhOSXnvL
ymZGDvq7sSDxApWQOdqrdpKXfMQz8+CpTQr1D06viCnQKh29rBWMMFT8ERcZ7R9NlTdZnFLPz87M
RCeXI4sdJh1OSs6Abz5ORSbiIOD1MnP7Ubpt3+KJggRPbrFGNSVHTgd0M9jLSr8OicUptfM7hVMz
PouqY3ONqcIeHxxlkZZp0Vt0FPBwJCWK0xb9e6/YV/zxDUIBDn2C/OHpnsl/FYQoXkEiXqkVgGRB
8bElkKdpqrtYJ1JL2JdeSnZobQFL9gii6SFnLlLiTZ2o9lw/yV5zvyH719/BFb8kJx6YAmlTnVXh
UMio5vsEhfgYiNO+XY65fTBaMHCEeV6049wjTJQLvYJWGoyz00kdX4xscrOJwJ3AudCkc5MGKkL+
V72OEeZ0GPDJ9Vo4RnhfFvtK5GjYTUwDajO9zHczhwyG/2uIlyKyv3GUilMbaMMIPivaV/CWIPey
E/nhKT3ChbljFzBvGHD0lpofUqjpomvBJpWsggicAlWoOnWapR51PlUGMI4aCOHECzdEfpBCgEC9
SYo3jFSASVXY3EMHlh9hRO+bRBo05qEY+nI9ovl3isYH7yBxaGtwKOg9Op29q1VMlEk1R7vise2i
bwTeQt9IZ5E4ns/Q4wVmrODXz+Cp9dI2OKJL9G4M1fkZ/W29DNXaSrO4y6Af0mPSH1M7uRx7dRNr
xNX8f73U8RGtK+AN5yAf3cCBpJjBF86osYNJvOgb5czHOrlLtjlXoUtBjsZx7uPnUku9yEuz4nPF
bh2Qpudnq2DI1/O+nWTn75pPvBhOdnDDZz7mqV0PVRpKUmy1OIcdbZHtCllBljC9DLR9IaCnKZaX
prlxAkkALveX3399YU+/okUlfw42/VRtAE6NugWOoVtFFQaw6gBV5kXzxqc8qd4a1hCoTquvX/J9
6jjeZ836WGqdqJWdY/HPVBdQ/UlQcKMhCS5MQg47NI6YLSVBo2q1mBr7oYbNRBZcnzwIcShjKI7V
yB6h6udWX47HvNkrLFQ1Zld8pmnDjjScNnJE2mApOdQJkkec1LqMEb1R6PIwxU1bu3Dsi6maNr5X
NBeO4HnrcaWRNUBt+7KDo7vkWbkMQ/hSNG/rC817qBKMcQ1MuFQabp7qj4Ms7zIlIyueSiyC5mXQ
BNCEpRIvdfITqM32uI5n93lZA01CAEhIWH7B6TO7gOP/PRJQJyzgeF9f1ZOjljFr0AqiNY0G9eOo
7QePrLRApm5fFm/J+E1CG4m9aQu+7kY3V027jPA7TucKmacGEDwgCpkUdM1PJ4O6I8O60O3UhVD9
Fk3cPjnVL2PSvKSzBmOoij3cn8PXH/bU6k/nCcW7On95313/NvOosooRJEM+jFlCcnA1FxKd1rz0
V7m1i4R2m+TlYd6ffP26p2a83173+PwcTWbS5ZaaYmweNiJhjEWivul17anKu5uvX0ueqFCTQmwj
EuNYyqxwVCpvekGgB6FMrpFF98PQ9csQ2bpPNVavkoYYl+IvizA3uk/TZlQDvOwCZgZ1Q40b7RFk
vrBq1/Bfkxz6kW0Pt5Fv7GFVDqkH4NRIEPkp2qtv48WqTWB5nvU9QiO50nVkecTcmzWMwSACnGNN
j00L0mSKH5gbYfdCnloH2ZY9LbZo3CY1bm2S257ezSW2iFRin7DdyZs4x41UKpw3NPDXC05eFIxz
9vpKdiBmo8YSQt3Z0zZ+Z5Fx19Sk6REMiZRqlVn9924ye0LgOPZojbVB7nXj2T4k5x74JZkmLMEN
jIn4wtdhCMfGsDeTYDfvm8vKeBLsiIeasUGkwsoPhifTn4jBag5R3t4Q91CsnFi5HGJr1YOfDZXg
L2WqxpUVNDsyZpsbqwpIi8L8SkLvmSXm1EMj5wBqGg88rceiziQpanSXBXX1gtNVbjx14Cga1Xyy
CuuShu9TQ0TZmZlePzV4JZoM3BAOreLj8cT50ie3kAnCTpwbHeA9sltPX2r1RQkJN5zTobS5BVeH
0rW9iEjD1LsZwihy/Sh9qFramoVO2zcltYMU98wrntHbE27VTTNaIr6ExQsvoQWoDjZrlXRYgDUL
GsTXz8UJp4CJxwKdh850Q63y6LnwlZEodpHAPPLSNfopHO4qFe+h0m7MlE9F/laxCDH1KSP89VgJ
CNuTEmH2mFMh9zEiKrLZdC2zcJM9kKqHfgur04bUApy48NuJ9Ei+dcbasw3g8QXEy0YhgCJR52ho
ldzXsAvcrz/Ue33paE1kt29p82ZKUP6ZR8xvM5q0R5E2upG4gx6tSorqoNTEocmJsqj0Ya1Jr1jm
KejwVNcOAXwFzvAZ9l6fbJAmizdhzDEAaqUIxJl56JQQA9E2raN5l+B8Ksz6gzUVXsdkW4jgqg2T
FyUp90GOMdoyMSI3ZJxUcLxrazgAf7wNhubaovW16DxOnk3tfOvXaZC9NTE3Cko9Mrf0bSStwOn5
EW0mLgmtQe1jKn+duabqiRkUbQRSAQRuNHaOu5pq5Pk2ZaMUfXZFkFKM368dmTY8dUfyMxoRru4w
5eG2D3ayBz2QR/F0LVXYDX3wqo6lfksDje52AjHI8OZ8zrZE9aaNL/7E4zImP8mHzFZ91txCR4V7
QrKiLKhxZDZPixV2yjKCq0puJw/bCHXcEuE9kxWAyix33CSWJmm7GWcpYexynYQcI6AuPHe+4KYE
OwBqQPoSChRdN3NNvTd8ivdPdWkEaA2lslLLAuWpYtwLK3zKkCEtjNbUFn3BXkko4iqWv5yeKdiO
2lffUpeexW4m61yEbMvS/gGx9M33/N3gw37yI2vpG/l+Xk8655EYzB/zprBJjKe6qg5a277q9Pro
mz91oa7R/ecHG2pzCNjz9323lUVDgzy4hFrfLf2w/+vaU40byWrgm1G8oVqIJb0qiUyRzp44ZI6P
EAGZYjuYX0XjTsnMHR3VH1k+/jozFk4NBQRphopohUPtcVdtpJmQ1I2RukOUJ2AhjQV43/vUr4cN
5zmuTyj3nakQ4jnPX/hs4lQ7oyw5sWnBICjQmVvzin5c4CXuuizTeYMmc25fnxTfbAfEcCdLrg1y
UleO5WrCR7oIYS2fe4pPzP6USujpUMZlh3hcfc/osbd9GmZu3BIiWWSRa+YwzBxA90ujxF6VY0a6
EtaDxTOwTr0AeGjtekVO7nPQiI2eRTdeW+pbY5wjADsJhJBcLtXadu3gXUPLXBKYdAgFwaHsLTbs
atgTVtXfq9h//Rr+h/+W3/09Jdb/+m9+/ysvCF71g+bot/865Cn//e/53/zvv/PxX/zrmuS2vM7/
ar78W09hHBZvr+HL8d/68KN5+X+/veVL8/LhN6sMYc24b9+q8f6tbpPm/W3wQea/+X/7zX+8vf+U
w1i8/fnHyyv3ABwxvudfzR///tb29c8/qOeZDOr/+v0V/v3tm5eUf/n0wlk085s8O/HP3l7q5s8/
FPoa/6ReZtGvENLAK0rVp3/7+1u6+U9qTXTAtbk1l+VVE/z5hyn/qaKBEsz8mMPmU+If/6jz9v1b
1j/R5M5dUwyfJjOs9sf/em8fbuN/bus/sja9y8Osqf/842gBNMUsT3j3y6FlQ8V6PD6hUJatUrf2
PlatEJRsPG7rxt82vtpf+G2arVIDs6QAadBILd7YfX6ZqShy8l5Ld3Uhyrkj4kZJq14rSXxmKTlq
9L2/O8nTw05N4p7AKfJxefatwUycoDH3NmjHcspJjZIKhBGhQApOtD0G7HtSZoBo5HAXxlxJLjir
aW7r1yRrkn4BkFwDyjZV9MctgIsTW07YrxzvtT64bQksStn45hMrkpF7P38bCP++2L9f3KMt07/f
/iyyF7MHjPv/8e1XfhP3Va6Z+0kOxfdqyqObcopK+OKIsIqJMBBfC+RdAPzR6L+PvtrcNZp+ibsi
uDICM7xiodiVlJBuHGj6QgG5JRrtURYk/qEFXGYpW7FQL6tt19X3HPnrS4+NFis9MOxCdYgHSvZn
PtN8yf+zY5o/E5UDXWNCndtS2vFn0o3QzyS5OnsGerapathJXUWWp9r7mNyxfjuBZl3FjI91EQvh
enmp7GjojVf0lvpNKMpHMYzlpZOiTIhKNo/ioIdhe6FHsXlvJ4A5/YxVTvrNmQLI+2bu01vn2aF0
pvFUHR/VmX291i+kvtcKcaHaSnQ/koeQUt1P0tAjPaILLgl7QLQxxtcocIcf5EM3oifQTKEtE2qS
NKom3Az+NKwNmOYQRnswjgFIdT7CpRLp10qHhX90ADKy9wluhWKsGs5N8HUkjQKnHi9AH8PoyB16
ExWoF9sMoJrhVWJI1gD2Ul2iziA4MO4hLZZ2HmLkIVvKMW4tH5V7YuY+vfop2BeeB1yyKcCzSxpF
o38DIVpev3+JQV50NowPO2iJf1Svx6EMtxY86bUGX9b0VJMqZz7+kLkNna8POQrl7XVEgXWFDnLY
1CrwRxFpwGDVprt9/1Ufd3dxRGIpCSn1vaHr+Y1aetscJaEodcJSe2Jd7fhgI8C4qIZYWymayfk4
qsrtUKsVGp7idbQHuU3D+lnP/H4xDcLcB1rhWrR0zmzu9VNDlYIiwm3amSqWt4+Pn+ix6NDw0feK
3l51DjuMRFTVxgMJDRvBJGpCv+lZt7f5WD8GoQXROwVZk/s5FRvd066DvNi0UrnQ4mq6Slpt3xNw
HSO3xEU6LadKXksrOyf0fT8QHg9TWzIxO8judf7/49u2FZUQb6vSyHeBMafawb0f27cG2ZpLCj6C
iAo94sb7OIQcAd2MhItQiR9q+YKOXb+01fAv4efQGPBoAmCA92QGWK1KAnXGoA3PdISOPIXvEwLN
e1S7NpbCz72ZTsosLmOgLKknyjt1pLc2xj/CPrkK2ry9ECIjmDMTO5GZV9pEyIjmR49hLJozzRtj
rg8fXTeK4eos7OPd4IP4eN3A0zcsTdwlLKgPZayZV9VTEgBgz0P29qrS0lH4Hud4l+iaXPs6Dc6m
1/Xb90vJKWHN4T+5qbIGTNYIuxHGaqRvUU2i/6kJMg4j5YqbA3gQO0I3pNCCw+6+i034hYDCe4/w
Dt/jXF85pXqlUKvcKVHyDF/8XKn81BCZu+VsKTRcXJ9mMt2cTZyqp+7rIfxltn102bP7xORuOMsk
su7HOv7LzsVeUUry3b0h+RHZxrU2wqLWQ1jURdS0iE2IugwcUMBNqnaLSRk2k8yUZUkAyeLrVcM2
Pt8bZz4Mvv8HY8NRbV8rojlwuNP3VY2SV0/DbsMkvZmc9lcxNs6tsKBylQmQoNahMtQ6tMnTKgLI
OGOUY+tOC8iMN/PhlyU6caUFiIstjMUYOEhUVLkpeF7jbaBH5DXjk9ftztgK88lufOGqNPV2cR5A
VeYV3LY2dgHKVNJH6mBdqQa0Y41IxzYdYbnieJU+PXp9uI/xaVw1GK6AxFeaS3wv5H54wJP4n4Sd
13LjypJFvwgR8OaVoPdy7V4QUht4oOCr8PWzwD5z+9wzM3deGKRaVEskCFRl7lxrvDb+eOCq4N8y
CbJRr8x7BXbklwZvtUoFhKLBO1rZEB/rzHgxgth6K6UG59qs6QejnbaqUl6odGjHEtqOvfxRZmuN
2//8utvLueIfnwmPST9eBptxbE4o//6ZyIo4GsguGHhmRDGj3xifVQIgcfZaaBmaK5+1YJxo9LM7
U2pGTzCpgwtefDNqZbsvdTvaDp2NacXY2ZV2HchmhrAWmjDT4/EAUWYd+7WiBvU2jEg/LT+gTDmI
tYuGArUea0MMRS9x5QYo0rMbchv31QczXlTmabYG8+LXAjC7iqYLfsLtPOXUO+riZWyg1AY9vKmE
HLrkOrhCVio2pZMHB7Nuh//nCDX+vcX8OI154FN8W7d5vf4HhECT5jCiQDWepKg+2w2BeH9IvlB9
qk9dAznPdzV6D+yjwygty5OziEfJGqxyW4qTimBeEnu4VJan1v/5PXx0n/7+Hi4VINtn46AbDuKu
f1Ytyz7GJJKr7mkSVn3Kpry7M6yEAS1/ixqKDa2nnaVmA6YTgAQMt6iACc3OyncFc17L4StIBuwd
1YIUNjXr0vog9NJh1M8qCi4wlkjVRm6xs6mEbEmjphib6Sv3Q6I2RB7iwdafJ+vz5HJdXPBMq1m4
9j73+netKia0I8wBzemuLBxUsfZiL2IjutQ8CV7gXbQ7HcjKcvBbLo6BUSDnTcVaRgnhyzRItoaH
4L2ycyb24gBrbqnL9eRYa8swcCfn71mugAsPKOc4NbP2qFmrm5+oFBjb0bcAsAlRboN4whIf2JjE
Y6DOTm3PGyvFZ+5V9In/81vCvv3fqwqwHHgf+EBZnNWoh/6PZuVMBgQdkyIAlk/1tcQuuLU1BJpO
Ree71qDFNT9SLNNbb1b+oc/SY2BVyWuPovkwObDWEu/Dl21+ddRgE+Tx5nltC4buWXofPI8YNi1W
1W+d2F5kWh9FF7O3yUZMDcGkX1FPbQdcdFgEv/Z9YzznkXzrR1dHmwDqJ7/pIyhkXjB9x3jG93Rw
d3CmwNr4jpM8T6PpvpS9BrCT7oCZmeOmsjdyTOXW5yO9sup0uFSKP2m04eHWNDaGINbXXHGyE0QO
uunFs5eC1JgTVklk2Peuj7nZbwHSJ1BeXV/BFKatui6lbYZd5U1nCzkxLKzlnjk8ydI+epG0mDyJ
ojMkr42ey/zmNNOmrEnLW1oLsb6o1iIeGigfOvBsXxoMWprPwYxxEQaIO5wrd4rWfZN9RvgD+8Ws
j7INwG/muNrbGXIzGttulxA6KhovvcWJH6yaTIw7AhAeHCDdwiGM6bSfKMlzoMNVpHS+1nF9EQUg
GtYUX1RrGIeB7XU4dwCcXWkex0ZT50AY5abt8DGzHmijST5FvohDIxuyKzlKSuMRQ5OWLL/PQ672
VZvwdzr2VdrDWXP4bYoQfVR7sxB8Y5/tDPqx5Bqkx7R0qff1RoLqwo31MzOn4qRP3bUcC33n+pFc
twMYxFkbnhCk2HyW+fSK0vthZFq0axOlXeapCZ1IH6/ZGFh3OqnfOmt+r/wq2WY5M3yKTirXDOMw
+u4dndyXFj3PPa0ntAcM0rcGB0Rmo2pgHnHf5C4osbr7YRemeZAeeNCWga3XFtdm3enzibctDTW/
PrIwNshIMYRUdPk11eS8yZC0rfS8EKdCuXds2fNeiqC/CIqSuOOCKjn79fDTXxTZQdtll8Jg0Ml0
AewlUdddI4XPoWiD9Yx65uAbfnkyA0UKyG1CsE0Q5hpgY8h2ygtprcuQevqKRPNCkKNHJsBKjBV/
lktF6eYXIMhKPxHbFBPWtnaYofImCJCTAtUxRuzCaFZ5i5tlKlCA8QGThYeWjSxgwO8cseSqKV5e
lAVPf3BsBtxNajrA3gFPBXmLN9RyT72LDXBqaX7wpfaWzHF3swtIVDOYmE2W6MWpLUS8Ie8i1onN
5Kyvy082zzprOsxFMWv+Z6nx9yO0Fl1AM2y29XvR9/pdzWq6ZwenAs+b9rxIXSbAK5eWuSoDUWHg
TkGzjtGxr23nTIzgfcDws3G8xY8n3ZtRkHOjtI0TyNGAKPozvHjPEhuzDb6rxCYnaH2Tka/tRjJC
jLz2A/BjjvyNlPl8tOaYc23S//T6TF6D5cYjPbFqwCZs2duRnUuifDfK4ocq4/g+A0g4aGZ0r0Fg
as1sv9aMtbdtFF9Sd2klBi3E7KT9VDa5+eLG4D+h7l1TfUdBGXeEZTL3z2H7AQnhh2KGf4cCHkhS
D/JwFgYWNM6UhtHKk3DgqLAXyucEnRXVeDuYvftjLRNn6a2TWnqN0MSQt072sSijHUPbADmKJaoz
NnbIiQDucwf7F4UbU2mRdx9q+a1x+2PRyOTFzu1N5LjdZrTmL0TSyDA2UKGNAT1IA13idbJvIiMv
CjKGGX8zWQ8i23d4rKmJdNHWy6HCuiUOLZfmqzFKwIsjlLbesA5DG92tmhBVFwz2GznyNw2w1kYy
g0LzyyGTNLClO/7tLrt3Hu+kWVZHdrPNcUyH5si2SPx+aHYSJ8vjX/wsuHFWJoUZpOJIm2DWNzMJ
gePvxzrAgSjtkEkKtz42ZEp/3yRSu5he520hLnXHoXHav920AW5Q4Ry8yub4kJxlNwzI/4jICBxt
i3WR60X9Onc8dSRUrY5ePCucvB6+UXNkhhUvLZe7YzKN4840y0NGf3FTqvH995eT9Jy4Zr4TfTUc
2+WmxDR9HFIsBK7tYLDEmHss7WjtsaXfp1KC6Fba0B0fN4lhdUdN56Yvku9uOaGZL4oCvi3acLNm
zGqqijdIlG+tO7Q7f0RqEFRlscl8qzoWeAsXJkOwtkbwoF7Fh2VucR2JWb2YCSfq0iwLlkJMrUgK
8V1f80fmf9384yE4qmo9aw3oE1SPm8kWgNM6wNuYQlkcRPXxcTN7o/h97/GwVZqN8Z62VpY0bCO5
4Vos8Ij99714sqAWPx5nhKRag64+o8i3VhovWWHHB63nkgyIQNtNnOzX9JBWbWIG68HN513t4mOC
SIRjg8HOMVd3PV200D5GtabWNp7xUxfuZZpoi1i647KnHY0w911aiw0YZjtGayJtQCd9M+lrpjtD
H7DKFfMw6cN0G3sRGjITDGfQ7eYpJe5ju3I1jLlLEFFAWI/QLYooHBIHBI+q7VUHImM1NSUvFPWK
49Tqv7RAew/IL6YaWrQ4YYeb9wA0s2nT9vGeHqG9jhFneSxxzn4O68Opk4PfcO0vbKPZp9V7paXb
ycfm0c9kHDpop8tw6dmUi+skWpRBhfbiOmm+TqKecmYMA700vDFUVneiNLSvCp8DopwCzAVq5qO2
3HD5OgRx2+0eX8q0pjo+vu9x7/G1P9/7+7n/5z//+QlOQnGwhyfBNMi//59lxykV4cB//zei0VMy
V/L0t5+dP77HbMZiZ1TeUSi16CSWX/bxPLGsiqKk+dl2wpzR8/EPNaenOcwX/c40s9d7/ITHv/x5
3uNXeTzMY2Gy5l+SlkpbO202IEElOZ3xCal9rCFKY4Pk1/2PLIt2miRywjptXptBBBjGjdLh+LiZ
TRPiXYa4xMl6TvgKCbMa+7AyIONIKJeh76DwyBbxlO7mcHOCkR2HDVU1FOZ3gjHuIdUT50he2znm
k4OXpmJyeqv1ycvk+3ySH//8uBnYBx3JMcGvaMBvBJWV2gieeTZXQeeosgyBYDbvHt/3+NLj5vGw
dAC6aw7Y8OWHPL7uFDgJHveYlaFqoGfB+s8TWMkXXInpPJRC+XjbS2JKWn+AJjwfnZaLJ0DczgyB
74R+OTv77Es8RS9O6fgbyk/1MYodAOKPu1WpdXPY4bjjtLb82+NmchkE22DarY+1YBE2NFawjgyu
AI+boB7/uvd4+FCkelBV4H7+63v8f93787XH8x7f/Y8fI+OuYOTA55wz6bO9HgCZzHiMOTxz5vjn
Zc3+GvdTujXpAbAAKmV5/HPD6CRY7T+PFWnqv/3zPx4+vq9flLp/nhGrxFfhn8f/21NYDozQPfNm
nQzUOn5/N65YMO6PJ86W5Lf488wuzRdpWXlw4GVbsBz2EWjPv37PP9/25z/VUlSzfx4+7v3j+x7d
sD9f+9sf/viXfzxlChoNCc8lsMS9pXza279fJDl4sB4hQfIyiWju+hd9uRuVeVnuH6+MIPZb7mfd
I2TsOfvHe/bnHX08DHqTDVhZF9z+vv/48p9vfdx7vNEp9Nclwrc8YRwNTYVArNEeZinjvybr/mkG
Fd3h/GvYiA/L+acluTlvHkeAnHFSf5HLmSR4nDrclt2R0UxsfDpSGFVVHpgQ6fFnyL9u2s43gYb8
63HkxFqodXA2BfK5jTc77DA4uB4/NFmuqI5pxNQlolOhMUHjaC0uH9yVj1f18b60LHy3ZlO/CnZ1
B4Yo6qO5vMFz/1ak/ebxAv7j5X987W9vkXgcpr9f9T93o1xw2KTD8M0f4u+eltLFctL6pGpInPOw
0M4br3qiCX+S5NHXxezI5zonILnC33nX/a2vdf4WYrhHgg72lVx6mHaOntPzhmQj+r7bjQFO4pql
JAqmub3QgrhIkJufnbvmRtZ5GUAxnPiQB+oQ6zFQ4Ro2/ZAYHzPK6mtT668OrsuD2V8HErenoESm
57fmnkLLR7pNO0fhXsuLDdEAZoUKukRd0zIl3LiXdEhe5xa5k1cwVzs12c5t/I+ak9VqKDIdFRFm
Hg1RdCjT4FvTVsa1HgDfStuKDrrC0UBI4dS5+rcgQWM5QjLb977x1Vms4mpCYomXEXRUL2753Gzb
AUUb2BSJCJ4NvWar93SW3yqoPac0owKl62ye6DCZrA0Cd9t2JKus3EM6ZdXyEBjy+0wDeDuVGtyK
uIvvOjoHb91VdvuUxeqTA1CVWU/vRxWhPtC7IdiDA50Y3AmemypOn71ubnZizN7G0u43NIcLzGki
XluqBvFeTs67OVIws4wZUnpMOIkPww3uuRWmSQGcP8UokemfHWU7XGIRZ6QlQnRe9ivEuiFEX/9d
q5iQHAVau4KgB3XQOyek5kTUOgHyWVyzzB0PhZs/EestX4cxxnRi2x/SVPonIim65dSnWvO8baAh
v/BNtSMqhTB4HrNDhLx7UvD8aSCjl7KoGfB+fJ896zoGxBdT0qVVRH50CQliyqbLrCNA1jtsXE6D
sOdY0gc6l4NfffJz9mLWq+xa/72IU20Vm+RMjToudqhcRS+Hc+5yUnCMrrmbHUoypzPIpRjBuan9
ld9rknV2NC9W3NuohmbvGVI9p0m7d9CVaZ4zAGGD0C4tRY+y9JHH9ki1vCJjo8eFTvO962xH8aHK
aGJmFcn+pNgN/VM/4BIbRkjCxSg+xaNnHGyCYs0YFdsBe/JKd4S/biMc6ozAOScJu2Mg0GU/KZkH
5yIpmdouk/GUGh+apk2hNtJOUF2sVjZh8zByG+dAQnQX3InSzKavcboQeLsI4GLF7X6UDJldGTP/
RP+GFSw79K1hTBs+3fVVNhxYaipDC0bIyWi9l0RY5rl8n2k5f+qDD1OoZ5VW0ZOR2t9Qc8o7c9zO
sVbqQguvvDqIhaFR48lqa6mHqu4+tbJ1XswmvxQmltYOfnzVUqOKIfpclFZO62Gij0Q2bj3TXH/1
FwqCniFGKPN2X3X1p8nyxYH96YFQhL5LLXkebUX/Ih0Pgr6JW1ftaTTmgHxxxm/HCwzj0tb2hZrf
0Nm2rznis8iU99zaxm7cPfllSrDQPWqpU1AqpitqMCm9GwozzGZFbiu1UYKpXoYsNhdyS6yf/cSt
d3VB/wC3eHwKUhf6M/hSk+tqm/fOGgaLfern4LMczeJsd/McjuYwr/WZGqHS5wLlt22dWHgh0S3N
bG80VjgJL4yMCndvmX3Bk7s4z31t5bT9F62eGJoci+iiedVP1VdfEoGifcAZb5kRR7c+iFMjh+GZ
6MGL2ZrUE3i4jmZh0W3RenrxH0ExG9cKZtuQ5N1BedpXnV3xtV/m6lSCwcdiXCAv5hITpv/d1OvX
QHavfaz8bSy8fe3Ml6wUX2qtvbpOK3c6Qi8tkF/1PjfWNVGaTRa00XppPxrWTz07TEbAlMcXxuPR
kCYonduD8AbjNVXfUhKgh3q0v03m4O6HbHzuneyXk2ftXhb0TZjVFkWZrEf2sq9gydCNeqpFBPfs
p42+GaXrQk6tUGWOVBgt3FqV5XY7j11rwaTJm2Hqe887m0VmAsfy15J2wNlpTCb3/MBDq4MuTPmj
flKxfkA5vR0d9ZnRY/BjMSp6Z6yyTV03wSbwXvTJbs9xxUSUxD0gs9HfaRE7QKV58S6jHrVyZbyq
0ulcMSF2cYa13Q/ixex8SlqWgDgxlUx8GMO5nD/qSbVPPuU6QuwvLOVchk/EThaT+mJ1+cVCV91Z
WfISxPjKjCRrjk3XCrwTU/KmWdH45OkUwuaA+A+QtKdRfU9Nu/3QGCBdi2aGUZpz0FKNrNhGT+bK
86QK2zGeqAHlgKF7rmk+gepweHRKCqoJw8zoiT0cH1+JLAw+lqx+5llQwHAFYskg3E6X1ZnEt7af
O9ZQJlCodQcR7SLqDL8r/4+dIYaNM1wpkzPxuRjKnNJwnr0tPHngBUlI9Di79WQxOaxLOh4BprxJ
VjdZOpg106LdcEyEnWueho4Lw8JJWYte/XAJyTOTxnyLSt81vfUOcbWctktq0ZA5+XyzqGTp1Qbb
oocsPihCD8OS89TKu+f2uyNIJecgfc3b6GODvUu3tZeCoWvCk78qNUyfhIPMS8dEjWckfe4KvEhd
Gu/0GlwpWpR3wMX1pRsrxgroUx8ZCvJoArqM7Gac6He0XdjK296uUVVMvbvkGkZV1HQPY+1Ob5RW
OHwXdF7rWGFtxfbRd91lrTS9U5zXd0XGFt5vpuBig8t1DIZ/A5nLazuBU/3KfzkfJl6FrTLmL4nb
2iulJ4LI+djRuWcWObIpmUa8MqGovLe+xjWpaw7G55aJPCPPP8fFojB2zTlMJrPbti6Tj5ZObxdB
QLXSuyScWal+se3ibZxsVrCUWIOo6dcqnVzWA0SunQqNakxAeZriGwPsNcwXfolMs7ww9RfQkvJ3
lIUprsT1UXffad4xae4NO15Iqyynr1aF/tx14p9xS2eups/E/JTGsrJPzl5wl/Hors2qeKlB3qzH
lHBvZ3D6ZwnDUaHmmzFbiOXZK0+9191mw+k2biw/peyaqSDP6WvkDpc4xlXWgA4DyRqgmLP3Vga6
s5HFTh/5uPYEiDaZx7h43rfwDa1N1tneZ93+xaqu2Acm8NvKqThcBvGTZs6zM5j6D0tLKSQH7meu
XmKTK28Ncsl8EoX3lszl/J7EbrQashk+u9WwZhxz/2TnLkJRs9F2ZIWTleZMwaFj8FRY+ie9qT48
jGtMU0/HKDWwCNuzRpktGs5znARngd7dcD3W9aRHNmkxpPsuZ6fRspY+sxUfgtx70rpl5RXhMSYz
zjik/zQ3VcvMMOUSfWY+1DREvS2KRuD2dtdJbA+Uhd2Egb+JAAQ4doQPmfs1iItvTOwz0lYsnEdj
XE+TjE/k05Gq5JO+7/MmCKfYuvtV6d+datpFHhWMYkpPtAT3lLKpq9jz1yYo61PDyaCjHbM2Bspw
NYNkK7Jt0bEZrOeMzExYOG6/b7SO1bKbo46vSp4tadgVLPaTAkuzHphnQgnUi23JXPub8LQIqxxj
b72nE0QK/LuQgToirvgqy0KsC4MLikdTtZLjmaVCz28grL3w5I/GMW54kcXkcq4uvejU5MGdFOjN
NCi2GA242tnLw74kHV863r3J6q/CwI40CG2nG2a30ma0MxndN6Ll/DosqzCuz/14SIzyOVMaiXR/
yNdS83+x4LFOGrTfVRswCCiN6eBybbuZbnBom4lVxehXlHDlu9vRgLG1IX1z9PxW2t1Ryohlk9vN
27Rt8k3eL747y+FDjyuvL0DdJUwd+vk3RyjvZ9VF73b9NbV0+exm+q0YrK810dKbF4jPVZAbx960
IZ2LTrHenCK6gA6iTGM41fkkGKQm6pdURnlxG3bAXFiIW47llSzWMVl+Zun0RWiGbhMYr2Mh9pYW
lXTaZv/YJ/jJGP95zjn/FmpwTkXdt2GmyM4RLix3uhjNnWFDxyVt+4va+HPCEFdi1B5vHxA0V+Ca
nmPjaz1FF5ZH3ZF50V2bxfNVx96YtvI+5mcvLr829mTczYQRL6NBfsZE5nyTvBMrYbXRBvwf3t4B
RVlv7SLV31XvD4fciY61/eI2hX0xembJZWzUFzMZn4qM4a3aTS9BVCiEJtW4LQxxjIFVMaTpJ7tH
PBMgqLmxmebZcn4NqZd0NDmclm6Qw+BGMop1uyzGc01eP5gn5WKVxatHvKSEFQyDDaKK6r4bfh3a
NKjPoz/tdb+bD4PLPAavAibLdK74ycjolmOcmOw6j9GHTowyEEPcJUbDc3OAJCPNmpU0aVenkjWl
bp+aofjZxIhWieHoLI7qHMKEQbmxNJ5hyHxKfPzejVdfY/lNEwQ1fYqQdwLR2TpuSEY8bnLCrpem
VJ+n3Bv2rPzK81wy3eo37M+qBOFkRhKpwNmZ2IohRM957XwkhPmXrrWJSgYIZCNXQKkmNwKkjD3I
o+1Um+MxmyLrkkXNp79KA4VmHWLm32q+KPMz3zduFXHT2RHBuWI/ssrYOAMLb/p9HgAwHaM9J4Ph
1HT5U5PnxinOXHvLnNhJMUvNVc7RLhiF5jBqTBf3JRbbSf1kf93tNeV8QK4s1plWJfspqY0Ve6JT
AXmcBp9/8JlbJZCr/6hnMZENqrQtLoTuNAxMNfK52YsR/VbSoTqmqxKtdbMnpWsPG6uyqQvV1ODt
tghCe2IwvAjK5kAJ2Dw0PQ8TAeHMYtrkqHkMLtQ2UswOkEmY0fjYsSNuVyUfrpCyTXGqalhXaFru
blFq6yVoA1W6O1ZM8K+MQBJG2lSkrzbdOOxpRFifnfqHPrM+UvV07tmNHViHf+aY6U6d9dxT1XjK
8+AKjhkpqq4zrpbo8q4WThh0bSBfpHvi2LafnIBJxMUuYmfVpeitbRWX1t7VsQGxJUy2s2COEXB5
GZpUXo/mwgUfi471PLGubVyVCGnt9HNHTfHitFUUOnHfLwWudFMkXrBLlJ6H5DCnncY8UAhNpjjx
wxSUjtBTjdq7nUvarTUjlLYUSIq++yHSMbpIEd/NeLwlaRR8kr1BRLnSEaRrCDMz4Xe4M7MzWDXz
WNkGS9LCZr6FoODG8pCl2w4TVzAHr0zvN7s+R8WtKeDmEITlGuWBq/XmM1D8n/VEjzVGULbLoV2e
gzIP9g6NsrDqjV8aeIOL1+ELH9rmNk0QRt00Pc4cpRjg/GFfubTP86W5nUSFcdWYC+7q5AzQJ6O5
omOSc3V5rL1guidzBvD9oLRkuk2d+4at6eJaKt3aHkrIIdAPhDsUSpTAhhYcQ9KNi5vW4Jtxlw1J
3DjZtZwHDGfJ1htz88c0eojFAvgY9mC+TcvUa++mr2MLQM0eoWx1ZvMtKMdtaxffTZA27MfNl8YB
HZ5HpCiY5AZ5Yw3l0+CyIgEIgZlKgPhjjJqVuQgoVlR34pfWIWr5NBQi2bAY69DDu4zvUHsISetk
a7KUy5ZhGlL4QF5nEqDzxospG0JRtbnxIjfatyKyqWXROJ/aauaIVOzWl0VJZhjZMRbsEWhf0mkX
LbJNwpdzSthRWNOr5Sj+Qtr8NAwicyMzZjH6/BjJpNuaEZ4Ec4h22WAMdDAYYeh6O6V/p78HrKCc
puU1zsWXMc+14+CY2bNh0QwRG98G6v4YSfB9Ni+6jUc4EXG1HuP4w3ag8AXZc8zp4ppo1a9SmSGY
6Gzv55IoD5NUGzUSuOyGivP+XOhhy1YvpI+ibcciPcZZl4deNWVnX92YUq/YN6oIzIAx7/zuTcuq
YJP7qXagBW+RZpq9FVrA/ujX9Ow7wErAkxXLtHxAQF6nBg0ne8snuiIoyQe1pZcXaTcTbWo+tvYm
zvThpOf+ysHg7hf3uJfJQSyn2UnZdth7idjVY/OSF55PCPxi0cKHKwLkKajs7e/6mt49o42ab60I
1A3Pixa2WpFt5wqVpmjFJjYhv9hMD9+s6c7VKD1rnfflUYIpvMkOncQ09vlXqy4MergEgqCH8XGb
bUkTcdTXXZwPO61FFoqaVKaTfa/G8YdTLsSfaNp0mU5Sv5icEJndi9OBZ29qh9hEA43JrZmQCwx1
yEXLntWSEVVS8Ys/+8lq0reyis11R8k0tBymvirhsDgaqaJMS4QjifRvvZFlaz/OdWK3fbkuLcmx
A+7lZg76MVW4iHBj7QQh7rU7V/MW+G+zNz2AebTg6INbong2jeLNH9PnQMb2IY5TubFHFiCujpgQ
uYWNZ8O5SkQJJ0ETQb/adaSOjrB+DkQszkbprKWR9Uwrk55I9ZbDLXAnjDMaFu6cK1zKSmU9p55k
n2zkIbM6LDBGMo6dcC5Jjio7y6PbVOlb36ud90lczDnxz1ZJHQkOerx1svlHrrXQtPSB46mdm8OQ
phFr7vrnIwwfSf+jEm73GRaXm4H69aMdCGUub3zgb+6k1o755kg5/ZqtOlTsmAjH2UxsGh8suNJb
P5vU/VpZXCy/vo9uSrGxLqxtVhNPRReqgwueQjA57aWe/LMTG9UzdVszNFLXW7OaeuuzJsXTq5Ee
SB3/TODoqy1Ee2piZiQGMHSbtojMVdYV/UY1HYkHX9L6aN2zi9xR6SWZpKw+ReOg09mGHOUFcfKq
aEkQ1SUfUtV4lhvXWZMqHvadbpznQtiXiFi0ZFLFVi+qSMTBSYAIUFZywkfpERTXjHjjbuaSKr2m
4A/02ZeGzfA5c7VPY0T/xSfzeYpzcevSJbwYaGvTontaTUZ8nIJn4WUQzZabQrM55rryufAii+Sm
/TNhj0pwmPTcatKqd5VdWSXX5yp35ec89cidQhyA236zKqBawg5eCj4Ip7gLNm4XLJ/qnGKcLChx
5Ul/IwnX3Uzh72CaFpzjNzoYdgq91sYLil9NMKLSFTMXsk5crLzUTzRZ+oPC+LNKagADDpl/I9fO
TTEUb6nM8qf2g5H8XZXW+RtXZ+NcqQTcSbOzNTN70UnWb0pD0bIxbHUJjDZEMdrtZIe2eOwgmjxq
C0b7zBZF2+uTSHdzSsIwof+h+22613/IREtOzcjZHk3hS9XzyBycteqN4KLK/IAq0SNy3zZHBuCQ
mA8+sKmWT5TfZEzEUuVNpbmaWNR6diX3zDhQw0pMK8xNRuZtO92rrKw5BRnRnoQIcSFVUlsqfT9E
u1Kt2Yy4ay1qXvTOWvw8ybZPLO+58tTO6snq1b5xBSf0rZ+XBM0oOkjqHtW1CQIue7WTqB3/kFUU
Co207k+NluxqaYKNrepPvASIt2eW4Moy7lbCn7+AiULC7eW2geEUDpVnry1WxDsyuuhxqLCA9CGy
54ITLrQPbRrdXeUDt/DqttqK9FMfl3KfRJNCXAwjg2zGJapyYEDF2J8LP8YML4fy2uYfQc1Ep2+W
7xlnU4B57ZqJH3RveT9tKtPKto4BTaFyUzCXkiEObTKsL85IcTjvP+c1uuCi014t0YtrF3PeApIa
7ZrWWCcymJ9aOVb3SP6qaMrjB2Z3QclH3d0kym4yxxTpVV9aXXQgwueGaJ5OjCadRzKyVX8ZKmFu
Rof9g+mvjGl0LgwdORc3yL+XcVMcal9pN5r9L0FB64NyXXtlKN+HdDBTDHrhmhNgz8HE2JkbVK7F
CvuFxsjyM3Xv/EXTfhWqr3f0DBfgG1udSeRn/IdkJ/WCJE6ccrRlaXJ2c+uW2XV9CwyvvBbd2+8H
5shxQSQ71BD9nVy78k6aRWBVqyZ7k9o2LzKbs9fUnDhIjHg8Wz1qm3FQYjW1s7d/DFyYEysos2NH
Sauo3iEmpDXl+udmpGVlwiw+w+T7PExU8gCd3WsaVl0ygJiXqKk9YbRUojBKe//F3pktx22dW/hV
zgvAhWFvDLc9z2w2Wy1KNyiKNjHPG+PTnw+MU7EVn7hyf1IVRXJMsZsNbPzDWt+ieuItoPqNtZ3T
KD7fmPPelQqBre1szWhql44+wgeMGN6RZHKVAR1n4D/XoTE88Qqo0N1xk/Zmuk78Ylij+d0WfFhL
ahpjhTrUOdtT9TZlcbcZWiQcVWDYG1En34L5PHEcnyhPpT0HDVx8vRuHHTpGbUUZ6ew6zOE01c9p
bvVn9gbatuoHwMTz2rFseOz3YAQ9US5YYlGx5pTFSGLiRdnycGDY5S6IVvQWuSJguSMGUNdshk88
hysDoH5IdgTsw2MlW2/dlMjmug6/Ge8JTaLqti7chHUwGI+uoC2r+ncGmLCyxRhu/D5zl0ZZO4DQ
kPNbprJOZW8cS32KSelA0Gk5hGS7oWQXkcNLysl0WdRKGncG+h1iemasO+n0413EIn4OOLKCEaqk
7owvfSP5N/TIRVdmLLtyLs8iks8n88RwAaNRrLEiKUjq8usWXQ4WmtEIzbuDx10h4c2Eib0GAi8n
WPmbbSVir1EXX/KekMtIrBItsr9beBQde1g6raU4mFr3aMyHZ+bo7U7nc9Mqc1mXo03xZySrGoTu
ziwc5nfZsUPNh4sWYP+AMWiBgto7scQ6FEEVXzvmGUt7YNTbqFgdSuQW7DTtSwn9fTXRcJ1q2/zq
29+HwFYPPqwvUe/CjYpq0BpWi7rABgJm6KHYhML80lnFD2FW/cXHjZ95Df0zDVDpe9QfNhEwIYZk
EPa5bMtvpqOtcfu/ZCZsSq211XUqsr2o4iUs8HT5uZlLUm710ujdnTJGPj0zCnjgmAa0qPjojPdW
IEAfi9TjgEzHpwKwB4/0/huxfrxJUC9mYe00OqVTKn5oyHG3QRusWEpUPDZbZ8UGkzTR1A6PqtA5
OYzEf2ShWrsh7pHcUKyJq6lfRySAc1KgYE4nEaya0Sq3OaRDT/XHduz66z1ArHQknGuRxQ9Kp2qF
mJlg+qTW16097cgnZFWi2dbezLMvSKUJmBdDfxzZFA2NtA5tn1TnGsHK1nOnH44V5EfdtLLj5+8K
WebHPjEeQVWXG98qpkNAjtDh83fDREbEoI3MktLm7GgMtm2MtsQ8U5lDSVuaJrIxNwpQTpOC1WMf
YpPMx5zD6mAh5ZFj7+T4FZLJuI91UC8rCOTLOnBJqSEv+1yzvv+0l+WsV1+m+B0h1lMlfPtbQ78S
esa3cnDam5VG5dHpK8zvPagUW3OOVjKbCiKGgaAUzyb8UVLSviNLlC9KJFsxeh0Cs1ZfZseibNqV
UZjmMlEfRZS9hlT+W9YPTHVRr/NQnpwNte2BlRn1VxYdomB4FToIWSME/UmKB01kFr996iOGYGQ8
3UfVGThTADaEUF2vzxlkui7Yh7ADTxObJ8JR/TVjqLeWFzKjhxaoKT4MJStYltzGtW7PehV17IR4
EOJ7Q57nrYK4eI+jKdsavrYaTWkc5CTPwnfhyyjcu54AYxaNNIZud6xZFx09PzuVbZCsSIXvF6Kg
6rZUi13DKw7sjL8E+N4PlEn2SrHlZnrK00ERsv6pk+1q8xKVIzlKs3CZEKGSdSBsrbTNmiWhS3KN
vtvdNBnTk6i3tOWYh+ySy3ubutU6cDklct3HeM52ahnno1omLTzVZmBgXnsE1Ie98rGlJ/EacHLH
aq+Qz1Fkp+hT5T4+o4H0v1hNxTKe037p2ShSIidlNpqDmAHBudPlIdA0+8woi7KfKL+o0c0vbur8
lkHS7nlubjM2L1nbwIe03QjXJTPdSUqeA2DcEVb1ux4JQh4yeK66ndXr+k7LfmB0KbZdET2FDGQX
OEuaXdPY68but0kbO+89UbE1Qa19eyvM+skN+3pVSy1d9fBlNoAl7EWUdBaJxZ5BpW0aT1WnzrHA
tpwVrxkjtQV2IofzpSwXZumoTQ91J3IQTYxeXq13XqrwvdjOsBkCeL2tk6XnIW/fh9hgLukne2t0
vlQGK5IKTNdiEDFucRKv16okyIC9BRbBwlzZRFCeaVAIwjPqQynrb4GlX8yiya5Kmhsr6oMzyNvr
2IYTg9rUX3EQjocwwFCv5zr7MPZP9H+z5rG/aAJSMszi26efQAnjjkSz2CtFXSRE/BKDedtNuf1Q
wklprZ0Rl4r2q4QMucvCpFpro+dht+mx6bF1WtqpYZ1ypd6CulLHqBtnAan8h/H5/5Eo498gUeDt
2/h3/28kyi0sfv3tf/ZN+pb/+kcoyu9f+DsUxTF+QXRgkgvJCQR4U8e7+jsUhf9rTuTBT06UPVbu
f3FRzF/4CozEQEvAteOO/xcXhb8O26bhScAo8r9hokAU/pNrVmK2nJFFJJLgB/V0Auj+7JoFs9fW
meeBzHeQ/ptB+J1L19bvo6tMVB7FFewFTbpVd3iLFM21N9ibIo/3HD7GpoXzFi/bILu6VXd3i+kY
mfLVRb9AoXJymzhZgumCiPuW+cnZKfTNHD3txucwK6DSXSwZPYP9ptv3yqWEeNgx/vW8Ti0QX7lb
x59u0WC7B6N8Vj0GWfwu3F0EExt+sAsyDjkdTbdCir2AbJaRUj/1CwAtj3Y6YywUpHvzfKo0wYSD
xY8WN9VCZ5XWGfKDQcYx174XCcO0NNQfWmxfEKgSx4J7KVd0oeArFkUHsm3WmcXj3LY0zqVMiSYx
B+OapOmOu/TXjp1wzfx1wUaXtVkjGE9nZzPgqKY0tNgBVHV7V4Lvjf3Oc7LfehLimPiupzD4bZQr
x6JS8efHVouIL9JeUC74wD+7MzU+lQ4/TWfQVnnePfd6euaJfMbav2MMwpeUK1HplJzjNaqdixbp
xwiXWuHpVwYHj1CTwB3Hq1+1i97c1JnxqLVmQ2Wzbppxy3PiDObjg2XxwtOir36DtM1t72YoX9sk
WMO98XG7FO7FoaOGVsyUNX6D1giFl7eZ5GdWxrdQ9/dmsPcStRFRuxFmcm7H6SpY3MSc9qA0mZ1E
hzrWFt0Un1nDcFVE55IA5DRhxt1ulFCrCFyZmfZbydTXIP60N4nhc+zXamw2joZrY+IZNX7VYUQu
PBHO28WEsPjiOMhw79vG0a/Ers8D0iV4QGqCJs1y4ePwnYvGJ8RrMFaRKldU9a9Jl74FMj0F/Zqo
hmsZyl2pwkOcN9jWg4NeJ8y1javh94+WQXcyJT9Ekn7IIPyo1HCbf4ylNj0ql4taTHej2gIeeR/1
Fu5yukz1YTvmSF9cY5Xmyb5KQCxY/c3L63xRF/1xYoOGEBELlOUd2BSTcIoQaoxw/iwSQ14K+O0m
HkUMNEcjFLsgGI8oM2FdUFvokHujwWJ/hWRITo/5mpwqOXeqSyGjgy+Hd1JKzq67Rkhyt8ORnlm8
hhb5Z70BsT4511X89vk9RoBzCCGuDek6AbFDy7YKPvzGtWfDwzYY0jdg8HTNzXqexdPCreCuk5l4
LtR4xcKJ/yB6lW38UScIciy1yZz4oI/pWRMJ/Hq6ozECi5MgERsfTN2WGQ3zMAcBg6VIerWpYq5V
rX5hZdbFCO6q7ibSlrC/7NzNx4H7Ywinhze1uLKhlQw3k4+kttO3pvvmjeqg+unhVNNj/gSBch8B
M52x1LzNP5j5ejSC/uZE/UorpgfizlVn0PahUpjfEr0u2rAadZnYSRA2TB6ma9/oV2X22yLYmEO2
D6yav69eebwfbNDrmOzivpevzdCsPXwNkXB/EBMwhZwJrGdeWjCO87U9twjza0sDzrK+g1pmDGgK
zW0c5+c44iigWjja6MUmn3u9zdpN1qQfg2AoEb32XbM2ouFuGmozX0xe1SDKNR++CphsP3Aibq3O
eR1Kpi6JPj104BGa9xKU6HuQM2kxuU5WyzE9XR1W6qEc7pkuVwpjcTZctXZ8OHG/xSvEKVNEb26g
fe284PnUDPIiav09rMslbORVZ0L4IbfzYjnDuyf9LxBTFx5iPZWPjPYMZvf9UQuitRrpR+2LAa1Y
u/p9cbKAutlwkUYTvceUHKiOL0J296nSr6VYEJPHb+VOWtPR+mEznERvdSCwZleZ6TmreO0Dt8cY
cknwk7bnzQuu3vqpbacjEMB7g1ZiSh3knMNx4kaY/6tF0abAQWZxeQ22g5/cmKcN740/XAeuzVq0
98rkFotFufXDaV3jK5gPq6iZS3Y0KwsFhApL1H0+sMVQkyEVP3k82VQ8PYw4e1NV9cX0H3Db75aP
sicSw7sZ/gbPdB8M9mW+JeczAUTgJYz57LiJGojMC8OIomUXuK9tW1YLI+dJ44nXqpU7nok403R1
w+o3F5U+2I1rqOI3xfdIc043rz2T5QBuyLK51RgBej33R3iqQ8gcyTkzncvnHWcMF8NkLeBr4rvS
tAvC7Wyta+FTxwJ1Ycc9qX+j9WUyJdOP0owPg6YY2o3WLh0Cf6lL9RVH/NvIgnAnY+M9RiK7rzw8
asovT9Dwh6XZ22z58+CUhGOKs2rU1zjdrMSxDzzucCFM4y5GmZaFVUOHk7xmw3D1ioQFfpEdldF8
tzTJrpxE0TWbOh56OYY9nrMQ1nMG1kwIjGmf6vcB0NTBiHvS4JAh/uN3n/9snKJx22dq3zr2cxTG
5oZBnHXI/Ahwx/y7z180Uf/+R2HNL3uh51gokeogtSHd5OA5wVcGFGR4WOqEQ4EAKg+TXqqloLFk
GIHjqCfj8PlLP1bGIYuF2viT/IpzawExxz/4LqiOIv0aRmazplfoD65XBvusS5YtPqnNqEcPsC/h
fqShcMOJI4RlRqXsjeHiiMm7VTcloAgYorTNgmfAotBe3ebDru1NMqSoGyW6GrViTeRUq9Hhnyha
3jIEGkBqCMsjrWEDxZj685cWo8mRFzcxZWyAudfDhqIoZrDs86lHm1QLr3khijX118NdeKl8m6S3
Ixue0LXQfcPz4K4rJEoEzrXfo4EUPJyYa4Neg14Nh4ONiLtIxYNxoVqVZQ+tXLMTjhsdgzIT04DM
RWZl5nuqJYculxfQ0mBDOp1kMncHh/G1LYl8n7jN45rDg1sA+eUtI8EtYEXLzbYefQodId1vKZzI
J2QSHoeNUTRrl+NvMFkzj4nz6pD8KbP+btbjfeYRpcjvKuZVk4zeIlxsfX0UdvLfo88JrfTITQJS
SGTFJ1vwD/DcCCFKC46k2MHs+agS5M3pHb7D3XeRaiKhZIBTUUcNTvU3JLe/yOnwTKyAGCLAtZAJ
8hPWxhN9C9LWyXfg7q5MrvIFA699ugI7u0kpdKK4AUKCqMKzL3Op9Idu5i+4fsZMK/oXkWXuDwhK
AybKK9D/giPdoyG2YuwvO1NRxHPW5KHaaFW59fRbYvQ324reGvrX4TkiVbsWnGoUtmH8d2ksf5Ht
xQtx6aso2rz5f//cqARWjvmm8XPwaf1dDt1NUpmk2tF19KexpDBI1c3B5O5Wctka9TpP21vORDs3
ePqkFKyeYJco1qXz9T//iOYe7d9/RASO6uSYoJL4mStZJkE/xaOb77yWFkrPj1ZoIdCMACz3PUWo
tNciaX98Xt5lQ32eju9UYsymr4WMIZkN71bIAfBZHrpyugZb09a+AjF6KB5dFpsde6QMobazs3EW
98PCla+2xyAlxhnHDTBX6briTkmR74Xxwc3062TJXc1n0QcE0BYkG4bdLW7rtSFeU1dn5iFxA7bb
OTiHwLZbNfa7lA1HInxqWIKEOn+T2/VGD5p1ZbGjzoKHFozvyaR/tQdxIQhh6Vj11TXam19mbCRb
/vr4rS6qnGfYEpQMXkWuGojxDKlT+r+sGJJF2zO+q8lS/8+fwkw8+/k6FYbOvM4mx9z8xIj94QY1
0wgBqimI70DkLAr92nrpIUt/fFbWw8NQ9d8w2ACQ/eW3tOauHbzcv0HYvN5w6U25MwN7PDYps5ts
Y8fWIy76W8ODb+OK5G2cRbcTGla97dC4RIdKZAeLuj7t5N6YXsIm3+fFecq6m+fhnDNz8HfzxaBT
kKbdeLUQcNau+cSAGunAtLBzhqMtj44+P02chyht4blHB7YPG2hgsrN3ggJ07gogwh28MDsYJvPq
HhOOMz06uqoMyQFuejan3+3GWGptv6W/34o4PedRh5fuB8M4ypSkXXm2A76InQQjyV00mvZ66F3m
ioZkaVTiplpkgVki60pbriL/7LtMzej13w2FO4lKCjPyGvTLU54Mj97x7zP+sqMFowK3Xk0WnTRE
61Ra32ra0SKN3uaiVZX9NpbpJRsbENrjO/6Zu8gjWvbwBgGUmCvZBvuOn3Eg4zPmr3PoilezkLu+
g5QAf1OLPzSz3JmBRA/SbsYyfTPYgjrmSlnXAX1wOMrdyKndKffV7pCa0u5RsRzHtcbtKp1/9EmF
vcO6w7EbHqr8eTB5aPE+tJ76zQ4AKkLZdtqVY3QzlO7dd8UFd9jfYfX/zF/6xxEsHKwpBlEUpvwZ
bDY5WlEJzQLlT/s2t3QDH7vxIHHr6/yWc7vc5X9DOvyrU1/qlJwkYDie/JlhV5sjM2JBSgwKqZto
aExRm/7nG5YX/+/3D4Rakxktv8Kkn1/EH25ZUEDsEmDA7EDC4aGQDUOcdLpD09xWAaI0RkGgeqvb
hPxxdIlrMfRjEyYfc5Vde9MRedo6gmjiSXANJuMIzbwktD2dKV4dDkInTw8AaI6MmZdNHP9wbb5N
1SVnl4pOgMiYD+IkGx5tYD66mKO6rllYwAwox+zcAC75XIzw+SMwfAPEg8RCHQv0HXNf5ljTAwbX
JSnFbkC/Vjf5WTq3qR92kkZnfpGSOgSX7WW07DsaIy6ZdeeWX0omDPjepmg2osVnr2/voA9fEQMc
XTs+57V1Ds1grTXjcW6bVBid9clhJ1+fuDwIjntyfUYfDfMC3F4hBCCUwl3x1WidaoGpY90OlF66
GX1IHhfoXM4Vms1uSA6IAxcpn6SbWoBoxG7+dnrNQdPF8jW32ztk0nVSOa/MrZdzU+INsD94Lb7f
3+cTnHC6v8k7IenrLy4DEKCgLD2HVMSfwccYTtRQjBk5jCmPzzzrlkUVk/qo6Jtq0hkWWqIfi1RT
S4Ndx0IbwNA25T4ctBfTW6YrMXWXmjavozVshX1phXto1EMW0xKawW5u3bru2mTDDf/eCVv2CbnG
N4/te5krRnL6Jbair6MLfM3k73dMfqR93u5F5G+KOYVCtovW5MyrGAF03PlUo3NR0dbDrfXlZT5V
q6l7L3z8AnqDO7V/dzj5Mw4zxyrOgvUEkISDJiTFx7A1GC4wvfM1FlJudwN6D11p2GTF97lJdZL4
UIOnlBOke4YjjdVuAWPd5qmYXQ6PKtSvNHgDUjyLYdlcjfnAdgKaOaJDL7naBEZ7EHVzy7r+fWyH
7VwEyWYeWVivXjwsbMyKAH+2bdE/bMk7ZrV1Zv/2XDKiU+6PRKKrLpVa/ef7/S9OMQq3+T/GnLpp
/DRo7oPKSVVPlBeMklXjdQtRwmRx+n47X+SWGq7ChpoT/M31Zco/8zg/j0+X8pknNCwhmPA/FdCV
sEZQVORg4l54ZHWK0Srl8bjo0nbd63wYKTStHrAl87Mk7la+JXY1BU+Jl26ecJrcKFYjF+1krvKW
kRVFdsJYs9aN5VyLGfYPm0GKAI0110sug1JnuM7TjTxxXzuv2eA4P8xHRh+dW03bNuiAUHo55NMj
JacKy8Z3oIQXlE4rwXAvHoFslelZZjoO4uQQc9HFWEODnCQeUi/bChlldh7xAdZJfwsoeqgnimp6
N+eHUc6nGYuT3U/rTiVgGunH4+k2pOMxczg35ns4sJK3+T1bk/6YDP1BqtK5YqXZJD80Jz2PgraP
r03ACoROvTbRMg51epgLHWdAasZl39C5zpyMKr3gpnKl/8o8kDu2c1/nCUXQ6QtSq3jcigtUtI95
HOJ2w1NOZf4r5sptBxTUUAXh1R81AlQF08xGXb8Yp+k909eWz0mEOhWMIhvIy6S4K+eybpL526Sz
U+hHEHe+zelHJEVYsfaCc9PQ7sJ8O4wwn0NXP5cpk9jYubRD8taOzmWeWuOIWM7TprEKEAEKbGnt
it7rfX7TnkXFkhjXSosOusM0LW5v8xM+4t5A2nQJ/PE6/7k0x6PekkiJe7GNzjnjZGyp57AhehmY
FYvLZln4IZCbVOzm03eerBX0i/hCnvBYfzaxY3t3x/4dff3LxHDGaPUX7TCfui1DcnT5Z5PVgTHF
byKKz3iDaTbDNyF4VZrkhGb6SsjpcvRjuUmCI5EQr/OkLcv5F7h7c12+8gg/ximPD6rLMnxBMnma
CyaD7C6Ritc4CNcFWmsjmd67EA0A1QQahoPWxVBjmSN69ca0p2XgHCI32MyzNqVSxossposd1e2h
LMfj5wXP0mMuI/Gj7oaenyenl2AqIPJ8PXfjaelcWMeumCEuzQyOJvdULhQdpLx0TbfKg3cduSHp
82o9T19jHqrlQO8Aw+HgDRkrCMYLjdM90okND5S5dYcvLZ26bVcxdeY4nueEpMj89p9PLcNy/v3x
RLcpsapLm0Pks4r5Q5WSjlZcmUKSBeSM73nDD3Lq95b/hTkXA48WzcjcjLotzmn8/Dn3aMKNNM+e
5wsLDTleU0UPAMWNbVKf3tJEfh7bn3+BY/6oYgrcOvqA4vIeuyhs5HDh4f3iJd5KhzW5SPukPjEP
Qj39nGgmWZSEYg2RZsLJ4pmT15pY66laeEM77qyqZIvfttfMoUkPTACBsqRkdqdzXkSvxjxFQvvs
LwY7qzeGWb2VtQfZFi8qZJn0XhfMQlXBbFO3yn5xyWnClpDV8SIV2z4OmYQTUajGh1fRInYfem2V
Szh1H/P5ggR2X8Qxbnbg7ZzqtlDHtcnhNJ85L4GmA1GviUUJ33SXKqTrH7PfbIjFTpXIVo1DhyJg
fobDM+EcbjYQ21d4547zEei16Rn14Ga+/xrHezGsl469BgAPCCQJ3rRoBl3TGmNkfwKpuS7YCcxX
ReLAD+Ev8Zj314yX58nAnKqZmMNh7jRE092NxN5JMmHGjBfA3D4b84jh0wZDA1VQ0d70U1Q5+soY
+22H5dHOkcpXzUeq2rtlD9f5hlbOP0v//1+8/+3inaByJjz/9+Kd+JUwCt7+lETCunz+ot+X7q75
i6CvQK7MbGauACg8f1+6e/ovQqcaAQglbV0Km2Lln3Ek7i/EszPqsj3LZug2T/qaov2MIzF+gVXP
jtwV/1zW/1dxJD9VRCZB8ETlWA5DRepe/efAoGrQBlVBGjlqvvGC9Kg4+1MHQgPjZ9F7PwZjqA96
W4QrCicdkk00PdXVGB49UA6ff2rhiDLj8J7HtBbEaGavVTGhSpv/JEHgIIgLs41RBu8i03/Lzea5
0DRxCukwlpNRpqsk9+kheqKMxzBD9m5LDlyWylpGgs8oMzTTVV7NyYDfSkzz+PK7W1M3wRPbMuuL
H6Nd0wa9OZjYWonMy574WV8bkCloru1oY9t+0cyTjJBY9cw/srfa4R8BEGqiUfT1bWYGwbMh247o
KuI0orkFTKc+fLNVtcvII9xYTJBX42DkL1USsxDyXRNDZC72KvT9BdBi8TzpbbTEfHSFaaq9ZLFk
+dfoz0Mn6mMkNV509Q7OuX9xMsxpE/ktK1Tki6Iyx++BrpdLr2XP7xBFvhAZBZxgWkK1wTogRa40
kif+kgXlLqhc7+S2CGLTkERmvwPuyseXLpRlORcXrtvK8BtMS0YM5VV0T6VAhpercW8orQMoNGxK
EQDwoE07tX3jvbgTonGSJbZdhwy9SbDyFqZvw4rFhxlhZcIt2nQnW9kvth76W0y98bK0jfyJQxlJ
aGafBjXu4CO7p74ZDpiEGX3Kzt2wU/IvsbMCjFxfI/Mjnwwtgq8o5AoodrPk3e11VBpXe+JjCWXw
7PY68zmnu02+7tzoCrajDWoJdd2AlS6F9dpL+eylxraTMfINpX2HqkJ2nfKqo0/zBHT4ERCSejQ6
jCqhXiJV9PqldJBmjLMnnqGFXJqDY+47N2h2rmmAmjeTpRh149p4Q7/suxjJRw7Mb7SeWqPs/27i
8FMnwISB+8ydp9guCVkkzv154OA2bZ/69VQfexvxaucX9irzZ8X3rIGljGvY3++lFb0oMvz2edR8
Ez6KjVDE/cIIMv9vRvv0PPN3/MPUklcErp6RsaRNsT1Ogj+/Ii1CvKy1BRiZIOz3aZKh5JeQmdKy
v7VJJvZ6l8ByxBC7dFv7e2boGjnt8ljDCaw8q/5aUNNhhzXWKsWeX6V4OKPMD773oj/ZPOUzAX0B
wwgFsxUHd++99OSI+ZxhRtfGZNAy2lwInn7bPHZ9gAj0OaqDI4y3sAHSerZTe1VRmmxUyxcGdkmv
yVMY9UJDGVTSGwtHI/BQttOTM8ZkyZDiN44OHCNW/XkJO0HYx7CzorVuICWN62C4CH2vLD/7oXWT
xEUA6dbWwnMtpvgetOqEvto5Or7j4qnu5k0h1Fhh2OdEM4Iz418QhyUj5bYM1Rk80Ys5at97Lxhv
bm2tZa0/Eqy7pwJbrW1q4jrVGKvZ1kJh7OEue91KxaV515dhkeQYngd9P8sEBnaiu5AkzkUAVHQv
wmFvkD+36/oP3HtqW8XtF6O2ubkjgi8qSwNS4YWXMde5jecQhyCIqQFjb21l3zJQ9uuoz+VapB4K
pcx481xQcUw3beSP7VfU4DXOmCTZx/ASysxLoZiSkebM6duhClda1gAXm7KjmE1yn8auOrG659xp
142Z73lJBVNMCiZ3pu/EDUPRqh9Ow9RipIAEjy6/QqHvGIyrul9xphbLT3WtCicowoFYm5kzAgtx
TqHEbNVB5XKdpjmGsBGaTiZ7Q3KBtKr+5riGvtVsFNZpYNtbEbbVSoF3X0qI8KuyRaqMrJ7mdGbE
zGyzhnTnDgnwohvp7DqBgl6NHnwI4WWroTF9yI/gK7zSWyvgNQsRCnE0p/HOe3oCufACH9pbxyLq
zo1BNThVrDDawbikgq1KC+yXXR1silChifUETEYfX5/BFK/CrKq4O5a4KJyNM5tqaxUvzcJTxxBd
ajEry6XvPOOMSzZxbyUYKVEhV7PGnfT3p9rwNEK3vlSSa4C4+XjBaORNemO0DTCi1aUBmqePwAn4
L1qr+UvMzxUzHgiVmZfcZL4Mbbra3Cu8rTeADMit2li2rdttB0FmQNncG4UW2XXihaPxBCBTeTyP
kD5yMeR7TdiU2qV8sQZDPE3tpgR9sm8s8x2LQEmUJO8zify7JZwHvo9swVx4SwMQrYFXFKexXpUI
TWCZDddUuNh7k/xSxrW28k3dW/t59DCN3MIuVXI7hPBmY3RtUGXpvZqxI2kVhXqhSH/C2tYutC7K
8eVRC7jgtpXrJxv8U+Gy4SlVDbV8CeoUH+8nzyN9piZpWLfpYuVFwAHGETe72xRfgm78Icq23gkr
uMY1inWkd5Bz6vE2RHm0rUT63dME2uX55Kmm+nuowyjrQg03rqwfXe59aVqpLQwGCdsh18QKiGu0
LWp51GNtWBF0Qywb4hrp3532tfbwtkjjqnQNSJUxOCDGAgWgjTgWz1br2DZ3ba9HJxoENBGpJrcI
pN7LKBUX6z0jJIKaIWOyASBeGh99lHEtNhjem/DXqIns9Se7Iff9a2jXOyMHdGZ1aPZbctw/z7gy
EdwMgiKjcXCqDJ06jipCZoEbKDMkfOO+/l70fbzTsqVdNhGzJPW9zIpqhWaxWIBycRdxZ26TMdaW
3iitfRxzk5liPLCCYT7dA57wgSrL7CZ9y9m0euNgI5AXBcpv83lHZla0DMewuABHOZQNBVXdkBvQ
1SQTT0X53NU+oZlTfSrHclxUiikhDw5YBZX6LTPJnM7adu61tJ1vlhe/Ntyrpwfe1XXHGrdRj1a6
h/LYWS3+zhUtMpEhU2YdbEI/kc8XC0wTyc2GnijKESdJQAlbROFeebP/bI6dr7TZM2p7dz+17F1O
sIWVTg7YvVWF2GnlxFrMYCA3z/4Yw0zGfbLqZ4dh4sZ7wqtQb4LE3Yyt89H33H+hSsiVcBFAdrn1
m81pDE0CDb0wBrG0vQBBUM+/QVXiL2NfgjoOXEmrHPyaMOYDOBER21oU33RfMILFB1U4iTrmHCaX
Gh8MVJhJI3dEGSe6h30qwGErXS6M2cBEaGK5mddCRX5JwEvvGzjxVpZiCyDCHUNqcVRCiI1tkW07
tWi6bQsJ2OQEVyfAHBnpFGSp3Zw65GXs9xQPoyfcG+MK4Tt6dh0/bdUKuZisfFrmOGDWhVFeej2s
0Pm5RLwG/VurSNlDhQC1XSlC7AOmP5GrTjZnGrM3EEKSn9js+uo3ja8YC7ohD4iZs1NZDu9N42YU
GtRAjGrM/WPUZWAWuxMwsedP7+bnn/oE/LZwMEDyqMlXikfsS2qGOzlNCFxkhzESWneXBcC/oReu
dHxeayMY9tA+fIxnS6nrW+KJ/a9Z2VrLsauyjRr0p0+nHQqS/6XszHbcRrYu/SqNvifAYHC86BtR
s5Rzpoe8IeyyHZzJ4Ew+/f9RBXSfSh+U0TiAkPapKjElMmLH3mt9K9gtDqxGr853w0yebjNzLBla
cMGlst/m5h0/Uge8gAU2WZfant7Fzl0cEsF5lE6ih6aGUPhq+RGpHrXYj61lsae32dbVPVt8Q18u
jp+7zv95y7zJLEO8toM494gtrjklLXVL80OkNYlenrivpXjlclL6ucnPSZkdnmjIilnMN0gX5aCU
fmuhuh4SunsoWSIsXrpdtjcLVDJayT1DoU/Z2NdbliIzGXeqcIL7ThuksekHW2a/EpotxzieYa3Z
oQ3o7GmKYzpjGZvBIv5Sbn5xMl8fZGztDB4yHsItFzqBJ+DDhe28z73SeGbrst0Z0F9DT4Rl92gv
bU4uiYEbLs69kxMUX71cY8RO3Kcl1uVzTcz9xp96e1cVPSETzCoSJ5ieE6C4O5GyWMicHMnMICXY
V7QD13in1rN2QUNYfFB1j8WEF38g3XYfM/m/3F76EtBKigrRAv138Rrkq3FHnNxqbu8Dh93fswDJ
Dae+0/iMSUtkHeY3OU56cg5dWw5h5zrV9e8DZJN4y3OZk2Ph4C9a0+xq/DvItBcas1SDRFLRBpsb
SWZBvDpqlygBR22pI/nQD3lD+kU90hH1gOBhFCEuvJjBUC1F/jOKoAkYwzDyj4JWdlVsnxIPDfhk
0U+DA/X1dleS7oDcdYyvmek8BLWuH2OtipCmbr23nOl7zAkpTLuGrNDGtPZjQOVd23O9rz392eJ0
R0A85hKq6xpzIeb1oXTtb1wZl0cHaquo6bfA6otDOoCgoJUGj0WOZ29d+ju/LXdq1Q2WVnaqgtHl
GEqWxjRG7FsY3apSLrT96w5RY7Xe6Quj0OI7+QTtfco9yvj1vvFP8Fn0Dk+Xd2IA8QxeJQWjlF+U
Efw19ZZ5tpvkp51U3zni2pep1d5RWJwbBnTEaQ3mZmpSvDnZ6JKJIbN3NC9hPjt+SI/RY5PjUebv
gTlBtNi6UU9ehTTyjV7tnopM32EQ16G3vgvY9YaygTjMlrXr6wX+bjkueBIDufWSCP5bbGMlNamt
HB9SUoUhDhk+jleEak+R7cGnGIPi0LZDdHXefVa2ezzjz5JGhLHq8/KoJKOz8k851CjmgMkURqXZ
bJaGYMlpereAicmnqnP941z0+Gcn6z5oKDUK4yiQDuLvLDQkLsoP9gp5/ouZvnmfDyre2ri5tyWh
NRJZAGx2iuvIVV/BviJh7qyXzodjy0jkqubRu0o+LFikeIisVKFVT8tm46lUHFrgg3wriEFq8JlF
RVizak72IsY9jAVEmS2SKicG2KLTT1FSuSHuO/SA7voUBHTkEYrNWyhE36OslVcH7OEGlN1FZOl8
39HDL/27fMwLoFWBPJoo/q/Cse4q5tgI971v0bR4T05kFYd+QX1cWI55Z1Jz7zNNba3sR7z+AXaG
Jt6BVkEhXST2J6rclxz1tGc1p6ns7qkBMtKcaaQm7cMsZLwHY41Mn0aO8HR+JqFLwhlLmZIBHr2A
k3CKpr4AVcgwbk4XR9vOncgcErvXaq60cLnFqbrLI8/cOy4nB4Nm9Kajdt8VpkwO3twGV5OZ0Jj6
ghhtXhZIEradPUSxMHcNJvFd30HiQlR7dAEvYBsff2QWT9JIh50GSrWZnNh4ZrxbXcamHdZU7Oou
qdfG1xIAj16bNwEwRQ4UAl7BjAWwsv0wwvbNOoXRFJIC6afrT1oU22hI8nNggx2oK9QwsV/pKxWa
f5RCPCSJmT7TnywfkO1yQmMhCHEfztj7BCS4qf8mozR75FkhesdEZC57Do+1hSUCTc2DzsboCi1G
WJsBUcl+BZNdKPWzS+mz2TU+wj9hLtG5yQWIPqsj1qTz078WF30z/vbimQaoOIq5FzurMxQk8TDB
aL+3y+hr1HfFFUAUTxZ5dVvEjf65dzhGDIw0Q7uxjNcxKz9T6QJxzGb4/iCvMPYWYR5U0U7Xyfwg
CoQZKo9QNi+6uGT0HmC2ZBj3qznMZSaB+REgWgbi4gMae4CqFLyQlnA/TMQFoWpUh6RXyauaSggb
HdeCeyV+ZZVernOlflxHO/FeTO0BH9YNSwK66RO6HQJXPcxJbOPpUzVjm7TkcDGrNdQNgog/Ewjs
CP1eLcxXE7QY9MyG6mCQpwKjOnoZOLHvpROkxzzG0D1PlXHKMv90+6VTme0rFZTh3Fh30m/E3e1e
6YQ4cRp+IjqrfqxR5m1uTcjacrPLQitja0cEwrgDPA0BEFNHw8NCfJlZjo+cvghaylpEzBOqhtGf
qZe9dEszkDK4Ne9i/bZ4hK42dAPuGsN9xvc+htoB7lQZ5l7owL7qu677mS5xdU1GliVCEDuaexYb
b1Okh4bSa+skiXepnKgJ5+DUO4G6G8iloEsIT89KIQitJOwJaQgphh3AX8WvhMcAZ23FN9X67Ssu
womBSdYdwX3cQ3iCNgCz5w4YVRRiC0/uCWpA173iAaSZ1luz9fW2XMaCWC6Q18sQPRc9zcjMtptj
zoLObot7gTjLn2UR1Jd2JEYtJo4qzAdhHKJebrEyF5d86gDKWSAnRyybl9uLXVkQMMfxxRks7zKM
pJcxMe6PtwLEN5oz9Ihi27aTOEux5pUt4lSRP0QAm5lvb1nCVCmySMWWieHPOiifEedextKQcAar
b0q2FdUDyVQWO9Q+6OCaZ+rY0vSAXiD9k+HQ+wE/jfV2GYB3SUcfo/S+b7P2U5Drt6Y273oxBm8l
Xi83HiCIpwq8iBB3kLf25mRAVFCxtTFg0m501vqPS5en1Lv+U+8FC0awJbsGC/NDP5EXrOEPDU7Q
y6TbLxJrFGjs8c5FhhVGEyQix17OtlO9kpCwvx0k8Z9ybuyLLx3q8rBtOdwaxTqV7cpQZUQpt2ss
CuE335J2+VnFfrMP2s+klG0WFzyZlMBGlIlQ3afcKfJpCdPUBZ1aGRB48j4+LoT8rHAavmQjlBOM
bVKGrpUxPHUlszZHAaJOjJHKM/jmrEc8coLytZSeysH5OzmSrkbjRtuIXf5cXloHOAqmYY4c2qLf
FHHTFsqF7EI7u2dUs2ehafdgm3m87E5dbLDc6PEtfeAcZ+19UFfbMTd2PZXyW4qpIRUMVt1Kmq/K
qTFF1yWJtHVl7m7fP6XbvI2MJQhdu/5sDITe+NbCUSgf0r1wEZUh1oQg0z3MOAmJ/+Pr8HxO98qC
J8R4YZ4T9MIw8O7m0t8L+B4HI4CkhTomJ2naoWci2vqK1SwEQRw/kCE5ZoR48TkyB23g8LUlD7rR
YDdpmGQW7vxrtFx917Iytb1f7QWdzsOgyC+MzdE5FxPjclDJR3pJ6TYeWQgb3OaUBD6YwJLQIhKt
6BEMgP0iGpV1Il/dkePMVGPNSo0YdgwisFD5UPas+MAxYdzohnCCG10b/Sa99WrTm8GAsa/kU1B0
Mal0kvNOClOdxkF+8XEU3Te2+3yDfi2m+uTEjsNXG5AhYtDd6240xDb6saplOA+zZ5kF7O5ER2Hg
6AlXB20uhL65gaDGY991aS/5dIZ/eaXQVyNXxkvPcOdGjrw1U/pIf2Hs8VxP2bBbhnw4grvapEVj
hbNbpufikxvTDScXifTbhtLKdqsfsknO82wN+15yuigNwzs7GtyIiOtjsJicBgAjHGMVpZRYaOc1
c27o5pT/iX3Ip3bZeC5tG9emv0P/vd8VOm4JMlt5Fu57NpKd21asO6NF+MUwakjozpnKy96TxTfA
ky7G8Hb1qbDL3aiTaFN9i7thfA8657Vi5VhKBlFpdCfnoXwyF7XtfdIpJEhdjpmi/upbIGO8oATi
k4tkOwyKYsp67WqBn8juksuE6Z5Gz+KeuU+/YJBBCyPub517yX3t2VojnUqeW5eDdrAUj1XHMTeo
rDi84RSHwAcftHB2iGoW0GY0Ln1F2s6tI9FL1nBYVpDGUkQVeC+B+zH/UuozDjX3CG083/j2RMd7
qRfUvEFyHGwZnVEyXJGrcqi03fiFRAN/I7VUHGNWmo7s45d2tqtwHAlicnDnX7z1xUk8mD2qO9yK
ltianryqNfZB7qkL5o6wE/4y0DXqCiRsbcp1+/qS1slu7QkQJxK42cnhj0YAtDRYX0qoXcB7Vgha
TBglEud7lEUQMFmqu048ZSIDVS5/wbKRx9Ib3uGb+3Qz1iRCDbxu7Kx5Q9qod6FNim3NJo4lq/W1
tZAVkZexmoneTUPpQ1XVKd2DKXpqx2RV5n+vdBe84D+BRtZpbwv3qzpmCwGmdG1yYuF1CLdkCJeU
MJEmD6xDzdwUeC0XesN6xkv3V4YxGjdhK6BtumprN8V0mLIeT+pELKZPiHuBZ4p93C12cAzJFp+q
4nUxC0Lr/OLUGbg2CbBg/hsxYs3AV71RAh0Hr61340B+KsTC6A7NP/0ZC1VEP8qwB1Dy2voU/WAA
gfZ7w3F0PP+xS4v3ph73qKasV23/aAls33rKQ3GV6mswJvleW0mxzypEz/ZIF0wu3ZvrlNFeNjXN
DjHKC5HPb6bP7RzIhYlmH/kbNS1fco1+TDpfZIXKwkzHmnEtOjYxAlkkiJpldygOBcPAswmcPqWv
KS1z61Yd40imtNclsB8x+jJ+wAz5edTRryhbOA7SdbuiKdubLKVfwFA9q5TeTVbCr1xGNha+IgNC
fdI+Djbu7MS58nQI7JcG6QhRl+3hT+vTguEZz7iFvi72n0FFuGEwmGq/ZCjq0wlOUJrGX4xuVgdv
0ISC5TnQ8ZY46yFfudNrOgWeuerglkCEpkjXXyEi+WBDlhESEf8veyZzUfT3qV0Sq77aYRk+Ai7n
FGHjy/bl/NCTgnVN++oAju8x6uPhpIzYuhvymO2EGEyew+TAox4yFsPn6zv9WxR/0wZAEEtENpkp
NE04EzVbRlg1ZpGZPnVALd+XcbvxojZdSbJzrAi/MSqa4JE9skbo+EL+BhlkKerjaeTEaGj/ieMb
TVhGgEsz9zu3WOy70sVuNMLixQ9m8DR6predmoIkbZExsplZuJaUgkQ37cNYFPJqil9WkP891s5S
KvwgQ8HWJc2LP34Gd/DoknAIT8pbIM37fw15R/c7WfxN3MjuZXJ1cKGZ80hC5g8cUN2zAvja+QFS
PT1uuoVwpUGkvyYWqm2j5bfSMl9dhWbbMYNsT16fKjZzYOhwVrMKu0k+IGPfE5FIcEiqHlKnf7Et
Ur05fOyGPoI6wG3uusYPAnfsbQxKiJEwRwntcCY32ruOsy2fZbsXwO9M1ztPxCuiLhcXzjdAfw2D
QgREvo/T8OCNhOQOT2h5OyQAKVcyFD+EKRSzh3AdpbhiGfeihHwjChO3JqU5w3dYs/iINiTGMz4w
8oKeeA91dl8leQ3SOUGpx4x8b2dhWjvBxh31FVRidBfHboDGj5+UMq5ZC22+c6fe3MpcDkf0HV/w
AL2Nii6BIyNGYjpWjPZ5uf10ezGW1jwPlnEsp0bdKwikx6mLf2gpM5IPch3f19EIsmHA6Xv7O3A2
8f3YDt2hQ1C7Ydqahq7rit1YeWjJpFsl97cXQEhq36PH+fvvogWeUdMxIfHsKb03lZ/eU/ovsDaL
x2wq0/v/9/e3n4RZudQEkDR9b28mBu2UvvbTMylIVxv3/t1Y6Z9s5CyxGloKNSRId6M0tukwmdiX
fNCLQ58fJQ3hrY4Inq9IkDpjwH23yAlAVATdxjTz42AA0bH9stpaC74pEVD8msm87Ej7FTsT5/lL
RmvyOpDoLczg2XUX6FOIM8EWZGHU0e+jF/9Y8MmG4OUonPP7pKRDJgFwjZy8NnWVvFVm/asck09y
jI+c/M/0k9G4BTOHZ00rp5vloZHEeBuNfSFpqIct1q1Zg2evKhhPjz/K8qvrDt8Ewz8ilaGy6YMF
rTHNvc+5cBirAcxtlHsNoHvvONtRtRH8uQG2+9wyR80cr9+oAE7XQudsIzjFkezao7SDfI0sO3bi
sMrMb+UUtJv4vRffPeZFnKTsczUCpi61ydRmUAUWouxeWqUf2oNrbso+NzZW6hToTCyBIeFo29X0
YDeEANju10WgyvVA0S4C3H7se0+5SwapXTf3DoHiHFv7AaOTSW8NzB/j6MA4RVEdU6zSiY6d/gkS
cBz6XTRwKu3vjeOUT/Fn6dQeuhXqg5Si0ehs+nhdfvVi/oNoGL6W6CfNuWxZdvWOTSOkdUxcfMt/
08zXU2F7zAxokGX1HUPWuEkdWeHMLTuQVW6YejuuA/y6IDnImx+n4Hs2BcWGSJO1kK5cJIKuCEnM
pG2zZ2pFPVx4+dbqW46+62/RyB8keL9R55HzPDgvQe1tkyX5MQFuBw627xszDsEXEj9Se38tibY3
RDHnh9gfn/M6u6+K6InZsQ6tbpVyZpPeu010sQC5MPjgcGb7SIBXBYDWzqvPmCjwOlo8+AlDmHE/
g+xH1ntMTVu1NvQk/si+TsDpu8dCyXkro/Lg4oMI57GtdmbfnfmnCdbBv230+mKlM8y/sm04d9kv
sZVYG+GSj1ynUCgtRNaT02BCyg6TQyo2e8dPxzOPlO17KwOKPXbZiRWeZny8t0qYTFkpyl2x6Ger
ccgUXpy9HzFIkjCPA6wA20RhNxtAsqtB1TvOmT/EJB/7hu6jHZVbYuXXnLsO4VXy04Oh7LdJv2VY
6e89SHJ90CqIyWbHJtkcLKd8aGnwIM90mdIX/r7LzHeGkl/5XJP6QU7A3mOXm6rqfMr5jgF9b+yY
WrPHVLRR6pZwVWhpLO58PxGSCEjjJaMBEpTirj1y5iyZspG5BTUQY9YALLAc2e2rfD/O6WPrrmfS
DHcS+OxgSweNDcda6TWybV5ci7K5HfZlSkTbkFTMDe12W64RhEuBMClnOxxVw4Aehm89sVUoT19V
k2Q7TR5mZtFsMolV1y4UT27nBHkTeIo6FEb2VPmpDaWXBMvFCHZewlhn7g2CZQd0q25JfwuXxj3j
ULDDYtGb0a0T0D7m9y4nCFDAyW2yJmcgTEK3Uf+Y0woSHMjacHFRzxfRWxVYRwD2EkZdo7YM3F96
8jQ2DTYWG+5nznRl/oay6VvGirbxSGXbxAhq8hZ7O5iudz3T8qGDAQlCfupH5Mbea9HjkVjKfWT5
wF+97q4qGNVGLo04sgjCUgA3XetNewQYnbgDTi2KeDISyeCu3xskL8TDxNjYl/ZlHkENyhIlZVWo
s5PwpbomIMw2O3Gw+5ym2XfcRBX4nF9l2cyksYzxgWyE13m6aBl9tViJtsS6YaOf7GciYryYDNDe
9skBSLIvhIjEsC6sv+pKfep56tLAgoeWoVSH7PdeBMVPb2jrA7GB0eCfVN18LVzQhYscGDUs12o1
mNAcohlBElJfdM5+MIZH0RJ7lRoRin2+iyKCI53bzM3rtLrSL/2BOuBdVQPJIp3/a1iCnwC+xU7n
xn5sfPMPjtqbp/2f4jTPk/xPBF4QyMBf/Xv/oXzXVQHBJa8jwqHIJZ79z7VbwzQqkV7FJMIcLEmA
EEB/m7U/2t1Yj5lxl3HQh7VGZ54UnBaxJFlW8OX+dHEfZPmWb3uI8tH1uoh8PRJ3/nlxdrTEXsws
AaKgL0/N2v5ygwT/VGzvaNHTz88DUkd7KMUVXJvBj739koSFy2DWANAdjstKzSzEtetRolrz83+o
kR///pj+V9lzok7AfP6f//3Rt3+7QNfj8gKUhpZpfpD2DXHl9m2gorPNMU8heqeaKON9tiQrV9UJ
wphIGUBuTBwB2aJvcoHvyer+3y/jN40xH5NnmtgaEBsDGvvwHQq7bw2F9PCMmoYhxZKFVeJuQZi/
E8CDeGn9MmvYpVGV53+QN36wd/IB4Ojz+Wbgiwk80h/Ullg4vRp1sHuW60i6ZVyYJom/c8YgD5f1
N1buOKKQqfw/OM2s9bv/543rC4f1kzv35mH94PgifyWtyrxwGEEl+gHZF5ggYxtErTh2KjnMY8Gy
1U6vROz9qjzQHL79ON+qPSIj6Rgmv4opz6AIDvTfygl35dJfyHMc7hyn+la4FPFoHf4kT/3oJ18/
MOwlpu9Z0uaW+ShPnQtaPgGV8Vn2Df0VYzmPq3CEqBxruwLaHyWgIaQZRwR69iJ1GFlLfkWA26AA
HeY9qsR0tKrrmrniGdg4mr6dj5kFvberu0tvrj5t9HueNA7MjRGRLz+KEQTA2KYMHBhNbAoEF9fa
itHKeW5IK5pcnza1Doym7yi8xev/793pO3AT0Op52CrRffzzIcYGqU0+affc0zfetDzAuE70Tg/9
l1ZSCd5CBISXfm7czNz/+3v/Lr3lvQE2BJxJHAtJ8D/fG/48RFFOj2dhurtyISkAkWaPQzPaemvb
9N/f7fflyne8QPiO4wYBy9aHd3MhCWvUku45sYyfY1W/ofHe3Lr7mcA780ff0s2h/eEZwFMrTekj
Lcay8OGjzXSh6XxUxIZHkbdLjBRydHMQrV1uqn5tdqwjgqSi7a+MZ9j88EUskqAIBqUJuI5HdePZ
J6nq55totKiDlJhFTlVjBEyLqNCMBWvplPOgWn2mhg7+sHxYH3zB6+PgQvn0+MBsyU8fPjJIBNE8
5q59jlOie+lZlIe0bR5F76vz5AXTUQjji2QQ5gZcLoKqfo2Wpse2yhFHH4VIXR7aqE822OACxhku
UOv6Exmo6nUp3+DtLX9wzf++2PqwWhjt8rGz33/8zANrBL1XO/iy2oQGv8O0w/H16s4cTiKqxBbq
z4y6y1eF+Qebq/gvax53MnQUGtCYoj/uhx7NW967sM7T6h7Q5TJvhI9yZ2iyi5BM86NmmDFcEhNk
px2zrlVT20zmtEHjN/zhbhfr3fXh7oNmafvCxjXnOnK92v8oHYgAKCXON3EmVY71alUPLavm55H7
Lz4s9Runch446kMDusEfnuwbCuaf776SLB0EdR4Dm9+XFWZdvlnG5rk2za/0BGuUI3L+4viHQubP
+O4l4MmCFmi0jnDMVKFFVgxJYvfdS6xjRHDF90Z4x6WvnIdBnunch4loiP9aUDMoF7Z6wuDyYbLF
4xJTYhB6Q5ZYLy7ZoIez4ywYxgfz0DlAALuYkVuNpvZeJWon6bNsMIw4+0LD4G5nN9glALC3qV08
Q6M69jooLwwl1sEfiTgg4lnBjnaNalbMKsaKZyH9ainTg0awl4nyPTXVs7X47T4NGBSOhCOAnvS5
UbaJp6arSi33ME66hvplXIUcZtzj8mikqJKMInvGbQ7VOMmu7TAuzMUChp0tJ6q0N5cNaAb/Wnr5
S6eyx76NBaczyJj/vjj+lw07AFLgAYGQFgeI22L2H7dLmXB6JGQZEPFo+5cFgyRKg+9p3Pqkk5oX
XyHDINqU1qPgINNiLC3T8pU8cudENhbDZZqsSqMrtvr8EIiRPgFaRoYlOB977bw55H1tcChYf7hw
5/cnPjA9VlnKYxDV/m9QonxAtkINeL7JRB00JpCgfvVKOd+Lonn3jRn2kOPdZcsSYX0ic9oq+8cu
ILmU0wMIoBHmMk2OGuXDdSU8032WqAebKWTYKU/kadJXTD8pplW7gSnfwY4aLEc1s4aWsZYIvsgU
RPNGGIV9kTmTfBeZ+llM9eOtsuo491+LRxxTLIzBZO1yCxJdxGz5YhfyaTKYheQNrH1Ez9spT5gU
smQeNR28ZpyDvfHuyxpTSpHI7Q1MvlDdSz7hhyKaik2DG+xYdei8HGv8+u93hfjdrhOY7NGsIrB3
oE992MJM3cbL4LOF5T4s5ym+b71O75Cz4S8KSMdTXTHTiGMkmEE2O+faA48SI4rIILEB5PzD6v4R
hWX5ruTTt8XKAMO48/F6dEI4rNHM0NuVM568FkmF5+2mymzuE+zmbveUdWVF3gO6x8ms9/GCUr30
GLwlcdVe+0TEf6h0f1/1uSRcTSAYXeBkv610/mKhyaZ5eLaA1iEzhdtJvyIamTdksaA9YyGv81xz
JoLPnk8u4PHCHKyLJOwr/MPX9Vu9v14LWmNhyrV4/cjxKHDn1G1kEoakBL5A3AmnttOHhDHgZoSi
T7lqIX1l7rntXKKBvJ5rM8b6QWU5UDNdPDLXj/h3ensLiwCHBRLFyzIt73+40N93J5eCYj2UYG7i
gPDxaJbLGD5k7Y1no1mBKA12pEKZV9SxAee0zAf/gHelRPP/EEXB0QgOuuLRDpIivhrJs1wwoYye
8xYrUq2bIekBx/jFNZ/Hu3g/IfR9rvVEjl5g3XdwRl5YIYoLE0sMR+RvWqSLXqusrbezDYZ3qYKv
5Kj8NBfkn9Uso71hdgU6q7oMtnGJINxJbZqLq7A61lGxH3wHZaHbHiRKfbv1nJOjQXo0c+Hhndft
psYsdHFiWtso0/Z278P6aPNVRQarimaBRB7kBvulKpMtCPH5gWeaeJllPNMbjZA3Gn5Y2U5JXCBj
4dtL3c3dfpgr+3A7gFQM9FC/Ak9ccEviDiFia4FRtx1gPXnWm5gp59NMvRVW/TVvOeISrbkz7E6c
cHD+IktmOQ9yATJYNncqJsfL7fsANgRaezg82cX0h5dZ91/NasEbAWkCpdU1EcZza5G5rIiJKDxb
3an6MwN/4vbor53dZj7eTtJJ1PyaShTsaTDwabAThCWZo/dQzdjjiujY2vBW/v2m+v3mdwQnffzG
gSPN3w67SYlDBjVXe04yyWmtCW81dA36EQ8wvDwGCORu/ft7/pen3wGF59oeWEwe2I/1ZqdMqxum
mKyhDNyAUdl3eT8EFyIw8xOOeRJAfHnouoQuDaqsAjPP33oFpye75t+vxfpwwIHhRKllsRNiBnPM
354pYr2l0I1jM5o2XrXnl1ceIrZgEoVMZL8H7Bv2iUQhyMD9vF39GovHnegQmfgpzQhLb8jVK/3x
LknK7xQiNI4t0lYQOk5GQe0UMMpf4icoiXpbocwOl6rZO1CHq2my/rTS++K3X4c1Xrqu5HexAPTd
oDL/UZHYOZNKG9H2OZ50svUN2ARL4ZjnYg2w29z+jGVRnG8/ZSURGfWcnACcLee0wwm9uf3oR0ie
Nrlf5PtZGp+mKVvI+uUloYpH4r5mODcExq1/5RgVzUNaFxulu+VsTRkDha47SoRwDEG03GYZBoqH
fj41emGYkkI7TZzUKNYA0v/7o4kyxVA0nnGOS/BX/rxz3PZXEczGOamWif297cOmIME9LKYKTns0
IFvKZXEkDvGYGjVz7dQmMAq5duTX/NqTDxh3/XHGLMRA4lyuL7efgjbhQAktilfcyRSr0nwqHYII
+iZ96SLoGHmkFQiUOj9Orn2wfBOZzRS/6J5Ni1UMxZx+JawPoTE8WEZWy8GL3+JCOYAOsbMxS0Av
brjkLzXx682Z+bf9Cr0gljvVh86EH6ifGcvUua0fjeQbsD/CVQp9v9gxBXiTTHuJTWtjthWJ1VFG
MCFaEovhxnMqBvFaxhAl0LLspihjVJAzYBWz3VwCPEGHnFX6ljF29Qr4PKMT7WvyKW7l2TzWUM5V
vqlV5u9zu4uPHUax21UyA78rmb0TztckoemVzkuXWQT/ZtwNHF+YzCMR2rqAra4kUvXXFPETh4sa
yb1lL2FDBMy3rhweo0ibr6kyg4NCO9zYQfSC5z/MNM+QaWjJvtTWxjb2bmo/+06t6UwQtPxNlaHA
ckfXPd3sOmxbAPtGRldGMyCmIHQMkx52edxaR+5BtQbGIF6VRnmIp4bzQstxOnBUtW/bv/DOHjs5
itfRzmBnaGXgAaUlP1dOcUXlsqqdnKuToTwDHBwfOkSuRDOnApIX5yeoWcweI/cVwZi1S1HXHKoC
P2TWky7sJwbzH/WJHtEDVivaUAI4WR6Lk1VAP+ewj0Z9sXZd1JyJpQ8ZfWSlFsRSOp/ssvjitwph
KRzfcMYVf7L6Zm8M8C0lBGjPVdXJNbH41zGuvmawPiOcpXYuc3s3NoTKtfFu5E3THlQ2l7mB1mKc
/u5QmhmyQ795rjQqdYxkzzdj6rzKcicdvFrouxjC0Msku6+8llP/UAkyvGDnljt/RF5FSuhnlLD6
MIDLwdeLaI8s5O7RhnQC2MhN/lphKGpxD0Er8sMYo++bzdwKyzSu1txT/DhEB0/uYj0tKGNeRzTi
YHLyGHESf8x1f4eRR7Dami66EboLXj8iaonlRCAAVb8c0nZfJH56bLV5DRyjPMoB33OaY16cMPyR
eD3HuLAjSQiQ5O2X5mW2cm9rOuYuNSAZ2a6fb1J2XrKvGXlWJ3t26xfIDCqsG90zPLHzUC5MWMt8
1R9hvd12PPkmllMEBPnRVtUanazWrXdWiG1NJJBNfKVZEp/slFWoNXkgStkb+0Zm7bYDhrAdGGDd
uVZLM8ejfloD77gVBi5AotDDWXAZD3P2kxA8dUHbV1/NJFmVKRhOcoSV16B84qTSXWn15jsakEGo
yWiHi2x7YW5U6uQPLVWmq/QrdW1Y+aX9RMWEZSVo78quF/eBNFI8Ec8Yd4oNZijWGMDj+Xbo4CJH
awIUv398dkuLICR/ekzX2DwUVDF3wAJn3tN7x479R0O14qHmYSLBxgwVYsxzgg9+beCO50Eb19TH
T6wYkvXml6qe6MmV42tmkYA1YqbfdrV6QEDsv2TZX2wMTFhbSRp7wamHk6RWFrZNxLz2gWQIUv8G
hFCPwSTaV9ryYm8SWRhmMTTEKVeXYjrPxFFiLem+5XPZHJJCqlDVwD6JnokuVeU/t+bk8JF+i6Fs
BvhkQN8jgpsRv+8TxtobQmfUxmmG4q3I3vpWhhNuq0uCmvw4DP/D3pnsNo612fZdas4E+2ZQEzai
RMlyG7bDE8KRjmDf93z6u0jnn47K+xcKNS8YIEjKtiyZOjzn+/Zem1j1kf+NoHGLazfgU1zW6BoN
lWllzZDyIGTRoRbQf0iVdVv1onGYW7H1wyy9V0tKfX3NB7+qS9UVRDxpAwrzU1KURCMvxTdu+QxU
aFR5t0UKfVY3YEhC3+YwJ7awIM2jm9MMJimMxKyomvZualqjIlJNiNl4cBN7sHyhgRlM9epqpcqv
LNLdRYnpx8p0aQhQ0LwE1VQZ0e8mP7Q6LwXT5SZ09VJ9CxuCiqEhENlrasyb8+wW1T3/hrQm/hbS
Ax3gCeeX4Edwh23cYuuVliSFNnG1XAk38SHGtuzhiin8cG3wSlhSRtTUjTyIypVlC1o1+DS3U6vg
5EfWijZJVjyTmr0/w1qrDNm8IKAbvEqr4gPSLdHnfT2Ofb4AwM/mk6Y0eM63X01TOHGkjdaCdMfk
wzE/ToxCnsEQajIGPTZylDpKNMyIJ+5UTdEewZXZBWEwd+tSlf5E7JeztjqGkzHD4hMOptOEIpnN
c5N6mqHhpVy6zTKSXPpkQpW3zhvT+FnProSBGN91eBud1uT4tSrVTudpfESl5uza3ypLaLPE2nth
6KgK0zw+WULvNaGg3hSlunjt2N6xpPyQk+ZojtZ6kkRXZSrFwmj+QM6B+7Do7g1D6oBiSdD8B6i3
WQRIfxiIS1y+L2odunmUX+ROtI5yW4jOqiC1Bey/5dZMks8UzRsS8jc6zBO2QemSWhyrjlhNHH2h
zNB3Y8yqWT+RgkW+YKM+7m2ZoVeyky60On93+aaIKDj6Ub/0ZXNWuWYYWtHt5NmlStX2JGcD7eSQ
iDJGABVhHpRQhWeRino662XlJ1EsXbRRP69m/tGQeHcNkQUpFHj8fm3vmlnJeBnEwVXhChRfCl3i
I8rFqq/oy5AUw+I90XkG8iK2ZE7zdiRAGigFQRBY0ofKMuMbDfuEtEjEVra6a4KHdttwet+d5T1Z
62ZTxF67duAxe8JoLQgyVt87ezOkr0ELD2PmNo0kuTPSVm9OqBFVFKI9+vloWsXplKV17JqFdF9T
HUmHP0Xt0CBGUImgOyVoSuw4BPOliRju1RLrvV5jfZ82CyMOUXzCrUKjLv6BtHgmjkW5Q9FauktK
GEUIYTFgkYdOHmu0IzVmewmxZ/qJrL0noaLcaGu3GZXSkyzmryF4zAP9UMmOiy2BE69PIpb9uTV0
YkhrGNcpcVxF06DZYwWa1dMjmETxPJAOSBMVbN+ilhSLu6OE7Vdmav5Abe+JeHDxnK/oVSbSw/Ik
12hvj6O3GEp8RU5ymAiIR9uHH1Iaeown05gE1B8lD1NGHlAWLFgwa3e6kDwzjLfBRPHoduVmrCBv
PSlmzADSZ9dh1axbSid6goAyoSOIwJK2X9ONb1T/6nv9fgecRBmcyX0eimj6kFtKfGG+rzCMI+kW
mr71BD75rtCuIJ8NouvagYsTZqOq9sMJkUfnRoo53gvWdBLxNd/0A/GDFoRA1l16BqTOuE1FtfXJ
XMY0syK8g1mAUKVLfhhA0E6Q/nCsWsVDC38vwWbwKEZEa6RKZzHcE062ahBKyyQ8WXNTP5QroARJ
0Lc7Z3QMa55rHrOXUekeGyi8ujSFD1SL0EPVmXw7YrKmPARgZkk7xHyZCYIvY9WCtwlr3kjUVCeu
JHsDHmiLSXhblPwWJxIZ98avME55ta34znpYcFu5vyQt3dFmpQraZ9KpzUrmNyrXRr6ZqnCAdTXO
o1HvpouCP/SoN+YP6AAyzjHA/nTJ1nApgqyCZq1qloJxA7rTpwi4A06AeJR2KuYiW4ejHsDx+dZo
shdbdXmPGrs6JaQc0goY7k2lMN4nPmDWii1oAHkbRIgjH2odzQ2jySmJgHzP85BiUIfEvhn86rkg
m0h91clYre2yQ5Jcd7Xk9kjWgq5uklNcLHekW1cHVV3DVz1GbTOTGFKl4100qnzm0k65Git35Rbp
95LE8h2Y01tLm/GATEp+WfBSW0luPZkKHkfkfTdDo57raWnvta7u7scRReRYr6qzrR/26xbQXu5M
LQyXbkD5OxjK/DBPLRWcQbEI4GosT1vQw2P0gb8NkGBEH+u2xkAUxrScVoF1HivsZ9Wa1LNQiBgs
Rbn0+c+8zG2p0aNjtA1T0akt1KFlW0T3G1KmbhHHL9msAmhS5seiB1owZeNRzzF2UzY0H3PzO1Ed
AFAk63ECv/LJFeFjDQZ6Tbitb+2CQcb2xNWGebEKaSOWgFs6tfbSMmttCmdorsr5VIiAWs1WBVEz
jjM4gNGrBuYDeaMAuMiz1bfyCbpBXqkXbjULfAgZAVJd/qKUYXl0VWSna4vBEeR5OYkSrohw1ohS
R6R3o1TKATFPdi5oNp16o7/Ic9wEM00WU2sJfyKDGEMvEuYsq/1+i3qdRVJ522Xp/SoUH0t6AOeF
gvRe3lq7+M9ypIdr4Xy1iyFML1isGZpl/YkW/NNULtdWwNWlMoNbyi7F8ahhFO1iFOotXk/JF3KR
0MKNZdSl2nOS4MFpupykpM3VhFW/u62bsfPLyMJnJZlnBpLRx19tHmSKX24ydO9yPyggycaVbgLK
HXuMtjGsXIRvIvLlSGNloC+im5uwusdm/p4Tf5YuhyLPdaa2s6eHgOpJZS5Zb5XdderhHkt9GBR9
Xp3NJvsR9Y3g59GMo4P0MHTH9MN2RFKPftZDtgVqM7OchBLUFSbOodS6ltxSJpJh2v5YYmthqo0u
y0xGYhMKvJ9kBzh6MucugBTCQqNeCfbY+qLShoDpcHIh2aIO1+hmJu2cvLLGsltaJUjAwZzoNFm1
mPewREXlULfAbjZPp8Fo9WMSztcIweVxluVfRrtoN4VoXhYTX0Sn4klplnQ6xsgyXVFQ3lQUx57O
ioJF07g6I+/f0WifJ5OhQVa4rQ/T9LCDoJgbiXzwLYIazE/MBFJz6RouiT02cXsjaMNTg2rR6fq2
8GqThIisSQZvjKT8hhIyCU3zZdLmwGQNEdQgwAaUdR6KX9Jrar09G6kMptbsHlifc3luBtkiuY5m
EZiZpd7iyz1XQz4julWjO+r37kgkrWdEkej2ZNiiJI6bS9vUg5O3za1UD8vLcEBTbtdi1N52CNFV
XGvGuHZXY9DO0RjznwcPcQi16m1q+cbdeqhNa+nOQ3mbYRVypQj1ZYOrws7M/rkZlKcRGzI2owXY
ieoYaQgmDAaRw8j/oxBiPGi53NxMPOfJmrRnobLemKvYjWrmPrZaprkUNfy8LTHQ5OlN0xXEzLLK
bMnT3otMea0rp9KQDp1E63XVuHeJW9XSGvNrI8dMeIf8MVR+SsC4sIc3C9MqgtiaSn4xw3coij+i
Gc+MakxEesvkOOcSy/5ZVkwPm6Xkhl0fHXC2HSPcMdmqdJ46wo6JrfgG5+CHOjCRMygM2LrUaHbY
4whCMI1bTX7KFEpikjToHxuM9E1YleimiktWO6b0ZOW63UX6d2XUxls5yU+taOTntCnI2mHhpSoq
3Jdwvp8WVUCBJWRen+mm0yW1eUp6+dwN0eJ1k6K9j1KiETmqnfSsVG5Zi1645Cu9m0/oAWRXSPAY
7zO4itFVSuheJKiOeUkWgjYgjMZYoinpI38VjV+xRD0KVyZG7wFZwLTwWe1QrMYG69dqYtixOuW1
41q342jpT8o6zjirhNKzxMVjmEgOCZHN8kILdJSa6ycIchOQAX+a3TTErEcBMsJGoeauoVF5Dxeu
zXFAZ1xW2FkyipVF+mjpm72yQziI2tc3G1Vw0b/VjiKEgPMTqNIG+GVcY5MdhWsJegeL0LrOPw0d
ON8qphYVwTnevILbgN591FtiNywRrOfj+kPw4fLg+NkyDIcp0Cd5cmYlHt0d3wVVAHbSjGw/kvs6
mGSKtbtokkYxjHeKl3amAXTRotlXjZYqLMs6s6w7X52Ydls5yyluQfqInrfEWG73Y+bJUVUG4L7f
h14n/AP1j93qhNabzJtOcdXfT72lnJTO4JayiHvRlEredk5sl4tUSJGraOV4iKbx+6S2sMr7vHSy
TKf2aUAAt8yJhd68WVT6CaFN3IlEIXHHH3pIElU1HlpWW42CL4xrEhsqULs5L6ZXvZNPiYrr2RCv
mGhFba5P5UzLbAE4BHTFAW463yHxNGyjpVMqkjQzyMopZJAdTL07r6J4v5qZdJ1aACFDK+DYniY+
OyxEzW2xk/fhj3aCmmCSz253DZANU+sqW7SmNFBBfzmrqfv51kwU8eaxjJqQ01eNT/9EOdXYg+wV
YsYxXDFWSWHzxmOYX+TB65NEunRTc5WnWT8JCwZwaul3VlDdOhBbdKpFNdUpnC6nNBM7t5PIHoaV
/ljncveQt6l6KtSeUqJQ3LVXfdLUey2LLq1Z/SmauenVo9r4BP6gKecucaDiKz013KpOpC/MVVvd
5RostynBzRdyQ8BgfkLSvDwkOXiLbDE3/UZykz7kjamd9SGXXIaPO0NfwAVMTeTIKUP0Gi/6hZno
CC9dtFylheGRQju9R7NKk67RF1vTp45PY7bcKrjcMA7XuY0PkhAjk8FWlTuTDEeocfWAo5G1skYr
YrtyG6gwWH0HH/gpgC6tjGiEd6pTccvFhz3FXjHL5H5LA/c1QaZcbSX692n5MGPcWUIdssSU5/wq
tsV7aJVvg0bRZMmfukKWv8njitsU/SNYj/osa+MHa/7YxTRV0LNY41vuVq6qy+WlA1RyUHBtA5/H
L46M8qHVNG9l4HysGIyW2Aw0Jk2HeFZ/1M2SPKM3eDWl2gPz2/7UqHdG2TezNJXLMIjxlh95lNCU
XeSB9oFJueWolevPKalirA05nStlVJ/D8DsroqeCitFDFWWKm8TZbT/kIp2MZDmsMQGDTC+zIxP6
y1RSThfScHlsa7jxVk/6zEDMoU2whgbyjppUrEcdEQzys8wU6EapL4KciL5UAsYNljgb6AY1z5k2
dG6Ttc13c7MihFM93zZNJd5PUvmKn66+W6ruFykFcImmNPezSTBe1kXeCHWrcK0WvB8Z2P6DzNLr
2A1WygRK6K7RfDdAQap8g/hqxUgRBVNicyCQMFbpG6hAIx780qKeDsKEEKJ8kQNSjXT8PMhkTyg5
KXRZuWjHcvk4pfNLWAnzIQahewml6axspRF9GQkRxvPrFsSBXtHRLVeZocwV5pmq7rB8y4ZIvRsX
frGt8qc1zcRsl9QIex6a8THGsnnUR2Ia9sOlDodH0TqppEPe5lXsV0YlfYsIyDNksfje0l3xczAV
B+LZ+29GU5yY+Lujjtvd9kK8ylyPEGpARQrvUr18n4CekOiCDdy0TG8sXC3vs0uxIiOzCu1k9NCn
WMWbOhkwMYEPFs+NA4QsYFrSKX4H8HWD7vkPfP38eTfao43/nS/u1x5aSx9u1ZmMxzvzKX/RP6gG
yzUxBvakYPCH5ELbyO2ZQSRu4qhYdDyLURg6wHIEb9xeJvM2mR7RsdewilsX1ayvup539a7frzjL
7HfTlhyw7t7syQctaE7JXXI3Ppuvyi+wN8x6ax2wIOUcB48oh+lD03uDRuvDy4oDOau0q47iKT8v
d9Od/NR9bxGt4zPBE2XAfiLLHFQl4cue0B+GyaeWj3sVJQgOEvEaL8XiaHX8FA/1oQOIhluKRuVQ
m/UREOLoh+mgYsVvLSdVFuFkTuUV2111NYf4+1QVMx9U3aNvrfzImAjYTGcF0KCZcYzK6pJn4/Re
1cAAhlmobhYkd3fDRHJFVB66acxf2En9dSSztSyS/IVKsqO1SBAyLW7wlqvqizLqVMxSpptpeVYw
fJT8EY8vrafbeGyWw10/uTgyg7sMcFX4eGfc46Zs6kl3tW5pgn3TqHUTNOA+Pw+NOKWOWOP6SeW0
DQyobUHYdG2wH+57WcelMRTFRaKdFtD5upDbWVC5PTTyXAVWrVf0y9n7x2FLd+S4aqObmkoZVIUB
ySOOGrZkclWHOTcf9kfWUNecRGupEEtFGYSpcjFoEB72B8NqLINmjKpg+wumSRZ+O1+XBkU4PDjl
JBXBvonSsODDzebr3L4H1mYb9rln57iWpe05u5L7dbiGDRk729+vJTXrSnq6TiTV2HCGOgi7qPKX
Pm+7s1jLg1+Bd1s17a/f3nVJ+fk8/ziXNgCcpDZvHfqk39ayiQ+tQSyU08VkAnBDgwglNGXAyqcM
OmydeZmuPjpGmaFHJnxXo1Et5+Lvm/1cZLQ5Jb3qLGzv+r6hH0vtNLEytrM+g7sRkEgoIqP+qCVQ
ttq+CrLtiSba+5/awf9D+y9PS/3zP//j/aNI6H6wwkz+7IHyl9SQl9PHf/6HQk0YucV/j/Z/IQw2
KaN/8zN/kf1ByP4hagqkDbwDzAwV9W+yvyRJPAT9V9mEcehov8D+2h/YYFBG8yWq2FLQJP8L7C/+
QSyRgVTQVEQRAYv8H/8LsP8/pEA4ODQKOcomBkKBbO02j9+kI9Iqd1lrNdNVaV5j6udUMBvhUM62
pt6hHfntnfk3NqPdFPKb1vn/e7bN5vDbszWRItasJaZreLP84jaqP1czixk7vNew45W29lJl5+hG
8aunBOn3a+0lP+FundQD6vQWVpoTX6Zn6TK7xkm0Z6gdW1yh1wMY/Z8k6rr4D7msaEqmyf9NVhS0
Uvzz/qHoXCR63BpljRujE6nEUoEOym1jTcqc26pgdAHIJMOhWohbvHwyunU+CcWCWoEyehv00tRu
BXXG2MjCJDq3WPWJhHQbtaRGAsefVGo2I6k5h1DFZkgRLxCiaQYStU5OkdaVs58rQ7SSkr7UbpPi
zczg+mKiacbDahb15wizDzNmFzPqluuIM1zauunbaJCIVcy4oWVVsB8DJ4WVtB3W4nhXmoCDs0iu
An0bRKptQFRaoQm+NkNUIWQwUv0QrdTTsdID52BTtKHk11p0/DqFyJvZ+GrAI+BNon+43UnEbXwb
jJr0gWGoWb3PQBGT7Sk1Y5KPZQNhYw0ZkYUxo82yb/cTlDlR9KhjgodaonRigkaHzHiotlubOqp1
QOrvX3skRBKmvW269oJ+XT7td8FCiTuwDtttcN/sN0RpFmoXpDI0sf02CPgtMEp1yH87riChe/kc
vjQ5eBZc5P4oZT2vue8D6K03YsLtaD8FWhzWOGoz3QvN5LuJEjiI+uyXOZI8pG9H+6l983UoNemr
xqSXGPe+sveXq21vQtrDIHH2V77/V8w2uhgbPGt/vfur3PfCUYFbu++KZlbjTk4fv16hnAnNXy/b
6CcKEKIyfNQxDZP9Tm/ONRfp14vf9yRCBiEByt4ikDwNPasL9r2kqcgtUteTOZNBZRmUprbHciLX
6UPA6ZFxHuubjYWFchPQueepLZlakTlUz5+HyjYzWPz9Tvd1z9uvDoxW8nECRbOf30/xH0dvBjoU
5/92t/ucdIT5AAqeLAd81CMikwiCEnYyzSa6KXMp4QHoUIYZeuJksBttSXLJWqITspKZJmQ741Az
HPDb65GM1PrzIkYP+9flPK7DfaHRm/rteq1Tg6t2/6PIFzABEbc3+19T/T0P+ppRfE2Qwg5wEvo1
AqoWLprQZKgoiCoK9sN9M28PfB3+41tyldYjNQpiSyvmaOIWAx4VBFACRW7JH7AqHzdhG+yPrtve
Pw7LkLa/heDNVdNRc7scL72ihMRY7D8C0cOAFTa8fv36fa9nonMc8vHzu2Az8Kmbl9RpVd6vCbBG
sGybfW8/R5Yxw3fZUjTJxhgkwvaNqzQguGCB5X0+/Nt39uJPYRSKU7rNirJlLYN9b1bTun3dd5eo
lFaUPDy+b6gWvMfcMrwuEgju+Hpg/2mEXf86+fXb9u8RaO3aeWluOC3e+ezvt5/cNomPnfwASWY6
NdxnV4fPCEIQbRuioKlaRxadFAq3l2ZEXB/76903Mmok34rE8+ejqr4y3hFZzvbz8ZiOStIqL9UC
qoV83Uu4GNju+SWf37t/135cSfJfv3k/3B/Yz33+ut9+phToXOIuO0utbPiKKBzmdPuQ/btf83VO
nhRzdeS2/zC6qnYVixnjNvE1JzQEUm6870fpdkrcrtc8Xll1bIeTxCR53/va/PMcBUXGauJHfIF3
oxAEdIX795Rr/AuYfun925/df+zrkWr/ua/jfe+fT/Vf/yT6jzG6Xp9u0ejAL/5VMZp543abVWLJ
M2a0m0IpvqohteB0u83tm2m76zUUiIyc7lbtjwAq8Pn3dobjenHWpCWprF824Vw7MFCwwav1oKTk
jinbfehrIxqohr4O9z1Ecz8pSNfesj2PWFf4Dzs4lul2myunnozAnvKqjXaldYft4t438naD/jr8
7dx212sziEhZlW9XuBGKZC7wJpdTJ7nD0tCq09ZjOsEjpwF4MnOWWlnbv/F2jCdBEi+pjoMn0Q2Y
ptxpxWJkTB8faYdkGXGg258wbssaY/8ENSqcpzkjW8Kc4aAlGm8P+bLeokFWLhOC7uQewVe43S/H
AjTm524sMTDtm5a8yq0qtLrmwppvWsJjPf65vzcaEs3qWJX1ikr6mm/vyP4u6dv9LjO629RaUUB1
neYVk/ZrSJXmPCS5vczmO66aiLpCdLQy3MFW6ZIiFVEn/RanfHi7bYaFbKoNLGNALDPW9OSrsTns
57bLQZHV/NjOKX9wB1vxNMmXiYQjCq8GXJcwu9cl67lnrrssEaqA6Vxt6oCxK3Rfi+JTo0VyIAmK
9LlZ1YEutJ4hXoJWnlXmtUZtjAr4qSGa55DSdB8nPKgSE5xKMlpXo3/RhqVxj6ymduR+BmCzrSr3
zTbYBphA/zr8fIAwAgeHCerLbYG7bz6vgH030SH7mtk0OgnYEVYbwtWIcSqKHb5wRECXKZwA7cnQ
wfu1I7toim77GTgrYQLMlylf0gE0bvWVpMla1CjTUkz/1c1i4cnbVG3fSNt8TbOSvw5LZZT8VTf9
slI/6lm6o+4xBpkpjMG+1wDjsiV6im5c8SEseAUUZFf+M78dk2HWBNRnttMZ9fjPx0yGjlFjpft1
av+Oz99RDICQ8Fn3QF2iimX8dm+hHVbjUjMV1vLb7qCm1CUT8qwMUlOZ6ADb5oe2h+qM17F/0743
b3eufe/rgf37Pn9knZMPYJ7dBqmpA6Mh9JNW+gHcDCPBthFXWriogNjlYpdsaS2puq1hT9It5wxB
5eGaDsgi0YDaTu0PxtH0116FlNAhP4ChdqBchQvaa6fQPJWDdjeHunrgSuGWLsenHKmTP+kRRc3P
c337MzIjok1rZub7KeLOBFdUqDv22099PfB1OCHitC2VtitmPPSdANTpcmDMtA0f2d419yPybuDg
IX0wveml/GlKxc3khhV3R79z9af8yrLjQfBCizxTdyweFuT7s4+eih05PDc603N3aR8QorQJdCwb
8GAaBcv4PMjvI823OCMw18sQl2TPanorpX7ROYVwrtJbBNe9zGfGNyAuY30RQj7fF4hazXwZ5gvU
mNAi8ercU/uiS63dRzTvLDdKTgSaZUvltPMh5HUd9KC8gHVauWM7/Z9wK8kG+QXVqu39IXYM4a2F
nMLrf+zJFEBIJy63tHSL7AXznYKBwY2/6Yhdf0jkEaTOKD8NsYffXUWUaON5UGQAXQd9i6L1kSrp
BYVCss4OGdpb9Zb6fvqtBZ8j/shvxENtXwA5UN1MrzPiHZvWvrMGSgAO/W25dG76i8LrO/0epBmu
cKcxEtFPebN85Bon+UO6B815yl5Ft35uXNOdQYPa8a1yHI+4SO3kzqA1Yet3LDpbWzyZbnEjHesf
CQvL/orKFfNwBgYoOYRohCZbvygwnghGYYbdu5gzQ/cHht7b8qQdVrCPjupl98I1+rl8xM/1r+rS
XEAsEwTnFa+lZusss7/1pUsZ+Kl7Vd2fxBCcT8MbCinUKP7qI9a85zNHCuBdoEDB8ak7kVErRl4F
4spwgVcpfll4evPaI2qLHybaYZCC2oNOd+oAgcDOYSlCmrYMR39Eq6z2jvihVvdwjpbvSPkF0dMV
d11c7JtQ76cBpSL/NGcG00RxgEjMiKAC8gG9WqIZ2r615wt0Jl5WedKd8lFHNTBuFe2TNAHJelHW
Y0V7d/EYIVcujm/DYQ0v8dG6Jy75JjrMb73ldB8yPmQbjUhmHaPErWd3eQSxgQ0N5jR61Ck8paRj
6Q/Uqst3pT6L6+E7LNdUvi+zY11dp4P4Zy149erRSd/aDFtsgL38MD4M4ssnek7njBaieA6ZCk+O
cishk39GAXvWnkZajWcsG271on3E3AdB1XVcSZfwAcGC8Z0e9QILBWyrKyjbgyrKluP4tjxZ9YVE
W/HC3Os+f5N+gpaiMiH+AKCUB+M7TDuogRIoR3/0y8wlSzA65cxRdHqlYLnsBKpFbMsvpd+Tm0bl
/ln/Md4Xd+Zrc5oRg9g1gqbywsdfGE/g6SjwI90J7eEDTOjPLc5D8koyoip3lg75Ju/y+Qv59fnE
ot+RbpRAuUetgHDGKo4kvCQ/xZvpXfgzvyPRw2GR9iS/EnDz1EBaAvw7OPhhnPCavTQv1Vm8pzoQ
HWJvOCMEIrzmmCc2uM6Ten1eHrRH4ajcpT9LivmRo5BL64q/KPnpwXyovKa3GWjab70/3stH9Sye
MuDnz1Rgx3dWx9i33NlWPeEVXZdxCF08TO7whH6LsVDCY8NP2yOgblRsMUbaExe9cD++FSdUcZgy
Ux1Lui1eIpcx9UWVAuITHqvQ5aVXXmGPwJ9Y/QKttTFoHMt76zvY22dEJO56zN4KH9FC7STmrYIS
Fp2hw6DpRgF46MnVIWPZ1YWPG3CTq3IkmUF74TpEzWETmelRktji/mDZ+es1jR1zPmj+fP8ntvoL
K89jeYSS7UP8M+96GiZApEaguRasTLvYkPc2ITyPvKen/jzbkJPkyim5UqMjuuoIcbropnys76zX
BiLobFeR06BT0G0UZaVsN1eDLrNjch36IeUdP/Iyp/HT79NN1X5j7UUiVMRvtA7aizQ6Fdceeb8X
aDqn5hIeikB/VvmbfdKyjviJbo3CMc4NSSRHhXuKo3JXx11wKENnSL2fyy3w1Xf1LvuGt8KPf5SS
o123vr3zdfszSzRg25yL5QDDRjHm/ZHiUSAiTvBjJbxKJhObflvhkKhI0WlbGyFVopnf6YOXyOar
niIuQZ2NEsJW6hoHORWwYNx+ZN+LtgXJvjdpSo9BZXsYHFmCASUfz5napX6yfU++r27++58Grcws
ppNZlPRa6laD7mR91Z1NxCcVGAPSua0hGP7epK04BORbjsG+tz/QdcA2K1GnjkSYiDW1sB3W9RBn
mXzqqFyZkwCHZ1UZKffdWaT2SLJL4xo63W+vi5lwAqmtwHCPcxDXBkEcRRmnjLvUINL9ODR4yFBy
F23fctRbi+m0CDo0sExKRfteDyCKss/fxy1FRz+JRZQfqFvqvCVIYuv6iNuG4BQmvdve1znJGie/
aAcU9EC+JS5+feEfzPKElW5T4sPGnQWGP7qNdFEMTCNnDqKX0imN2w7LMHPpfdNn2rXB0QvUjurC
1wYfC/+lv8/JJJ8fMAXd7lW2eVu17XttbTLkfp1UdaIKDTCVHkjAOtDlwRHVlbzvrRLcbyXBfQ8Z
7+amlTG7YGWWdOkxF5EXmRalKYAq6FJqbhOg5RusE5J0UBXG4+EZEdZ0mpLpIGiz5X8VkESzHBBS
YjNAkDwUdrKZLIuVSozSt4zqxFnnsczMcxgTd9bIv90PxYneF877e2skWy6CkQqUFk8nmQZPdWs2
B3oAc0AfYA4saVZ8JTGP0br9x1tVeymWmk5yPlfA9bd6Hc65EWmRWbvm1pzbm3Zfm69z4yguJzm8
7O03aWyx9qlDtWAYb57EjiYmqx6FyNvjuBXi9hLdFm/saLhvHDRplEa6rdTyWTz+KibL8vimaQYD
K2ZhLPrYRssFMtTSgJ3Tmx8kUKDWnEhDPlSd8jJ2psTKjQ2iKbsUJ5InW4Bze1l1/wfvm69Ds68S
XiQLQ5E5+f7vlbalvbAYEgujhuinegEzteCW5hLc+6n7ZqsmE1POySgiEMdCwKw0fegIK5mh9l5h
3buqn8emCGdv76P8Xzfuf+rGyRIq3N96Tu57//5Xs+76XtDHu0nK8mdX9e+/9+P++ql/JW1bf8CY
otmm0e6SACrQhPpX0rbxB2pGMGymLpK6ApXtqyFn/aHQotNIv5U3XJJBI+1fDTnlDxXkIEJ+BQKI
tbXx/hcNOZ7mv+KIREti6UcINR4/YgzkHQjxW5NMiTOr6NWSxEAu/LgZnNrAbHKuKPYr1JeAyp5B
Gyo/QcyuBDYwEnL/baFwG09NKhfRL0NSJu2DxnAlfFNDzAHPU9323a9oUfPqfTWUUfgYCdBt7XSl
urwqK+kCtAS45TemiXrTRo1CnGFV63n32GrGIlO26LrnRC5R76VdHTMPb9DYbCIJqTpYhFSEf2rx
MEdOrsuRfK7jMb/NBFOp3XASoBmOldCzphLJ67oMoL4xKlBWkmzRjBegGgOoY1/PTU32ZdC6OI9S
mZm3OOTlm2iaEBl7g8Rvt80BKTtEqLOuhaiuIjrCkiz9lJcZ62dHOukMVSWiKxY3c78FT8AURC89
dPplyQdq1LdDCQUCSEOfW13Hs6WLCCE10iAUF2muJdK7EbcZExQd1xXzsVwkcHXKsvQ0xcWE8y9W
H9QJ3luqrMxSIfpLvUM1ssYNWoXZD7mbGI8F1crjmz4aC3oRuRHK7ZE+77baWWPWWLj4rfA7t1Aw
32LYrWhrNIUJ2ZIwV8FvpaTuiI5ngxEbi3U3wI+cvimT2SiPfKP1/6g7kyW3lS3LfhGeAY7GAbOy
GpAE2EQweoWaCUwt4OhbR/P1uUDdl3o3Ky2rcpCDmkBkSIpgkADczzl7r9388NI5/ZCwEH83gY70
xz5vyVLIuq5REf0sl2/F5uSLhxYrDm2SwR7KAK2CELH9VllQk5WFAo4cVtiXGBEIICM+bBaX3BHO
c+UV9oKbg3T1fWPVdKP6NqZWklC1o0o3w/wcjMStIUHIsuwgBKnYl67jV8UTauP8P1i9wJ7grIPX
PEGrc1WovAX1Tdf2zeZeFCMhDz3xUhFG6LVfdsrQ1RNJNYb/i6kgG2EjWCcS8GZu8sQL1PTJtmVY
IsXTKlHGHVksEIFL4aGgdZpmZZmqPC2HPVzdSTKVko5/zPyJARFtfcMNY7MvYYWj7hanTKHaizzU
j+ZD02jrFbQzO+gpd6f2WoAhSq7GnMzyvXIJcDgRxuH7l5g7iu3sx8Qb1zxUZsOnMu1QPU+oJUeE
TAseQw/S7SVfE+NT45TLq5a2/WIRphDCSaWFRdbqkymX5J4rAOPS4LrozU0U5PNQ0H9yRP5mdD3N
n4pAFChF6lurSZ6aDeHeocZvMCs4MfrWsjqKZh5Cuk5NiGK0bnarWXVhWtDQcTqrvSoQU5jc0UEb
+QpPUhnzW9F54jgpv74rZSvv59RkmBFP5SGxpIccyKGgcZPp1WuT+IDAc2EGbWWnZLTF2YwT991c
2jjdpYFyQWTaP51yWr5Ca+kemN06z/U4xc+TXlGeWVb13FQ64f3oU6b0un/262T8pgurOY+msl9T
NKhqB+45vfrFzD8kd+HYz5P1qax6dbLbDMPiwqVCuk8e2YEiscLPyp6oiQpntkpyUDdIo8igSu6T
OlY+NaOFvJQ75CPos+pLxVQpbMcgefI8hmYwHuJQunIAhwbZc13m7tR3oseGie8pwJALgWzorjan
4lETHhU5sL2etBMbX4Uid7gd6+YdnPrw5I8ZAtjKWKJCZoRnAVU4e5lZcG/w2Ne4Cu2EO9Azc1On
fKBVWh3SLDN/lWZWvXZj2T9Ys5/CxIdI5+1GsxRnp1+Nj5BmYPdrWVD5LQvMYDPNSW+0C1oaGicE
c5XkIPBkYYULoNdo7ExZDX8BcTJyfNvUA4Uglzls4vll9dox8mI4nB7KSHhjROee4kT4e4EN6JiX
PjbdnhYUIy/6YNhfYayh7/0+WiLjDIEpTMGRvmK89R662e3JK0nrMObzOcEldM+kO81n0dAdw0Nq
RE1q25dWWfMpLyYXa6WYr0YmClarhTCjgXTUuAzkoYpd+b2bHAPEeavuTXtz1HS0S0CNNsfJJ+je
VkG7B2DWPfjdgJFvadIPcV8s13QEESKEmUU4d7dOpJGFAejfi+uXwz7DCUN8kicOYDEE3T+HEJdy
8d99TF/EMmXu3ZDO6I1zeHe42efnuISHxXvAlMSusgwJal0fA3Oz1ZKRiswYjkMQ++K4dEi8a7E2
EbtLdag6J42MxKrOrWCra3nx8CCXBoRisYyXNKcrkhaEMQzcN8M5kXhmam2dVk/H5HAlOloAzO1Z
EHxg5w6U6GSNj22D4AMhSH4dCHT7gfQb3HzW4ymTwN4rvy6PuPXVvskz3OYl6Wa+PyE5yQl+ytYR
Qxmjk9CWI5/4suhziiHxVJUjCSW2jZrPlKCjIDJ8lHAnPuSdLx6NWI4HFkx5nIKsiMoBoGts0Afg
8uYmOixxWAysFqAPlqh1bP9X6pjJnaXMPDJWo3shtAmbiUtqXzYRRQGgBCNvucJ/Wf1kiy6lQ0Q8
1GVcmVBkepweifFsQiaa+sHiznFcSRUMC+nF+3XWyTFz7CKslAS8bhIo7hqELKL6VTPKZJuxR5Vk
bPKb/toEhQIpZ49bRltxmIPYPtj1yukw6i7fQcRY75LaQ0W3pkRsQeUg0UpvET/eeh4zPC7eas17
ScrZAcstQn6LK6N0qiVi5kc/qAo4hxW9yiHLyMCoJnJUMnM8plO5LSATPnvWO3w+pkuilcVZWmY0
gOYYfEG2AocF/J2FmTZZQzuzuFfLOL4YBh0Rt1xpy1i1dx4WINDUfnzs7QqKpeM209uBccJH44a4
mudQVd54XHNPBztnyfuvdUftnpnaYR4z2zR753ECONo26bP2iuZc+D5z+Njvu48ka6+RPa3Ng1Mw
AYtyMHGS/vw0iajP+z6+zgrK1cFUSTFGqeX57mkmvHG993mT8O+1qze8zc7aIGuMx244MMWarizq
Rb23rc014jkLCv2yRcgUZU5gtQIxgF7cuNl1yWgs5v0ofedbsmpH4I76HymDPqpcNT9/qK//ayuw
vtfN0mFQH/7335/2v58nP+utqPjbk/CmBnwef3bLy09UmvxXvtFf//L/9S//KlP+L3JDYSHE+68L
HMgDY6f+Xt/c/tOf+sYM2P9K4VHAUFz8s7hx/yElxFcPjMafssb8h4cK0dvqDbjfyHv+vayxvX/A
ARem5B8gNUSg+N8pawQ34f9Y10At2RCr8IRtCSNxkyL+S13TWV7Wjm2SXnBdEqOXPDdWNRxvrZZb
92LJC1CaeXy8Pfvd32CE25lmdjKXvDlr68dNuns7+BiTcJlsfTazw5ZlDutDrgg5dVKGE0PhnTK/
/jKYcUqbu+ruLYwgqV3+9HpaXQofPcqsndLBFC3ku6IkwMikyuye/MJDMguk96P1iOtegbNJiK6p
Us5sJkxVQCtysdDZ+eP6yrAvPzbrejcSILfzci84MyN3qaPK6QBviPl1ywjTgl4QbG0WjPSPeR56
k7y0XbB+NGc0hcvEprWAssd/ruJv7JA9kA8xSVK73las4X3OXoHU0kMNsI2e/lIdkIXShN3kTsJl
Ckb4iA5ng2V8SAjRTc+6s+IdKW8k+CDwEwbxlrZJ+ihR6pjv2VhrDFsWhK45Sb9aKqfd3nGbmxvz
py3eMKNwG1wqEVJR5WHvpfS5mePvVn/Exeq0SVhk5Wlt9Idt97ofYrcLfbFEsI1pdOVHKLW/vEy+
5K0Q5yFPDgpjdzjY8qlIkye/Wc4DCaMH00N2g7J+77T9nUXldyS3oPfxyyQFJUNoSmz85MdvxWJz
IFkqvk4xNL9UJHGYtfJJGoQaEwXKdCjvH9kLwv6HgrCD/kF68cr7kcc55myGxMqaNBmRxPPVgLTG
9WsvormdfiIPi89kR9DpJ/UQD3mBXMp0w6IuXl0Gjo3PRrquWNzaYUx3ZO8RVBrUc7hK/Hc+u0qW
TdQjpEvOLLnFZZ2fYQymp6IpkJdI5y0oO8T2zDEd7V+3nQ6bRXkn2a7eJa79U6+08MeYG/Fk8fEa
rvGkNC/TtWjEW0dc1Jw4BYExsuuhx4xS7wgnz06ES1eMaTBB4yhYaO0vKsw765lwUbmvM5G++QYJ
OJin92JjLraFOexY4Y1HU/Bm5tS4rqk/z6NLsgo9kX2B67+yPEaQy0EQlgRpHtlYYhT1UUNBYyBR
/VDF85IWAa+AMeo6OSM1oPtB1wGvXrgXMwNXX+NqPOh5OBvC2g+23b14SUa6smj36cB15jP2Ppcu
3rCG7fLoOz+K2Cq/QB/rWxesRXlxFiyMFsF9jgUGV/pvyVp9tqoRI51SWDNUvEZ9/ZKAsUMN2p8C
u8Ipa2DiEJ6D/Xg5ZilWVjfN7SO7ZfyAfHqpAdTA1OkhSOuYoFMRWel4pxXdBiKrCK/h4mmJpkMF
ZByxSuruOK7Jkz17kXC9yHPQH5YaSNxQOVzhgnAucI6nRop5326VbGO2zL8AZEwdzKCi3OsRNBrt
pLNbpPlVWOpRzE0dOnul7OmhXD4MiFKOtBLLveGfRGkkrzb//JqRMoX8+zMhW4xxQaNYhryvS+dp
LjmR2U/pu0a430xoEWqtm6PX8xnfq0Zne8VjHIW4fRL1QU39SIHapVECeCa2RuzsINQ315G91oxa
K4aJxWhQuCAu3JXu06LX9VH3/SdDpx8zJ4+RUtRLuPZtfe5iP6r5Ho1bf+sYeVmmV0Qr432RMFBN
2KdQtJtfEwvHLP71UtG9iJn49kP5K2VoMdK2iAm8ehD+yr1Jkzbr4nnZdTP0/mZZ04MwDX8XLw5h
eN3m0WNYBQSEbTLNqKGBw1PI6ToY6uSuGbFBBZHaq/doq7g51h7iq3zsvzkliO46CH6q1vlEIjk4
mwq+uRLNo7XYSInntUWGbTZHe0IY4DjZoeLWdlgUcc0ZSK9lWb4uYHtA466nWMv+ZJY1iTsqvdqJ
fTfpxGYlmu9rBZi+RdsV+Xl5ER0OtUKJp06EnR2fMrgEx2ZgitrDEMM1uzy0u2xY3+XMjDvuYRL5
q/9jYvpSC5YIKx7vkTk+tTJpT1kNVker7xnyRSJZ0nFXG9hd0+WjHHI/7BYma64/8wDohuOuXzvV
cb10CMV6kNhHsm/1jmhud9epYjrl5vSL4Og6tHLnOvXBgjEZqEE2t3tdIZ8nRI24bJU/m85rW9fu
Dzm9e6r4NMg8f51U4ILVY9UEiUZ7z5x+DkGpn6tMv2Aw9UHQzMuusoO7foWBCXD3i9r8X/k1q+KL
ib5/RuDczeV6GGN0VB75dk3R4M5JggOdSnMH/xgRu9bfS/djUibJq5lW9Dl67irlwwKF+2iSwraf
A/Pd7p9HPKGhxwAJKwxCjDlZ1l3wjTTOnRUsTAv9SR8X+gtmXeYPIk25MdOnHJpZRhLdJzCXnsuv
tcKkbr8Y8ChCuxCEKNIii0zd5HtsQ3aYevMHL10/KVpLtA/VwZpcfN7ZiL4OulVtDp8hjfkkDCXM
qC057akjMN7XETbjioufMBnXgiRopfj0F4wnZBipTxR92Z1Lbp/rD3mYu0x7O9qIB8eXeu8GLS7x
xch2sOfUdUI/604M2kvgQrU1leek4mOVKP8Ah/SMwySShEaAIujBuDuUPlJnFV5Y1zuWbDaKFpED
Q6D4yFr76IJ+82kDA7qr04spirMx2tOBBMnmvpFdi0OgP7Vdgo96LLyIUPr30dSfbKaa1dJXoWnj
l5xz3EaktH1nanjwOpeM7cZB+w5+p7EKADTczzFrneVovHi+fpo4jfYunqqu5zJWvfGdYAbbmYy3
wMweKeiS69oPD8QiFMM6XAKlFnSjQF/6Zf2UE0YOIgEnVpIwfycu+ROrjhtVSxcfZp/FTLq48ztz
pTtMZu9oW4hiTD95rBO16ynGY8BgYJNnd+NtEdpeoMswSEXUXnPu5v4LlCBUlotUl861fqqBfQYG
erCibXZ0ZRLBTbH29JPMs0tNG7olGWot3vy9dCzrCdoNMgC3+DADxopWmTOtFGb80E3VGg4B5a/c
vKi0RnIAwDHy20+GZX/iVS77HskjLVgjee8x+4YyODo0CY4j0jmvqysqfjPF6ehmFy4vtOQmUzy3
XgnfYRbuslof+rLkDoYL2CljnPN4Qk5cSAbWt5wdKQ7z57oRFxeGAPOOIMpLC48AxvmOYIZjhZmS
8PBTr23rREkCPEuJO3OOiwO+7x+dH9Qnrx8Q8LBjGd03zk/S+SYz2y2emSNKLy+GLimXp9E6s3hz
ZtjDATrbEGJHrdianWxtpnckq9JVH1s2MIb4ie+4D0vL++IMcHHnW5GdI8FOSAsjhXuXgSqLmhyA
p1OncLsIK7Pp+FECryFOYQIEt1snCd47w+wf7cb5MpOSSPp2d7cGJULv3P1S+cUA4qrXb4MJoErQ
szvenraaJADokiWLvMkKEgRP2cjmdHHd88DFAVwaY2tW1K9m51RRKdV6P5nb/bsIQAE6jT7Sj6LX
PNUvre3uBpFTUUMaei+T/gKhm3q9JT2M7QjWfbO6ZgMbdtdN+z1ZuG37bJgT9PpKpoCA142yzhze
azOAavLJosbYx0anCJ5l55dx5y4bFXMS1u8oBr3rGqtHu1w/NobTswgbpC1OhwTtht+Tog6yIZSe
Czssy7cQEXbDsIjuV5F/mzP6CkWa5ai5aPSS7XvnWIMHvKd5DGjLhlZAfpsXLHt7LCIfNwQx7mJ9
7Elvmz0y8Hr76AQIRjyp0ZF5/Ue0o+yqS6y39GTPnVm/0oeIQyuFIDdM1R2YVe+esDY6GXkHE4Jv
TnCF8MULlILPvQrOIpWfySNM92aekvFbuzadtWSfTdxGZysgVgDwpYbOttoq5ZVeAQHloAb5RQhK
2bvJymnW9+GafEmBfCDH3GcxFQyFw6fOd7JjL1hWBbQfbo3fQX05z4VV3nX0och9BV02wDvvmsq7
OG5zSi5pL+NjmujvTP38q8XCvt+QXNnixK9Gpn8wKEJS7OLoVMaLTrrhPXW9EnXDj57IqAg6CHJF
cFUoy8F9IImcWxrbnwO3pDecPgJSVFfZovrSyIHZuzIG6WBTtOsnzaf2dcnsXTvn1a8kNDNSm2S9
7D3TGo9Buz4C+uKaTtF2CC1ERPI9oOwgInaZUwmft4mip+hEcu48dWr8kdBWfLY7gkS/Cw9n+mQI
Zxd73BlhIX1Imj47uQ39fi7StOqCg1g4j9bgRabjfZVgNgc7xjog/XPtWMsRCuWLYWaM3ObA+Vpm
bkhaVaiAdv8QGSAibXFpN23LDrfa8+FwJVMDhyRFPMwLaR6JeqSBW7wNHsPFcZNDN5aBNGeGfWCI
+Azf3Q27ymSvzPuyF1zdh9Uk3m8FPnPM5d41FzhO3vQ6qpQlUkHiNU19H+cglfqSZXWph0daVp/t
huAIU4z32tEiUoJEqRK6Q1FX28aqB+zioGRkTQ6TzfmFteVZaHvaV2bxXspN6UtxPzvCizp3GUIC
uM+zbrxIgV8/gm6eQs8THwebRMM0nqazUaDbCazvvQ+fx5Xlryxv4YJn6mppMDYU2+wycziEaIrP
UE7fgtzy7jpnWA9pzho/23Tx2RfcV2JiM1a2QGltmED4wq9N0/9sPMMLaxIk3UK+Kphl+8w2ijD3
gUrSyK8OQdW01xbJFxizdwZjKgy4D0Qz2UKRZWrr6ne7boA/AAGq3g8V/qxCQnN00CL26mPnAXom
8yHjZipe0wGBK7YqLF8SCCl+aXKM2GJteKSE18bHpjE4WB/6mdQW5O12l9yZMdTJoaGEMUOyI430
UGhuJk0wusdR5C/O4twJZ2mjiXFbSA8Ccn68pPipKuR8eX/Bdr/FhMKYULVFBnm+sPINAl9J9UHU
6ucqtmxJe6E8hhRWzMU3dr5fhYD5N8TDfTJxbtMFbXdmGVg7mpPOQ5Dw7dl/e4v0dhWbt1aCVjXJ
iAaQipqvac2PRFTqtAHqp5dm77bdo+Gj9cuxi8Q+shtrfKo8IS6taSDbY75b7m7PCdhBgbL9ze3Q
lLt4ROXte72GD/PcdnV2CDbM+u3Quq11qbfD7Sk3b9gNYiqI4C7EpdkOaTE5LEdd+uB5XnYUTuqy
awuevDiPz7ef1m8v4XZobIyE2N7+vAhzQG/twm4J5w3krrfD7dF/9rSfYBZVRn+W2ws0Nzh8L7/W
Jvqp25Pbl/EHzAhju59mZ1UHtiCU3svKxml7sbdHtlaP0IuMiDQbu/z9twa2UU57pKTbWwPj/K/3
x84qZ28JK987Y+ZfvGHU7EXAdaBoe2LOQH9mEKjHCZA4jV1FJCyKqno73B4Fm3Py9oh+cnP7FwMb
ABGKLlYHb3IEYnuMXfRMhovdJ+NOm/BzjRFsGEH2iO7t7f/NM4r+gY/JiQPz1OnkUFetvqyMJH8f
5puK6M8XNSsKZ4nFZJ8Twejy6RKbEvPM9ijYDn++VrFbB+xGlPQcT5cBJuTvQ2Egssx99TYzF2JG
aL0kqAkudP/QEaaTtWs23dYfx8Uf2wWbbDwLAXwH30x6mIgeymXUXgGp281p2cyKxaaYkuzROaEb
QNUdloCqhAjIxmv8/dTITesQjBBDna1DmJUelEeuxLPlfYbrOaG9S+BEpep+tmuYztvh9nW/zhmw
50obuxo42J4Ys20HvIwahw0lfFsgSAyMfGB0V362suvNKJXPbtGfGpWhTpR+BuNsgoCQNMPlz6EQ
MyY8BrpRPVfPt6/z8zOCrfeZuULRSyxMpetmPW0qM6WLhySTuPYGjry82G7eANpMx32JH4Rcg38e
qu2HbnS6grs9X3yyt+9gYezC8ck3bLdXMS6FyR56e94ZC8DzQhJC2NVv+FXYqzoBeJ8ZOobkNikn
6DMmZVJVMZr1k7mO0uE9mBq26wFzsdRyvmi0LwSGTPRFVjiALd1ZmdnniTzRWPdnv5MpbgbUsiuc
9R1Beuue1O9+r934sy/r5yTtjtrUbkRC1GtrBx+XkgBu5rtQnwDDtNkTHhogxVY7XNPBgYfqeT8y
4xVMQBtC19zcEP774ib3NuiwaGS3DuNqCqJyAXMwF0ef6xjlK8JkUTwUhuNGDNFMkvJg4lYUDSci
E8TB8y+GKLOwtov3xIdTCU08yIuSpLOAiIEy0dxSi9e6gdKalMMvtnQjYSzsSo38XeVgJlHKIoc8
6mJxD0SwMCXb2uVMBnZrjR8q8OX4mNV8W59QcrqU9RXubLUvkdNEWUdoTjEx4x5AX4/2j41fVgzQ
UgsP2F0mjM+OyXlRLx4+Xw/SRTzHBz219g5mwlejeO9LuR7czjN2QUHBJaCNjh7hHPUkyXHO3Iuf
dVBVED1cZdWd80y/B5W+6q5eLm1Neebwm+2Kvh2feowivWF/aAHD1CObZRCtHwG3vxEKvDK63qrM
Sh8tUr/wXMMSgT9Yf0ahM+xsKaPiUlbdR+UW44XePb0NQ5ylZX0ebVZV6QkZ1tUszsn0nuE0faOT
tfPEhOsJ+n5QMEls4+J5TsBNAtKLwFRn+xaBZiit8ZN2fbZ77Rb57H1lYFN88/T4uZIzEWsy/Tas
CCSb1Qh2SBUhdybjDIe2+sYb/lEUWegXEoI97B4JjzvR4ocu9auaEhQDNfLF+IlgWdwVI33PgDz2
IaABQltiI4yoYydBMZYO5hrGG+xk6s364D0SGx2bM7AZTRatXUtEJMDe9l3SpUekHD+RUmD8YEPO
bGHrrunntTXWkyXy/dqOVHZmI3dWDcfVydoD/N0PVAgE88yUmAN7BNV/oVfwZZoZcyfbcHSiw8go
hKUkVfXTwriOLgdMN9tnGrKkH3SHFr2XHY0q+qvwXtK70nrqXlbBL54T08IW/PNq+0OEFMGiINU0
QtuDN9fT1bZzyOBCEzNy5dLi7HKdB5x8xM677mcHTdOpGl/qEqzlbM/vqJadKNHDl9gYi4PhmgW1
PadZn2EaUhkbn5p4mLT6jK6WqD10EHWSOlE2kEM/UjH2xH90FQaHamHCarXbEKqM36BebeF5fh1Z
EtUZAq0rF9duG2UUchyIWlmIBS7l2baLJioUOhjJKP/FeWpgCCGvxRdAayvdOAQXs/W/Jn5NRhu6
Xcpz97ERDR6ojDT6kVbf4hlkEGBIcnzA0g1uCjxhXaIQhQFaeLZiEw18/oXGNtCupCYepjk3vpXc
cW8Nq3ogKINfthtgIM2UdikpIAdSXTBsMMB3B9XuFtG9pQxWKE1+GAZ/ximCMj0bLhDh9tCbthf5
hfHddcp1B8X8VzcheVln671WxPoRNZ1jxC3fPADLTNU04/g4H0PpBF5ElBtWBJwnrIsD9yx6yeRh
A/5Ky+ZxNvB8L5cm9T5M+SCeTHIkwr7mzIub1j3XdZ/sCXj8WvX1hwq8Xi4Bl+etXUaJ355a16n2
VQ7KSC344Fdu7KJIsrBK/NBOWE7VxB18THXkD8s9UTwP3LAgKimKG0EcxI5YYo/i8iEt3l29aVG6
9l2sWYxqX0dtgN24t9T6PhEUB2Bd0Flb3TPIW1hnNi1aETXQnvArqHtHBe95oyBZ+ShZwB7s6Ifg
Al/UVeeJRdGFmhIhhUyXbwlipSOEzHxXaO+NjedHM7UN2ljzEdnDdKlTaMjDoDFbJSQWdX1oBh9H
0k727lBYXDPTO6xzusnyYk42xUgDXVcuEnS8hU7KPJJeg4+HeQwFn9tQKtdf60J/bJkc4PyE9SH1
V1Vjl+g666WfQQQOwkAVEHf7sk6me22Oj31Z/KQZ6GjcRpsKXzv0xZhblrT5Y5CE29duf3E7qM2f
XG7uaLRV7/Q1MwLq2KXcDm3L5nTkpuuXKW2xpcKt4jkPE/Q3UB4vJf7kY4KLrZ0uhe7Go1ezM7gd
YhNf9+3REg+A4FNLEeweW2j0Qx+Bj2oEo5XR0HdL7CRHFEh730IuorC0KXqSjOmc+MD4E/UiI78E
iP1Fol4/FXF+LQsWniBoHtOZZTzILN/aVxPYCZJ+zrlpwr9wEMDPwdRye20QKW1MAhbJnh0Km1gP
x4fI+vp8+zqpSeKI3pSi3n9uad+H68h4UuUvUzx4kWmXAVnVARtrDeXSVRewVXQKSyzuCKKys9ys
GF6PaRsBzwRBrK52wiRVmcCW8o44s+JutcbyzkkmOiKUV8lvisFmt203uy0iW6490cOSQZ578bbD
7dHtALqEkur2sNr8L3WkURPeVYrG0JzbFvNh62czwmhZfK5tUooaKiuovnTLfiQmCLLB8JDRb3iL
21NKPVxdxnDqFuCdt89IAs3//WnB3p2OTtbdt7PEFykCuKZdlh+INCSQIlZg6yj+sFDxo5y5onee
VLuVtwOxy7NZEmJuO14JRRaL+cI28M/Brtgq9kLRyr09vP3N4rVRTFjhKc/T8i4dEvjGlXqo0ubz
DbC1mEhj9rmCXVxNICO38/T31wavv248Hy5UKj9vhYIyC81AlbP7BgG7PWIePZzH6n3aUrFueVil
TrgSyDra9AzO5r2+HW7kEdw7ON/gCR4Cu6Q3s1URf6wit6duNoudRVLzoZ96dSe0ccwq+tQqg1Jq
08+7GICwgZxdVNDRy7NniWeq9ek2b9t60Go4yGTHObZt9W8HqcYgEol8KLeyblD+z3ozXrCsnyWj
+dFO2YazhYNrHhPTzjYcw4mkbMGpeYP7MLDDSXPzXIwN0kLLQyl2c1n8OZC1XZyshBKWLCcc//zn
kMj5XzeuzY3mczvcsDe3R/bmyrAl56g7pH4EceYht7Fg/1aLjG0IabA5kdKxShPWqSlOAw66P+ie
wEUOuST0cW8fxM0UVKwLao6+k+RMML6m8zFMDPHZkjf1zIoK3v2uta27gREQDcpyNo7rZuJPspV+
atCcUjkweUsaODnj4pxuNqQSFEEcBNVfNqSyTLCquNstD92VE8X29Dz4K+MciXK4jGsav87Ai9VE
SeExmm6FkOHKUOf1p37j4tk3qYty2bcG8i+Lzh9q3m/HToXnGdDHediKPI2J5xDDENuBM+FGaW+1
YHDj5DgjFUiP5HBIGTz5ZGw69vjNE8tLBnYwunF6bowc4klw5tyez2jZj6SD8V7oeryTRavODW2F
mwRnhnaKEXh7iTc0zr8zAW8vPW0/LV7RnW98v7qgOby3xQBXi49Q37B2N8Jdi4xvbYMo4YfU5mKf
U+90+5YLPL+/vvvtuZmr3z+bUdVf9B5xsxD9ea4RxO4rZ302xvxLmmAumFL/2OuF00xs6CjOEFw+
pJ6e4nm7uWxf6xwP+yhTiMPtN3bkRhS4vQ+Z0X9aHcs/ZCiSb4Cg9L5CjHORUDQvQ9/v6ym3f1+b
t5eoCYTcwbZlTreV5V3pf4uX+kOxtUf6dkmO3tZK2Z7BQf+h51KHNwhUzPhw76Rxv795kW4v9Y81
6fa1dTMpTSMxcDqg53575fNitKg8xT26wYfEKVCX8OlmkhRfFkj0m3aUK4pAPY1nXZaQm20u+ZK4
HTron1jBDEysZXFs8u7ZKKKibV7t0bfBbowPFuY7TLXxDrY4cSr0WnZD0F21Mp/YQdCM5M4ligEi
vSa3U7Xkxtge7evWSrkGjYuoeVcFNJCGvuYOJf+L34hP2eB9xvDx0DZWACcjd7C/wWXFtnNfZOt6
bDIs1qY54LQC8C+bz7jcmHe45ovhOqjA5WZITdEY9OWXJBDrftSiDAvwZRX6Rzol5k7bfn5slfNh
XO7sNr7WBeWkcKeDEuMDgsgvdV9wn3Wu41RWUDzr77Tj+xdNrxIbHDPrdHkpYvM0sB/zyTncsys8
y9bAleqbCOQL70qb/skH5b6Tz5ZErdk4+cLirh7ngp0xWnGS1XDE24LCmE0qG5VhOjdd/Z0rcoWh
wqZMKAD7wuxnagjRkYGE/IFpQXW3tC6pGHZ1Xqp2/FabT66Mne9pjJWS+oRVvmaPqpGg+pP5njjG
Y0DjIsysHOH8NPyyAvb1baqf55bMq742guh2MdJ0hqeObYPUURPKhH+83UWCTpCBcnuYz4k4t8sZ
GQL3tWWwHq1iNaIgrYLLjC78/D8i47ySLlf39a/h77rNmxbzj6jz/yexJxpI8V+KPd9/dmVd/Z1H
+fv//KX1lNY/HBwkBD2bzN62xevf5Z4SV5rtSOSbjsW0CCnoH9HnBpfkyxAp5Sb5RA76Tyub+Aeu
M2JaHVSaluk68r+j+dxojv9CexQB4xRIlbxAx5bO/5Gy6lt6XFWNqDjxgu/+KNmJPK/WRBAD4Re7
f1HB/mdoSSia//rDHHxpNr+pA0yTgTZOvL+rS+NRt8KuAf0uEHwi4Y80r/UMMbm1FTFfCDx/9L15
HvOwNZdrUAE1MOZzUW6dQV1+KWV5qYsaxczUA9elAZvPS3Jw8iTY+RVSKt98Yx9PSefZd6pw0QWK
djqMBPV0Tg5ofpbgFVx1Xyf+aeqJDzFIIA610T3917+o/I9hr9sv6nqgNNHyWpKP9++/aOoV/8bc
eSw3Dm1Z9l96jg54M+gJQU85yqTMBKFUpuC9x9f3ulfvFfOp8lVFjbojFAyQBI0Id+85e6+dka/l
evs5NPdT5wL0SNx03aPfWCE3SzWSG6xY/zDV7DOLjX01NXdqXOS0TAqQGVW3Zai5j9T8MzeJgc4G
as0paS3IOTZpoef+bMf1RheX/RKGSJNrz2kflUd9x9XVPOjkEAxYxynnUYwvO+Oa2sN1lkACVI2N
Jnokiq7iCXSSH8zK+iOZRYwzowKbPg4R4lIy+kSNhmfF8fimJl+7G1zCeRxGKl5KrqoTdi8zoc2C
IryPXO2JOrsK0C/KfZdwrIQATRoJhsVL4k8tmfdFNd4NNhsgakkeYyQ8L7/hNt6lavhpp3pLITZ+
qHqhapxoDJeEe5KT+lrWJUgrb3iHHpZQZM3GL4H6l/j7LzulMIX+p53SMdlOlqei0ba/7ZQoCSoj
7xZvH0Uo27Q6eEyMFHIHwraCAl6RFiDzCkAXoZlY66FGWVo29N9spBmKU9Jg6nZaFkF9MFzfSSM6
GA6YyVHX13o8UuYgFNWq3ZeptVHf0LxcqQNXhyjJCSELdw3xQ0hHBYpxPmvPg0p+DbbKTyshEqeK
IYTWhIGtEjRftIeVTTMSA7SY3s8swiJuNPVLFhVXJuRDJiYQCpAHrCKLCCC9+tGPxV1esuM51B3S
eSDwOn2Dqn8XtHML0rscxsOs22tdy26SQLklwujKIsoS3JWhtoPf0eCnTmRTNmIrYncFH+Z6Z1UD
qB3MROThmLr1vHntmNnj1MLTbABz1dZ9jhjtvzl5/O2QYi4Pb4ZEeOqx30ivLYPffnZGbx8b1Yjp
icmgG1rzVoPv0ukPnZm+/NcHsfbXT3RVBvWuhWfY/bZjWIPW5pXGJxqTcaJmfLe4xLSb4mCwi/65
iosbQ0mRLbr9SzqzB8dYWXzU0OmmL9wDBofPFgkbYcUUg//r7/a3fdaDK8zeQkPBM7hu/CnT17W2
KHIl8/aOGE1CqneQ0tK65EvklKbRa1BxIEH7v9kGf/lYU5CI0VgYFCnNb9uA4YfuZiMy2NzKPifL
fVQrzgdumXxSoA824ZTu0tZ9/K//V039ZkoQlw1L52HHFpep/3SNSkJNp21uu3u1A1ASQ5cYJ4R+
Y3YVgMdFAyo0g0Pa+SYGNOcR5xUoAKb0PrF1n5rmnfJhGXwEMpz9o5yiLcX8hJNMoKbzLuZtyPXa
zcQFr4pkhppBtI2POpB8RDu/M9s49rM5fi4a5VyYgKwGfurZIR8Y9sOm5nNh0CK5y0x7m1QwnBr1
zqZbB7yDXGx6NQfsHnToDbziaNPKt5As3JVThFBWMLoJri6uSJpjttt8dOpTWqXwvTBheUEdrDAO
AOutnbcOFk9q8c3GFE1hWreCvUUsleman8jDT1qg4y2OuwF8C4WyNOtXotfCnGwWJx5EKVdmyMVA
NalFzWy2qt4qtgvldwK/bmTzI1PGp14T63Jphe8/3zsd15xaGVTi3r1HM+TACzx+XKs2XmwqbSn8
UN9CuoWLoS7WurfFKp7uG1ANxGUiOCOml/Jy7v83e4RuMmb615O2q4LgYEfEE2N7niWO3T98KgEi
FDzJzbRnWjEwAN8mxXDbz8xJlAAZ7OCdKXLMq0iraB4w94lIR1vGhepvHRLRY3rrYZMx+V5FOHJx
Yql7zSWFJkO7vcU7+EASBEqWcYRmlVPxUfvwqtS1pz5pNV8nttOnpccJfd31Cb5RE+MX43+gUNZH
zKSbLJ8FTWKu+xZ0v3WedQRbOtibEf23lPW4goQkn+bzZ4fAydFjMkgtj+nDoYnGe68c6208MKEr
226np2ZzXS7mr1RpLT8I5sepCsA4uch82J0wlMfV8mCo0VVmFfcu0kdUZFSUqhKBWqXpL16PpFI3
na2VFw5OXQ+PR6KgTUZ0tvQMsUItP3QLyq0eQ4lSFNjMBuXZpj80NdG8c3PjqV3K16Dsqde21nMz
t8Eqz+KHBBEmdUi/tgPiFAPnivw6lLitQjptf5jQPK6Hzjnzua0fOEhE++bQ5S7ggGh8MJJqjw97
41L6w+gwXjdz0mOZccjv4acyf3QjFtupHu6L2vqc67iEPFNti0qoqCtykWyH7x0k0TliYO07FmJ0
O9W2qZdUZDAS8szU0J8CwtycBYA5jtVsLlNfxbsBCWrB6IroXwkZfFXpYZpy9mReiz52fmdo5q6Q
KyIGp6XD6BQYDAGpc5BAJNMi9NQwrPGYD7egfeLtsAD5J6F1XSdGeZgcIrnRL4hKNTnUWWPG2zHB
LW8YOUGhRJpizNBPVKzUQyUuzkack/yHisg10dOlWv4yWyq5tnVEHkX2kFj1KU6qA6xQtOwpcTpJ
HO0RbO7JDKRDUW1Hkhcik51hJuEYO07PIHdCz0ryuorWJnDLnhacd/bIggfsNzyEbe35ldY85Ryu
BF8Z52h0lMPQpiet1Zd3pBhALDHKOsiUq8D8YdXWja3WuIy0SOE0BDFO5epST5SDUlgSOzUafReP
ilXGT0U6nRJtoFlUqqgGs+pp0mskYx65f95UGpQ0aF3k0BbMlGspRlyk3bh7tzj1lRDol4uYeTXO
8OWGxbkt4+pE+PjtPPSbSlHe83I6M2iF1Q6eLTZ0UQQgnEoLhtdBL+Cvsf3zRlVPFmX9lpmwPjBC
tRitlFaVb4teeTACzsxLwSnWDAt86pGfJfE5cSmVtu543yp0GvteiQDI61dLA3DN1jiqkWjv5xQp
Db2BV5Lgc7TW+aoSGGdlTK5TJuy0YnfE57w2BlrYNiahyM7JpSqDiiCVzHj34H1F/a+as80Bhw1t
8QkuhBXcZHX9ULjW4bwdyWqroC/QkC+u1QkOX9LRS4l+pPnwu3ZoSw5qsOfMdtNOp96uX7u6xwym
v6XmEVjVkTDpGN19mWxSgPBIl4rEX5zxObOsdd8FDLo7HHz1zTJ1hJAWDoQRCueruUd4FeVPTTY4
lIq899SlL0HP9yHzCDnNHcO3jZwcsxK6e8apvlDwJndNtqxnbCKbkLjxVToR+aib6VZF/A6W+2oo
gsdRySFUl8vN0ELsq/TsNSn4dSLzR6WO+VXekLGu2BUczXF8hpcKVyJR03OleMWelD6ENVp9NkMb
1QCzgzSJ9soEyI9okIB54ypxqFlHumjpmx3vr45PtBhaZh/DfY1/JTE5mKsSBFxtdk8OGe5KV92m
Rkfb2yUQZSRusXPJ2GyNmjhP58lhfnMAHEoA0RRzjlzaCj9PgGrX7Q9uF2XocU1kUlHyHsSPTQu0
eZw5aUaA80K0fAs6J9vYdZMZ0RRMHh3wFlPS2EBVkVHEVdCBH/RmEvIADg91uQZoQw25NxAcu5Du
xvGp8maL6HDEzsgPjui3sTJzuZ2VHQl1NNa9+acSv3GUA4tPRowmnvejb73zpHGtBsj+1FbIeieN
za+iQDurZJ0e7DbfEdrobIxoLmkG141fDf1WzdUrFSsk5SckMWaPKWIxXirPfCXFUa9osrtQKbN4
gOlnF8fKCD8o8g1Z+JGbONaIQ858RlNPXZWjNMygi1YWjsegfVYV7wOL0d4muGs1B8qP1BZwZ2G5
pFlTb8op3feq+TI082PO6WU1Z+5t4qBy6Zxs7w2kKFCOQx2CLcn5TBI0Kxa+NL8dyufRw+mILXYz
FtFNaUQvQUjO3ykr6MKqKamoieHttIpKcBdhBRevHecYjyOXt3bxNjPFv5XhMTQYNRgakYXsIcVq
Ho7PkYDKNYqLApGSst8AKdk3/fKEmGAbY4naF15GFZznhfwIwtWnNRCd6GTpKNKwn8slgm+KO1Gv
6c2qJpIpznHUIrDVxa57mhrvcxIftrglhxq906gioq+uwtVcQ03Wma6Bz9SS8bUDG8el80UPNetF
ac5JrN7n40IOswMgWYeW7I8mp3iybPPXtFR2GtfccQaSYA94j4ClIx31tN9RohJzMb8XnX03jji1
HKoIB6Wa8A/BIIyC44B3ySsI+Cwt5QlNl3mYVET6YzWAJM7TjQZQbc1lIFv3DnQ/8tO6grhXdG0K
M9eWboltqTtViVBACs63vLEWi9p3mQsph3VmuLpsS8MAo5rOOWnyIpMBt9xKhZV24N/tj5OQ/Mml
y00oChTI7XtIQwPBXVJI6Ya7uQDMgMiqOkpBnl0z/u4Iv4AytBwjAWMDNZGg3UHUKd/N7SCz91CV
a/IwTNc7hW4O3DTrbiKByE7r4kfj5vGWBg3KtEDnyjHCB4kc7MGEoe6obV9XFrEShbEuRh18Uadf
Y+FkD82f2MW57IJjw9xLCCUqSEQqoD5qhYgwVe+IYUdd0BK6ESrpb8zjd+OS07B3i98WEapORFIb
c49lDu+CYLpmmDT5nhPdjWX7VLTpQ53Gp7wvfzfjdIqRZGqu/u722DSOrph+DoSX9Hn5GynEnU6w
lqYLj6fjoNzTYnSC6fXQo6jo+6epz34zhjqhOGaYYoJpUxcufRTDXBUgwOxGPnZiTqZC+LnEubUh
rOyNed8MoLyfj6PRFxscd7yrreW09kmF6fTCPAwKXcqq2k2ijyrZ5bY+BRuLgAlb9Jw60SBL2dBp
Sz5rziGqxGW8bgmvPcqbYsyUoxqnN4y7A+i47LILPTATUMmOIg1QZRU1lh/nDQ4flIFJ2n1I2ajc
unJJ7ivECWqIQ0hfFCj3aIdvFdmCzKISS67ZG5R57HwTodJrG+/R1ht3DfDhp17mmp/a0SFu1Ncw
ofozDsWPwA12gCbodCTpZwK1jwnTHkqXSS6ydaV34ZNn9PFutj2+r2rt44mrG3L5bkXGwtGdqe+E
3cjEdcBTz0FwSHIGcWT/dX7N0M03RdSrWlgonJZfJrBBWcPsEtddDYj6Q1I73BL7ThVDBG76F2Zt
DI9Ugd1drm300glPGJw3N6PN9CTg52m65HMwKchZlvJ7IkoX1Qf/gFB8WODBV+ECzshkiHl0mF4i
IeNAnAm9re1PgGD6rSj9yUligKayshEmmXm3d7EbrOSUexl4bw1c1CofukOl52CQxcfFgfGkaTPw
o5j9gxKeLHMpufdYq9lbvSyMa1PAX2qWfLRB+mlOywa6x8Ge+P+S5iZSFcMfQxo7uoq5CgvkfaK7
1NgggR2c+VYRvGqv5OpqR1oBSwXnG8F5ShVrfjWFy7YvKn/otGWNxTJa24SSd0D6UZ1QQYthPnfB
A3rSPbYRx2+MdE9r8D23Zzwng37IKJFf6fEV6l2ozQFR026h+xEywL1DPbWDCc0MSuwx0xLZ61rU
MW3gM3m0HQROvunyamNZJMw2c+yHgOgoI1COdgO2foKJ4TBZHOO9KCuOJWyhALpN5zS/ApuKQDHO
p0oLGa8PFCrspH0G64jEhwqHpZY/cMOjm6jpQ6FqxaOgB/jxuGqPDVxeg0ETNfdinRNthniKL4VM
446UAVClPQC7jdw8xOVex6SeIfFP3jo2xGZYih+6yqWMltTbaJVw/oU9EbUvJObxfiFVFiUlIaRW
atwohntWLQonWDP5PM+9V2INLBayY7/jV0FgCzfdjl/jPj5DrXG/9rp0IrYTt8MqmBidjCjDuPe5
LIwfcH7KQkjasPMQOIyWjYoj/Qd4zAGphgldxEQ8x6ytZoc6AJ+TG8DApL4qRSXGya1z05gfGe4H
34NpQiHpd6yQDWs+RAN5gwR0b+VPGicklOAuFoXKOeQYtQpBU+aLl+k7Y1vUd8sQXTm5qOPiZlpB
HsMZN3Rw6NKHfJpuEgISNkPJXC6PTRcoFIHF2bKQG5Vr11mV7guKDSvRBN0s7PCrCVsNk1KqcgXF
OCrb46EjH15NqfAodo4+Ne31fb7QH6xJ4tUnCsNlZcZ7GJUdRSeieEOCInuyV4/lnLyFJlUYTbnC
0UP0TAK9NjfvAzLMt5TvuRxHgHlHLRJCosZPBnfr5TEhsmbR7b3gIQJkt4uChYMW6DLTr6Ivcb8l
ZbpFFUUIqTcdtHg+NIr1EtJ6YFZQbWoMwl2Y/hzBGRxSvNor/F1Asp46sQNbEYU1xUvfEN0hTwyY
HgMG26XUzbRGPY+Vs8sNqnNqQllpsWLCQXtKFux41C8sZHwn2ZPJlOST8gqbecTlkRFAsVjnNmC3
ZQDVZjkMNZyiOjIBIeLmKmkWuGIxoBGuCxhgwM+t9vW5pS27isr0U1040/ZgwjhVkr6c6+tgRkHZ
a3i/dKKZKdireb3T9djzcTmtcwiCdMGrw5wOKUAvNp1Xth9BEFyLKm6QXnX1fB8N4bOac1BPtq6g
KoHNPbSijsYoOIQCYAdWtJ45nvkP2981bXpQgdHJ0qqCWQkmzsSkQOoR0K5wTvGJc9WoP9BqQ8Xd
rhqvCjZjfJ/a03uD+4FLLJyUGYo+ILoRYZhKxRCTDKPEiWlOa87BTocTEXr7nLjgst4TtIJjk4QR
E2ldVZUHOgXPwIPOajvuSypSmo66gCI2plymHTsNgvCKi3OXMxgTQeuj/dpoGY2ObH6yF2ev5c77
4CofhBZiwdVIh9YZwdXGwdYYFsZJTCnKMvxG4Pv05LkCoED7fXpzrBFm/pAeBiO7wtTKvKbQyGPN
hmg12O0NUQV7q9Mf60b40cgkqLMbY47PfanGmyyPgaqALgiyZu81gKzq0v6p9VjdQyaLsZttvEEF
2pSxPzoq6hkViQ6h4i9asJBD0tY3ikcKMiVbAGlL4q0VlWtd1xOe6qXlaZoZptjdOTapZwJU288E
rW6gC/wOFr12fRXK04Y6c7QKQFUd5U2o1vg1L/cbxPxZjdRRaUv31NRaszOU8B6cy3LU8owceihc
PlLaGcO9teJcgoSa89JqWsAil+hs8ZvbjXqU970ouNUMvcSP6OZUF43iKqAhu4z4/7Te2agUC7Ak
6uGmGFU0MhmmCxF30qUp/h6umNqxEhkocknepCmiT4gLCWAwYnXlTdBnEXNcvMYdxI2vx+QTCxYT
av7TJkyoEzYkaCWh8QBPML7ChFiPGIN1JS0hoVEW2ReIUCHziKlxe4AI6lon1eODSq7aq6BI1OPl
xvIwCRrYWzZRWRcnxWyOshD8/4axu/tdCj5t+1268C9Aqv9fCFSOSxLivw+8vEaR8F58A+zK1/xD
lKCJwEvi7hz6OZpuqIgI/smggjRF4KWmITsABsZZl08SrOfo//wv0wM3pYLWo9kCSBN4wkWVYP5v
w6ZI7UCosiwb5cL/RJWgG9+7byrtc5ro/BmWq7t0Mf61wl8tZapT7Y5u7VlgUahoq8TC7Ul35ISp
qBRoSmebZAazIpf9fIjfXLC7uFZtDfpBhGcwOvUYQrYQHpJ1X3y6QqcPzfNVd7t7s2oS3xlokc+D
BWSGGgaCRbQ6tYPbvzwTcoT1WmdqRxiX+pjO3c9lyTalkywbLY7mVdoYr1E6fRR6sbMZHN9m6aye
I2gvUIhWqZIysyRQfmXZmCoyc9oQaG4g0geznd4xEP6hWPkzwcXxrvxE3Yv6tNk1rjBe9jjbgdsu
uxpsnB8GxBXwMjTcFOSx8L2gBuj92Jl/UV8i+cRyfTJwwv0ycKkzW9o93nwMh3dOLek5J3Wz9wiy
aZHiXtFMOcGMQf24MLjNerQT0IFKioXxr7p3T8VAIIRHDNVqWGt6y3TeLXflhP0LjMcmN9vUZ41p
p1PMrK3UPqoRacSRh0DK1KgOUAZYmVPfXyXYXUKB41EgRIUVs4N+TDnHQgxI9PkuyrZFNlm3NeE8
epVa684MXT82vAclJoJjoYHWDWW96pWi85c0Kld29YACnLKHZpHKaWYv4FqnTa1n71oP0gYLeriF
gcJpsgKeE7gu86H2FVoiPtXFKDdFrx51+ipXFem/aG5QYDFez7Om3MY26vOQX4CkChzbk/OmZcO9
vZhEmifkVRHoNa9QX+JiXkgjKd35th6j5sSFCDuxolDBcM01F+qo88w9Repxs6TND6cSrGIn99ZR
pr+j1Z72hgX+K4mGQ5ZGxVrNymCfMaplw04MrWumCIy6qTimqJwFQmNytV3sQEiy1et88X5qYYJO
PnXeiqUr/BIc8mqYKRwRll2HOPqM6h0mdbJWELQBXyCkR2sEfWSxt5NxZeg2pRrSQbwmGek3IHbL
9E9PjapDlPcvaow/q5ko+bqWsZlK+JlGo0MLsMNTZ+/b8iMFDn1MCp1xMckHO7rE8xWtUmFI0c9e
mdIHa4biPop+BJGXnaCFAZaKUfIpXbRWEpL+wFlAuJpobcT3U+urNgkGtflh1TuqdpR3mlsHW9Q2
1CoXXosf5RzfjkZ5lPlJyug+QsVzmDFNobGOVpVFiyO2Ar/xCEpRTOedsNNf1DtVX100BWYIFnNU
Au08xStztn47xXRtqAXvnYy4x+qe6CDqefAwwUENLfNJYY/catSsBq+q9gql2RmJTVgwOtMQgWvJ
Sw3S5+BUxnLXjBWWuIJ27wBpzcxB/sQYnIOobDYUj8kmyRjZ00OCaoMfvm6YMblwdyAUlATMzK6x
5QxMcc/6xS9eiHqLdkrHu64D2KC5bNsOmgPBfT5dncPEPtuEe4OZIqWFUj+l8fiOmReqfj/trZ6R
9UJ917dVQj/6OMchNpTjgeoUldzoBnQ00V8CYDNgd17FaUXHMeuNtVssa68k3yMDGTADVd6qZkHu
mAftqgck7SkefZPsJQTb64/FZOxo9N/WTM+AuiKsmg9UE4zMxEUM2JY2o/LuGvl9mkXvzK5ui9yw
bhUH1ucYgCpBdnpOegixTzEDPSI/1lqCmWwCLYDvZlePbUnnIHZ3Otld3dwH+8Yk3ZJsH0W4GrPm
Nkr0FKch2vJCJo+hOgLHki1jc4xFslnmUYBEA57JAMjLQ3KNdsWUAiOufM3Xc+KFf9yHRUR2+4JP
KhHZaeQO4swVSzhd7xbF/mWAPkwiQ9tJ8bGU/qPSq47yrrxJGypLVmh+dvghaBU57bSbW+8W6mK2
6tISMexE2FsvYt9a8t9sEQQ3iEi4mmw4KO/N2o6YxLsiOC4S1eyFCoDIKoFOJMpXmChTWiIsyhsq
/Vj2+JeYXyF4lzcy5YHZXvF1Vz4GbVhbFxEABWVaUMJyGSWzj4A9cSZMlubeiEkbFhF5IVl5JW1k
bATuzUKAYdTG2X4mV+8ywpQDTpP0vb7NQdWIQD6wcOxX6RHuxp0dhs9dkJ8hEXSALFAuQ0xwO9c7
GI4KhLGpwnzfEDnWiXTA2NLqbdOFD5NdFiptNh6DMsfWxGdyGLunHMfi0QWoKAIGQ9FR0AtMG2QP
dugbOoi6J4qEn+U8k9LjYtNPnPb2EiIh8ZWqc0M4yHIwDZF0KOXajv7hDXawd0hDDEUsYt1F1ioU
xWB544kSZI9T6R85vFrH6bEJy25TG7OzV4Bc1Z2trpyJOMYxJZixEhGNdijyTqXDQCY+A1tPj+bZ
saYHU80H2IbHyHamVSzCH+HyXIHjACHlDG+qhigv72zaPURGqpm2z4tB9/OROMlcBEsOQQqTTO4B
htpPfmdS3ZKeFflJl5tvj+m03rGd6IDpxi5XN9L8kYvwy0XEYEoDSBNDZ8vJyLxYP+SSlLJ/e4wr
Y7OF7HQ/iBBOebOIYM5ZRHQmMq0TAxYGbFyXlTnaU7XLvXE1iAgXGWstbwxw6/hn9Rc6xiRAsjss
on8QmgZ1B1JD9RkNzxz2gVoEu9FlMv0zyqIPZYrc2a/F7j2JXd4VSTWXu3k6FPlePjM5U7Mw6WHN
vLbx+S6DSD5x5rT8xxryuUYxt+bQRmR4YQ25vBM9kZwaItN7+W6GOObk0tfbfH2E+AZy6Y+Pkff7
vKcRSRzzt/Xk23x9nctHXdaRj5WYoMxZocuRJ87btyf/7V35xLf3/PqqXx8nn/96QP5mf/wbfyzK
tYBsLIxApnS6yhql/Po5L2/9x+p//U/+/vxfV/3bl3Zys4co2YMPZGBeG210mswkOpWzNkH8UrVd
0CzNXj6BDrGCRSjWycMYQzPluQj/CzdW/sRBwiEfWQ8OyZJkowM4cDOXqtzfF9uKIR5kMUHHBxyq
YfxeG5MgFzjCn6joGZYl+VJ5X95oUTHsiVknUG3QsAJmLu36dupXZn0qRvFPAGdeVa2urlUuoxtz
GEQ0kJ1vZVtklq4ckwsRqJmKdC3iuUWvohw1dm2xy8m7U6yy517uywcVsefLpW8vKUcitQYRuS1S
geQNWI3ya4kWOiVqZCUrGWwq36QkvWGmIcP7DUEU4LAXH5/LR+XiH48CNCN5kAGJ3c6ETRO7snHL
+pW8ak7GEQ3bPlGyA9pRvAqJ6ymbKdWf4iF6D1GSbgZxNMobma2aMBhG5OZR/ZyznwXVCsBSnPuW
iZCuimKv1yPeYBamEXzRDchW3KojxTRETMVvY3S/wADkSFd4VyamfH2xFLTrDhXpwY7HX8vo3RH9
6q7k/xGk9kMg2AaFPCHIx+TPwLnXOfC6y/fTxRUTgTjqhP/4FSsgcUhpRfQSzlZrHVi0wCQzhJHS
y6Ahr64W4Btfq5ii79UY2Qs9F2ujNhk05FmcA1Vlqnez6xzmwLifGrj3ljatO0jAxJtMe9lCI36j
oNulCQkd0Oa1/JZe2t3Qt8ApJL6C/F6BHU+HTr9djIJcdNM4f60oMmvl9pR36fx9JNTYViAmsYuU
CfauS6NuEC07pSVrlzkXpt5Uuu20HJ1COlNuakd1o+XwHWarK8brXnXMvUScIJytjqMgnrAvfCIf
yb+2r9wS7X/kF182TOwavzOq3CZp6WvQrwDTkTf7CbxD9LxDAPaTa2nFTya3jNytQ3UwfIvpRUDE
lPxv5HPyBjLcPw6Vy5b82qHF/itX/nZXrnf5Yf7tW3XFMDH2uJaH3KWFKO/m0nQjv9zliPx6cIkx
F6mhk31tr1Dp7b1KDVCuLD+WuSZHslyc5KH2tSiPb/ltGPn98wD8ihW+fOWwKrAxME5UvP6RYAKs
1+LYiJRAWTbyMKFsQjYYKUJvZVNUOy8aUjidEXh9ufrXIikp+TH2A6tnTCH7snJPlUuXm8tjlEjN
7azpBHjGmK3/eU6S/5O86QaNgG65CMiC0Y9c/Pr21TLdWsn1VHYZSrnpti3nZWtPHgXpOsNJbZs/
XflFKA9CoFMP8sf2xCEnly6//eUxNG7MzEOUfJeV5Ude7l5eK5cum/HyxOX9vr02Lp565Jacwzhn
yhMnESi0DeV9eeTxi6fdSd7/+vILGTwr8NIqKSKcROU2vexb3vIeKqiK5O4a66TLcCixDaKerAxf
7qZ/X5Rv8XWqmoCp70k5W8t0bhlaLs8ll7Bu+djlrnxWBnj/j9aTK4/Bx6g1xUF+vvx+WAnZbS+H
X+CK3fhrZ5aPenrRL9SB/3ncyaWvteTi9/t/vOsfa33/gO+vUjSQaJ39qC0qKcHiN5SXEbkkX/u3
xy6ryGd1OQqUi5cbuT0ud+WSfN2/fddKc/kFLi+RK377qL899u1dv31SKE74E7HTwjwqj9mOSoIx
1OAjxLF+uVlco4JaJK4nlwfl0uWx5cvULNapO4Oj/WtNebqVb35Z9Y9n5CJwBfoquCK/9mh7KUD+
XA6UP+5/Lcrj6o9H5X25vjzO/vFKQoQnEBN9umiU9Bgc1x8AdrF7mHcZCRpMnrqtVVTerqspvnnj
UzoVZKC2PcL4El0A8BjnTF24hBzf109V2h7MGkDxgnX9tTCLvV0bypOuBd7doJf1Wg+GByS3IMib
yYPdmCLuoAWs2tZ9MSXYkAzCB/CYVlfLTFcUW1NyEJ4ryDCUG6mTQMKAR+IO9AtHh2rdAGpckee4
7//w1+lkKeZVLyZVArSIrI4fTV5e5YX1cuNdrrZ/XHLl4t9W//aYvHTLx74+4W+v+/qEMfWu7HaH
moKpnxjSiRtXHruX+9D1mcRQOhdQJXH8ivujOLi+Hvzr899eblsdSmvbqVZKJ05q8uW56xTJrVxz
wLKw1af6LJ+Y5SH490WSTkLfysoPLW5sH9QnrlviF3AlAC/HEAWENPpwiqteqdjQJYQG09nHxQu8
U3Mbt82egp1zHIEh+8yjsNh35g9k2nSk7St38m6MAhKKm1RvrmJs9Da3sC1b9xBrPiqdoFxxet7E
DP33owYRC0Uo7cO4GGltL+26xzC9VqC5rOuW1LraymkfJx11TeqMu07pT82bHUYWWAZGhkSldXzE
XZipoAyREWzQoKMCXCDajBHJLzFQNg/SuK9h2cISl++5xL+ktr6sYxwDa0UJfth9/xpGEym9GZ1s
C/HlRJ2NKp9wHVAIX9WuqMAHBKZ7js2BMU0GlYL5ZiAzaK/YRirUSOU2INq+CihazBVLIpAUrsiy
C1usJGYbEOljlr8Uzbs1Ffroy9Dt7Er5zJVp3uSKHm+qiG+eWT8y2ySensJcXZXO3YAMFtJ0uCfJ
wadMAMkneEaWfHah/bpJjFWCxjiNg9jXfyJR6W76GeGxV6tbK7G2ThPY9HyLXwR4HixlwPQQTdOW
SXK/mdPiri5V75Z534fjRajDSsdFEwynTJi1tRGvI03lCssAdd6i2tYm5bXFTrZ6gJkydDNkwAA5
mbZROUcDVJeFvUeRfwQZC6VoUpvtiCcgUWkiEJCYb7UqqtajsyroexN7QtlCM5u10VHxVArjYSxr
92TNtbl2imLd1O2Tt5Bp5Dihh6LBe0imbvZFaNo5sfqXKCKsChTFYwk1nMa79gjgxQNATTAiJ6gE
ZU5wXSxNscVLQEEb0qlwy5+Kxlo2xaDh4xrNnevV73NuletqSXUgOAhPZjtvrxwNhI6tFK+9e4Ng
fiYxrEMtkyoUyjXnKZ+1d2afzCph8G+LdthPQRPw7+K3DQrKTL1SIsQZftJQJlfQhHqYKfZVbYxb
wwGxLs7+kSHOetSb8KH7WdFTk82Kq6Yn2NnUiKMeu2plHOguKhskWK/AraZtSoG17pt9fmt2IbQ4
m16FpzWgvdpfwha4yTT70YSvu5BU4VRa9HM21J9JNZG6NqTJsbDKbm2X2ppdTrvpZmrl9FtgJo4n
b4ndhzHTrpyRmUpgVmDkwqupIetsxLY4lXTYep3s+Ln/HTpxcZeO6S9XG/dx61abpClpznX2zdxE
uDzGB71Xfy52oV9zpiAR2wCfxmXoFU8xWhOwTpumrl+yxDI3AFmIb2qws7TJAQkX4cN99L50aM49
Izt6JRC3JjBfyq1eQrdJ7fbNHmklJPNLODrzaun0K0TFb4rbe5tSgURFMpza3s/VB+aW6JyoOR31
qpi2YdtQbIoUfzCa5sohWQ0my/iqOzY7CTXiOY7x1SrOhxZE9nZAXHprW/T6baPZOKVW+YbqPGI6
ztcYOcpNiXsMOafuey1nDB21RJOoILZFLzGrclKvKu9XTqmNCGKMHvNyhZn07NTpiXIsbDvnkEKq
xa787MVcDQesGQ27n9IoD27IZ3jNvtSpexaWtTON9IxMFPFhfMPlz7ZSCHq1cwjZjv+XujPZjZxJ
u/Ot+AbiB2cGtzkxZ6Wk0lDaEDV8xZlBBmdevR/W1wZsA154ZXjRhW50SSVlMiPe4Zzn7OfmVRna
+oXCq17V2/AfAOonxmEsom1b8EIKs7iMGUhFzT+3i+d3yx0+grEUh2Ke9xN5RIBp+kfplpcRHuje
FguqxLpMjtJBVm8ipdz0jm3zQ7vvg6uMcxN9LAvrowLFe9m+r0FuBMH7q6DNukgN8d3JomcrSvdK
R9lB9l27G5f6oot1SG4IXgRl3mSfHqHWTndnEtEudTBhpTP3UhkjYmcBMF+pZ3Dm6j+Ocrxjg3Ck
I/9tiWoZDnZe0sE7zGmX6tRpnXK/9uTROXSEnuX0LDT5lMfKDDYFlGdQL95hbsbxFtVdAzBe24ea
pU0a1PqY9oBuMijH68nPJ7Af2Wcz2CXRNON08R2WshNp7DL4XnfsTC08KJsYd7WIu1+Eey3bzn4e
Rhs+nRrwsWqidZwcXB8woMpN4pu9WG+uUTdg7/L80gv7bM8/yAIV98JaeFyS4jYKAb60zIYTSzn8
NIDCAACGRIKGDApwhZdDtB3IU8V20l5k7MOSY97/wfl48YIyRhTJg1rNDrBgDivLFPXe9vMXJvO7
DhlTaPCK7XI7yEI7T74yU91JiAIQ2Y4533L1QMTWzRLDY+myS6A53vrI+0nHHLYNw9ogvbEUx3aX
IU1lrcciNIpvlmfV276R98gQ6dbWC/rswWRb5U3PbuomISpNfi21HO2qCi5ns2YXPPFxvBjirTB5
dWPG9JsgAlNkpx/IqeS++BFFbPXFgilggn8GT6k/pvP7YOCxGiANF3lK7JP3PM12yGIuh29zYHhk
Q/+bEXTxEW9ksG/ndXsz9V9st/mARnwjRTrKMSK41S3Nt3xOuuc40kQ7KSuUyXjqC14hspIOOpiy
C/mvkPajva6v49QGL3EaYyxyNiolC8Hy8Ir4E/7IUimcm+MxM+Zzzka5gMWYxUTJeOnAMY6QlRvq
bBE/ux0L6vHBzfeVlSpIz5hJo9Tk6FvS15741M1celTTDQyAuQpIoBUEp1oCj3jbNG+R+fCX4p6P
xNz4X3awkKpuD4y2oKLaCbx5A3Migx+8SKjPamhE8/rYinVpib9ksAhSzC+O+JyxuYaxjSfTKoSG
PN5+h0CL7ttevgHSeaQt5P6qykeUq+RPcXeFFWaVzSjd71Ab91NZX0ZRwDibBNY77H3HdBjfZZsc
Tb9qTl2mp63n5wuX3CkCGMNmP+mx6uJhQ3IdEiXjg/N7JD2CKeqmOoiRcNXLC6pDJsNFIpzNEht3
X0TTPcKwGeQsn6yMcl/PP5i0RZvBTX7X1QK/14/27Gt5JVLzkJyUDylTpXDnS2NX26+oJCReMVeQ
wsKFWngagyDBC02Nmcvu2QT3DR/BdN5EZfs5oL6AuFl/l+5wImjK3BjorIMg+VPO+XeUJqgomUtc
ddW9gAQMDok7uMcplj+TMv/m4mOCyZ+RNOqD2myx+m/xlrwmPtHyuBgR7SqgObW3N+v0Wro3X3z5
cdKEJNxDZBMXMS7jFZbglzELj3wn6pa4oxTjNCWDOHlJh/biq4V4kQizV46rMZ05lBsLp+Bs+mx9
0UKbPaae8mHZNoHNY/8uZ/lHNx4a7tKzUVU23FDzbUAGkOsm2XqQHEMNSiLBPgTtqD6l4hFYHj5b
QBt8oPTJ8nv8GEQDYQv0TlYbuFeaC3qGcmC6jM4uNo4F+vWD+MS6QaGuAnWxUpbppQRh5TqvKaeD
L0+c6G/lIndE0M0XQz/yyQgORTn+WnrnD8lvq+5xAa6PfKh0bh2pDTsS1uA4DsGhydTOW3mLyg3I
+oqiOxAFaxM3EL0pu9N1wZX2Y1hljd4ZifA2cYrisbTXE4jDz27HRz9N54A6iKqqCJd2hmMUxTz3
wUgRnhuhmBAy2p1xnLLSeSawB9ELi9DkCMH8O6kr99aN9b2riAyYEi3AV5kHYhQOXlLX944G2pRG
RQjfdHC6tTUZm202y68SO+YOMAfRMJ5sePrlWwJ9daYCmKL6BY9dqEwndAYQUr091Qxj2wx//Hgt
CP6IWUvuMs96B6j328e0igUso1nAV3BAIVpu8VWHtA2fjQIL26M5KDAIwpInFVOOXJ/m0hyDSodT
j5Ig8EHNzVjIlv4NIJh/rrJHb9hrhe4lW1mVP6rSv/opAyDieMAKzqgsetMdLlD3vM0A5bznKRwt
0gaDonydevkLwMP4qWTw0egCfa5d/E4z4WGzx5BDuXucbJ6vwrnr3LXeC+1/tCh7WJCae+w8xMVV
1i6p7GorupZ8mgldUgTXwayy97pzytcW7hx+23I7LYidslS8QRJIDy35N5Gay70hmaJX5vLhJbrZ
G1OBYJv30nMhpQjV7mJNxlE09ckBFALKFSCBEmHaVqnzbCa7Qdj30R7HTQNZNqznYdhUeNXAA29H
qzDD2A/mo7dkgFsxz2kPsWrqUOjAih+3MSmPO19nYj/Ezxb3zYH4APYwBVcuMEjajI3BeBOxirlZ
Fis+KDcC9h8TWwWVSpJONFByJH6+H5mGFtz+Zz3OxzGv0b13KDznjuFzIa+50QDD6Dv3o6RdykhC
2ipUaVtX6wK0K999aBDBGF15tFMczpq12KRheeN1GHYwJ50NdfATvkxvKmg+OMkKAgiItnfxyhek
3JYzRK9lRACeLN7GI650N8g2LFNOzbKcj3ObPZeer/YJUnY+1Iq0gJQfpfOfqqiMDnKyBXAgY+vX
enjOVsV/hHgr8R02Jxp1GqGdGXFtHR84nsADLEyy9SrXPAMdTg7RXLwbGWEYFpfWmHgixKHFdoQw
17NWL9PYvsv0JXG6d/KdcafEudrm0POqzDvxbui4RdWcoZePefMcuexygGKd1zd8oH17Yyuj2BI5
jR2wTfbsvZ9NK/ZCFGVV6EPydk1omj2hxnxcTHhfVomcLqKYMeFy7Ahxm/3kT8FrCbJhJmAszf9J
R+8n+3ucq0mEgbz/cplyETVSvOlpZBo2dwix45BgHizoUaV3Y/+Jc/Mw+ME1BfLnEt2bN517+dM0
Ij9HEUlaXBEvwD0hRcVZTShySXUU23gneEtrF28wt3Act8m9V/6ywS6Cz7Zf0ODpnmugf1us/rM0
Y+uuePWeukXfjSldNwIK/qRbtSTEFdUh0PZrJtcdrOfHO7NbZxDzU98ofWgJJNulzVSTaGbGe7/P
ios0u39ZJ/9vtMX/PxHPUAWb4Db+z+LiS7/8M/+3yw+tivR/0xj/+6X/A3zm/pfjWkiMpQenw/Jc
2GP/ybmVqIUtQGBAPBwPba+NkPg/GmMibV0pTZvVoWFbfBlf9R/ymW3/F3/VlMTJoUI1Qan932iM
gaitmJz/CX6GvNmhxgigGFiS1axv/68aYz+fmpKlbHZMwayFqFTeXImtgoSffQWq9zmz8WUiiye7
wSxCo4tR7+LkeKl6PGx5iTXbXZEOY+W91KIBy9RaFZpDUV3XNPQV6ek+hghOUT08vD4+xHGVvSpB
C12kON/bvq4/bH0LgKbnqbF8kVVS7SrYw3fctfUlXyo2LFk7b7rU9J+bALsvsc3lq48ZNkexBK2X
/bG0CLlHPWhdoC/QZ2EzPOBvjHZW0riHenXYsjqafnWBuEHqgt8ARuviVF5xXKaoDAdzHj8NrXdR
m07fUxD9go/8vtaAArLSUx84A5lvQiE92YWCLhjjIp29GA3gXN96QuHe2lKSf4i4esd6npPZMJO3
ijIATlBY4G+6QP68z8vzHCXOaZDNjwAf/i4jBc1suAyRccpr5i1JqAl3HFeoa2febXqtoE4YQ3gJ
jvFyuAbldcA7fGlJRoh4sd6NTkPC9uxTFqBZ80p7L9wBAZ3n/CNo0sivck4GKjuSzhufmhM3WzPQ
edSYuJfxpcc3u/et1xG9XcrQ5FAZZnsgvkuFQl2ztg/ejUv2zK1QPeJ++ozGcmRqWAz7ucyo53Wv
jgF59PFwgOkLEsCsCDMZzIczgS3Rg3mH/z5tgHbCmuZXsLyrkPjO67zZd8RF4pozyuPcSXijPum/
vaOzd1TjO/gk1UNIgP8OKSfH2vnN56g55tR8qNU84ykNiIEjBPFbm4uI0Q90Xpm0T9KCOeOT7H0K
aqbD2qXUra1uOri8OYcuSELHmIeDFxj6VEw0PTHzQmrguUCh2/RH9IkwAAiSJ7pM/FGt8bMWBvcq
LMBnQyArj+yTaVXB1SUo9DTxTVeys73vDC8+21YPuyOl0B/sVBxElLHF8SSBbTBQHzara8ZeJSgY
u/jSZC9d6/UPf+kuUT6kx6TqaxKHCp57UseC1j7Tq6izH7ws6B9uMp0sWD5uSfKvA/TGyV6JFGfe
D2lZRrPcjdmMtzfKHul6yTeS1tue6U8TUpVgbONgKkHH8GNgIDJSaFUN5LzamadHxqh+VwrfP4M6
4u0vyWhQqb8DPEsaq5rfkaWI3cBLviVxrlkx7ryntKZZlC2hVTJnsWdvONCD0DaR/vptnKoen3/y
E+5xcdINoyqX2EWiQosdczAk+0xMFl/r47y8jGl3aZraf/hGSfCGuf76M8bzylb6OIlm2XWO7MJu
fViBR6Q0Wp6za806389DLi/EIgGTd/QjUNarF+d41237ZsXynS21QhmZ7NoWO+PgxeqzVLBXNFFb
FScwnkXvgwIg5eQy/QME0edlsuaTgSt51vincPskB1vYRAlUqti5DFvCvsvrXZbRHvfGsGwMoA27
qMj5oDkcE1rV3m4sJutuk+B5y+htSBH5chyA8ApSGMEH23Z6EwRndk7a35SVmZtZa0kvmyFbt7tz
ItO1CV/eq6lCEIVRHGSEsW3hAp6NJfiUAa4DwCXgeVwCbqJopzwnOjRSqO8pOW2z4R/6xq5vBKJU
dy+Yphf8wTQhfo27c6ZybCTea0fCGvIq18PYVPZP+PasZyc3nqymq57k6JPRnKMiV8BPJKifexNA
PZKN/xMExL5R7imus/d4jJe9LGu5r3YKAv4JNhIzLzNPT4OPg4/8k2Bf6DQliS4By2IJKv5a/MR1
Ob5mkfWkCvfgJHZ/ww6DWR9Hwp57SF09DU1k7j8MmuZn8x909tZTzdO/T4zUuNPfQp+Q/truDqt9
YbG2SDyrNcKbWrTFrNX4P+I0Ct7tiDRfR5tnna9RonU0HtFndZsxK6erx2LnMBtucKB7YDxlTA9I
kOorc0fnyWeROhsYbGgo3pS/b62IAbvpS3iB2XAwuv5PhjHkIAx0pTn0kKtbNVwexpIey9yZL43M
P4vUfI3TSVxkRB+TF/k3Pf+qh+ipTyz5lgnxWfr9pa59+mic90QgjcwFE2J7LTIE92XJQpHDWxMT
C817Hvgf4/y1GNXX7PE34SQnB/IyiFJ2Wa3E8QzlOe3SY8ATDxwp0M+BONmO/TvGr/pOKADGOiN+
4N5gJJjL5DWbcwuDOI4EI8eIoPlPlQliRuxdSUjZDtbUcHFaKzmmTfUZJW4DgQ0Jb52TdTfIpQyn
RWThENWEwOvMCsE0HXH9qW89Avtt1ZZT6JkqeJL2cDRMkmh87XdbhjLGNWjooZToJJHqHvGQBPCu
AbLAPtmvMEeq4vuImfGWK+8LoxZOBc96G001ndPMfCwpA1Vw2O4L4UGs8sYDa5Ph3EUrysu13JCb
uoaSLYLd2Kxq2vlH2efm+2xejKEK3udifKEw+rFUSbVt0Kjvnbx9i4cgIerX6Nvr0oh9ncsfCVCC
sxLjZ92eSUcNdh6bv20b1ORlO+bl34vEn7NTIiW3YuYjcmw0HMyWO7HvO4sagOR0Zjn1PnHa8gE/
RW8W64cFJeU5Hw3yhIzGvlq5nR6yhps6QT3MTrICvNL1dIpmQhDUOnghJVzue0bbm1LN+ljYrbpo
izGSKmNE9fl8NqJCHvm4b6po/OUVwKGX6NJMURZ2Jj4S3eQm9oR45yMmvNjYYIdRB+fWRXPu209x
7xgvXXef2jomhJPQWfR/pzrv2CwpcRkmQs0x7OAdb+v2uQ2iS8ABdFWRTch6XsII0q0H9Sg5e41B
5CV6wQ3LyX+apaEqEFWy7cfnpuTJruN2eomN/rVrhftN078UaMnRnbIYlfRkoEW7a5l9FVhWoA7N
v7Xh0kQFUbdPVnMMG+wbQZPs5Fpd8/PkpIXNBvZqOK1RyPvM/Dsuv0ZcfAfLWLb1iMcKL7pxTwue
fVWjZ0pmojF5pxFwxt8lY0+ORkV+jN2J+DQuGSFtMtgNSvZPg9dTPGbjNWLGwyob2FOrXYxPEOc2
erCSq+cquCZTRHiYybipYyPrOBXZ6FKT+CU+IB5oXEGvnS/Uaxb+LSNyiIjbxXzJyso8GE1Dokze
V5+wgXo81ZNYHuzFf/nAu0+OxUTUqf2bpC7cEUetw2Rh4OAH3yv3RSTO+OREzg/XSfqwXI6GJMzL
MLOWJprsqq7zL7IoMC975hUiUucU1QUh4h/btZMr0QrssIgs3Tp+ygAy7bBEVGVOTmoNtDea9+DV
E6q1rHuQdTtNDt02bqwHNSueZF5FRsnTQlB5XBwT9P5bQDgsIGCEHQrfey8teFREjBnHUrmkzfug
+WAhdJfcJTHIxl0NTiQ+znJ+c1pQIrYVfWNkmB7ZO6ehm41PmMsoCPRyquoeJFXHZ77jJ8KI/i3r
gS1J/ek3hM/JHQHzzVPtVIThjM+BlTanvD6b5EIdwSJFu8CcjbNrndVaYTeZh7Fg7JedZkbIXGCY
Xkqnfk+cgA2nW5+QvXB3MvXOTQzo+B5vKmVBGU/TQ5FCjUfYPLWTY58E4howl8POFhThelTsENrc
OCRF9Rv2AVMDgZ84r2YWJTM4kaTznXsnQbp5k0d61wyICTkGOMFE+AQwLQCc1hulzYePUmfO6W8x
xM8LyWuSmCkxBKZ9vXYBKF/jehuNS3D1c2ZkPXz5UFv1qz9FMdu3NDs0SfFMRhaItpG4GU+aAAcV
i9EcknLqglMyx4H5HDGYkNIoykYGZNeMCB1eEqvZ1F0WXECVfWWqW1OSq+La9FlzGioWqj7r3Ks7
VvuKnmgf+HO9l14DAsUK7GM/gYTzhpywZXCfxL65r9qWpFqpGTESt+XenaO9hchlfLGD2bxrEjH/
/p/pIBN+rHqzlPVMLAgq6sAtX+JA8NnlOE48ozupmNTQeYCN0FBsH3q3WigxGsw6S3ASNoVvDzzP
ENregq5FxV/yVDbCwbRpW0e/k7cqWOMyWMvv8G/tmcPDpOi/cDvy2NEHwDAyCN+b/vgSBkjLOgfo
SP7LsQw+kDYQAL+GR4CoSuCTZKIbQ7dkh6rTMAhwnHHdr8OoElvWcLJiwozStmPwU5sZG5AmiY62
sHgEEkRmZDh9ZrlE192uoOn1GOCtg/7wnnlk7BJc7+66RUKQZOQLYSujgxrHo6dxnlpWfA/GqvoG
auGT/Ee8YGsiOQUjAY6c9eT8JRdnml5LwxtC1RkyLCIbzQzlSrcyDI2i9kEqpt+WNp+3aY4v1PVJ
ROiDidnpa72SXK164RTN+5ILnBUNxiEd+kIMYZHNH0HWmPcIbNm2aKNxF6yPpcbSj28Mw0+eQ/Sr
P9Ik8Hj80FHIyk4vdTV/b0HTbgdnVpdMReRttRPJ8gvz1ybNP3sY8Jsh8NJdDvzlMEjv5lqiOrvI
UHjH8T8XXhafoUpcKstpTmbj/jalxmXKomKrYq8i+aUQLH9w8mXw7SD1oXbB9PW34U7lTORWV77O
c84rPph/FPXLfoDZs1+TlkFm8HaTUOg2jrx2NJ/bpHX45cpGHiHLBlfSsilsS7JhxxkMmG58Flp5
xd4nH+ROJaV9mC3ZYtyUR0iZ1dExofKkAPGPeQ1Ai7TdW26m6iYcm2glqhUnjQyQzj0paS0sVVhh
kdGovTXCmCQOSh+9MDBbtt9rvlbHuX2InOaH586/2gW5rp0el3YKbvWQp1vFMvfWROJUT3l71PBC
YJfZ04tpIeHzsZZd5rqlLe84hGuM05W1RLcpGr7oXPkLxRCdF9l9YMzyQBy53UOrR5WOIbd49xRx
H4UOoxzWdLwuDK3gg+3spQiuy0gGLGmIDD9dNM8GggacH1OwS9vlH5khSZiaiWiHmiaM3cu1sIT5
zYs9+5rKpcDyWzdbFt7MV03stJE+2a6Fv5z1FZ7QOAk9mKGBLFsy6u6TspyrNfrFKSU6CJhwtcZ9
+YztScJqARVy+am2TMMyytJQOCyA8rYcN7NbmXejqw8iYDlbJtF7YrZhb9T5Ic5IljRtqh1VIXYI
FnAchMpg7bvTEXRhH+CqrovY2Mt0qbfdLDVkSBa35noFTtoi0y7I3jzdTVeG/tMw58dl1o+57OYL
+VsEv0btN/bzZQv4yk8ClozGFGZdJR/dZLzU5E0zz3nP8d1sDE96p55QYGoiMB0BBKNdkOXNh4o2
NcjPLdclTnmU7HtA+Jwv2hoQiGWEPbIrF4t8NsvWfCj5NbT9qkVQj9pE5tV2CHEWDByC6+AEhGCr
e+eCSkMcZyb/2xJtwCGvGVL5DrmN5pieZvPW0w7f0nz8LDrRvjeSyKah+tkJkb46RfoJHra8xFHy
9ffGygqQIW3l702zqQ5qEW8Dgxh0qvo1yTlfbG3fcmvBStt3Q8ghZ504VijZn+24gwlo29Bk/N1o
471XemYzTLZcCafqaTQcgspRz4aKh7w7jAY4Wk+hDg9Mk5hCHNrIfNgI8lBzV9+t9bedhG3QNTvp
CQINCUSJ35zSOfQn6r14NFnoRB3BmTHlHP4nZk0mXP7Fnx9FgYPBFu3LRAlozS+l29ff2VrtJBhh
hhR5zF6lYDblqItbZX8yRxs3Nvx7twSc5zDiPWUmqTEBGp6waw2SlPdO0MtTM82b1sN0FzVhmYzi
1KZLfkkn1mwxqMxDPDX+rVJKHBvZv6oA+Mmic+M0lProWnYVDkkQMURk6+qgm7thAbVYpJLDFc8T
qvrJcX727K4a5wSRsv00W9wmJlNNsjiXJ6eckmPBfoh22d+BuAxuhvotpy6cpmbe6raTu8QIvieC
V0syn9lS7MUbFJP60Zbmi0FeAXFNdDNUNuOj+ZLOog6jrZudxprjRJG6lqVwMcSzpmmNj2To7K9Y
fEakUl5S28W+60XYf/34ksmCzOFgfPJawhtMC+gdRL5jkXLOc4sLZKCCYUxpPIuMwLc69Yf7aA6n
DBj7htiB/LXqmzAAicGpSUzeEPHMghQnkGpsX9xUM8yU+KSzKvH3S2ZBD3AqDgujem/z58kD5Z25
pOTaCYlUwq+eHEcxjRy/pXHuPznjKWaGfkUgubXMMTq6LaqBlvRuim9AqIsnIEaUU7YvJag8BudM
sSqffyQjbHWKBDvIEdyliGNxTAW1dQV64lDlkdzWwxhtrNV37tYDXLp1YjEsbN3K0S9DAIFIWQqi
3odYlIdGs7ysUxWEPh/1RTEr98vkocT8AgF0QGjq3Hv24++YixZwTPo+OvIXWrAACbgZvNYOE4KJ
2YR0HqOHYcU0RbCOnLMDLuaT6I14K2TUvCYgAATF3Q3q1Udb0PZyXKZQhZvgmfnIVk2Kbegylfjy
iaGLgbYp0iGPyFF2ggUBS1sIf2KlFKRNGcrR+m4xNUe95e37oks/kEkfUXe9N+6vAZv4OuGQu8Ew
SMIISBZdxx8ypnJOpuDke0gqVd0QQD5S2LZV8ZxN6tVbOj+k+iIfZSZXcWLtHRs5OgBUpxvAZ+01
KoTYFgoSdtRYHnxGK4BqbJ7dmCUa6VAOpLlMH8Ww0ci0qY+4K7I1C7yt2p9DjRltrBHmDLP5mEo8
efCIf0hhbZIlj8PUUmduHKBfCPcYMmBF6iafXEwNf67gPvKwizWxP4YZ+XS+QVD4oLcTe3wilBgb
58WLWNh55sF0Ntc/jN8TWuG2zOejtYZngY54NRihHLoo+hJIhPaO4pjssdlQ3C9EoTBxJfHiVazQ
IQI/j3MpYQgDUoM9ZTxRgdiHcbUn+63TbGWPiqhthTq6JNB5HdeXT6IwWkoS1NMsoPL3+qc+pqrG
Xow0GQWH7aT7CZL/v7nbE9IFycvG7Baega+TB20FGmCX4MLSuRtx4B7gnN1bAo7DcWmeyW+m4S0g
SIgyVvu/P2c+eCCiwF7vbdK4tqjhjiJQb36vbplDKPrUgCkf5HSkpOZwJQlrC9pK7dDNJdtfHYf2
6rRrzkRxjiGCn9Pf9PW/f8SU6zmJBycyqSgix7wlx3E/1F10cIf8Q+nid60AbmZtfP2bw/03l9sm
yQE31bLv4x5ApCN95jRQLZIuh3o6++GIQ2NyuaxZHCmRXzMdfF+iz792DgvV4VEhPHQFAZn++kec
Y82Ik9naoaWrMTrCqmQE9h8ry78eNCsjxJr9y04EM8GGrspDcPtXQub0mYDVca+S8WeXBBoUQf7q
UwdtKfdaosbXvYSjTo4htzFhNTQNAx2hafJOV6gIZx1tvLRydy1bf4/QN6aDhF7yvJ8xwlxn9v8h
pa49IWSoZjRZMHMmKx/36UKFIargZ9wUv5WzhF3tf1uy4h8UgwdDkUjfLCwyuCU9npXTvNrUTRuG
v5UY73+j5y1Hq808zF8uYvhNHUDWGYqQzLZHC8flNANeWaRlrlQTseZQ9qT2wkBpZmzFTfVm2OB1
e8MgRGTF3crpwZPLFajcW7/aKD0nKw+I9C+KUDlwtvUSMp/g4Ynj98EZrDe1dCYodf/ocggQgOb3
B8IOo8NSz29BYUP6WHckS6v0xa7Wf+t+hfVn3JEk598lkmvkMOQE+q0416b7LREE3RrCt89GhRR3
nLy9kYIcnqTrsMaIw1yMnNlgbkkNtBK6R5AJkbNDtcmtyNeg42N9Qi/jkUwNIoiHoI73pkt4ZK+Q
CzTM6Vff6F/z6AzE4kCr+fLvc2nh0p6ZM0Kj9t6cdCAawP9WBr/d7l2nyYuYCY/D/PPDD0ySYHTQ
b6rKe5KlAcS5z/9MxrxzAtwonhCcwgGQZsuRJ8bCUOnazkO9TU5nh1r8WFe+dRZ8cQJQgoEj77FX
df56GaP0VKvKxcoIF2GGeECnsfN+UaYEnr0PWpAMqXCuWBBemDhu/9phhRP8kFb9ZaQDH97qMuQU
wN7r1D6WePpiHc1R4Nc0OOPwKar6o/0lk3tpeuiAoyvEHrL/+rWptt600b6SgnOGh0PSzvBSy35X
WhMipISWiFkQppCdYfZgo8vgLdfJPhJItvirZz8Bim1n+dFdI0pRb43HcRHbcrrHDew+thvglBOL
l9iryPJoezZCPRXvwoSsaUJCoHAjR6BkuhS1znXsVkqPifDTndWzhPC+tdgkAY5ELrqjYTU2JfzJ
JY6Z3QEAVGn8klskRPaV2W/LNr+vyvOFK3xOX2PGT5QvMSIvrh3kncsusQdWx0tgrCMN4+yDE67x
N+zbfvr914dWHesEVbPWjAwEsqcIujZ8/PKkF+eYaDcIYxoi0+vGo01aQ58QuWWuZ89fJ6SROee+
qSemaJY4+uBlY6sAqQ/raxi5t+umoU2yUcEnot2TYU7NXFojTT6jL+YDW+FlNJVBcEs9/5OCOCbm
unkiPEOd+3/TU13zSFipEaYmqbVFNH9nM0GLkcmUbJSYz0ZkZBd2KDHWGCDnQzk6ZMMC+CC2+TpE
DvmrpckMrzcQvCqQLciJyoayevJJf/Km6aM0g+Fgy/m9Xr8silsuvIZ3pxXPVAigEoroCf3S5u91
9/ePlWR0dtKs2meufDQGAAUr4feLwJ7qlaWMBO61cV2O2Ih8SoIqsLo78Z6zrqFXsegLwSQiYgIx
66Ck53VP4oWPdlU+oVpotmVE0af6+G4YfIsgPtfwYepuySFU8UHP1fxDjvU+TtmjdSj7/r2l15/8
738bix8DiO2N304Wxg3xyQJTbY2qfJ+e7YqgM0SBdd02h5nCt6acYTwrI/xFLWJzuPUOmJHSf+G+
Gve6a14ClTkHmtLl7K6QaqB3KZMz/xZM5rQdsuHD8ssfuGwmxPtQeURB+VvCAqVDtn8Ga3Xi7gOb
49muWKpJ8mEE5ek5V6Y8Rz4J7RrzhWOZdtib47vrcmdwnKvNgg0YtRlWB40yblPWjYMUTqJMLLIY
RmjE1VXA5knQh54L0/rTOO7JQZ4OCtIO/97bDLD6k2h/2Ib4Rvb0U7I+KdKOLnGMncB0Xlp0OKHf
+hFq7HxhWsYWwR8QQ6HeDTEuYGZkOVl7ODCa93nIYh5vfc+76WIzEbo4gJRnWzsvtsbwkcFuo9id
rryTHUKA8Vs8jE9Uts90awSbINbbl4Entlje/rgmBwS98i4wwBgj7P6QfJKavkaKPMy30amP3Udu
9Nbpv1N3JsuRI2mSfpWRuWPEsJkBh7n47nSS7nTuvECCEQzs+2IAnr4/MEu6srJaOmdOI3MoSkQU
yaQ7AYPZr6qf4lRVFGkTuZPhUGwd8YWzlN1TGWPzLKpgHw8M87DEPjYcAaEjtM2ZiWgT0P3Qtt4h
sMCl+Vk13uh+3GdZzSq4DOZsVYa79KlOyB0UUfTAOhEwVmSM4aJsAx8wK5OVkXriY0+fxrZNnRV2
P1rmwjK/lDkwMAOfXkO1KKUXbXYIzZiCM/jPa8swdn1OCYvw2l0RtowLcu89pk7zKMwlXzqdBySR
UxN7TBNw3PSxPnfw+Oix3mVN/yNIik/Br5jipmlau2bfAn5Gf9ZD/VFI0j7JOrPxzomKqgKRfBYm
FpZyoljO9gwNCxoWJwd2KnA5Wa+LDPLIcC0tfeTEY/KUXCW+GHYOFSdbno/Fxk/hKAWTGjbsnF98
7UwHs/8lTOPQmlZwtCu8MHW2Lmi6uyQJb16n0mYPxDVZhXXypBBsD+3UH9IhMEl3fgVlYKC0hUeX
s+S6kSCH/fJ3UwbZm0/nXdXmGKkjqvD21DyRumQHedBO4exm2/3yq1Zuk7ZVq26i2yEPTnEE9k/O
I+DTuDrarYn70hcAxSQDMoemVYbL1gYBNF13PqkunOojIS75wkWwdmYGQlFbWZyPMAZAbHQXZT7w
8zMFXeHB6q5iwLpjgIylgoUNHjnQZeoswh82G9ZFTvkp6cOCIlegbavVHIfTPus8FtwAb3gqGnK7
oeYGp5DLlRqFyAx4O3XIpOmxaZLwiAWLpvLUae/7ZLiEqt1VqbXKffMX43v3QjsmlX31XTeb3WYI
K2OPdRljfMvQPcvOJgdsN5dy04bhngUqgZdeQXd3MF30MN3Fr6DBuhraY7KPfR9PkiirfeAW+4DB
EKsVuxSBp3oGOQF81ldL2/AEILlhA0KIzGjosRwdXFu2g23McsoNuaUC7CLIw85V3cGy1ddwN29B
s6LJgfJaTY5jrkuZIJbPG8IXCGi7IHE+rObJVnZz7DUehZgIz6Jf4fzB/UEuTeYrkyFXCfhIpsUD
5gpvp9IMezbBnjj3Dqlj8DhKtwwfOUG5c79GleEY3yM6dvhmLUGTT1o4p1EspzUcOrjbE5WFJynK
NzXKTS5pXWEVVPWAQBIn9B4h4zKzYNEwHMQmINGfvqZGVyw/mAuQblVP061VBA5xvrpeqIO/PObB
tTgZ7lhswyh9yqraPE0ldWY1dHw1wM+uDTbJPOYUlhnsYA3ZyWidJE2/KcL6yimPh7Sg26eKAXtS
Kp3F/XR0MnxADeV9rgFSMtfFOp7zBxKTycaOh0/VuI9z1yy48X5TVckxOEvPJg5nIxsxd1xnfn8U
TbTznLG5KVtg7JNID11f+DhlrF0SaNRDF9OyY7e7MeW9C019NZrQJ42VUPDsknSFmF0H1T5xDHBH
ZnF0R0HQ1aLlLVTWhC3b/In0SytPpexNm9COPFvjRSRJvhmvnHCaG5eqIjwm8Q6v8Ucd4xovg7pj
6DW+yfIu9Mkaqsr5zLRdbzytxK6Puc/zcnjH/PPdmRasksw/IQQbe2rcth5fssu88doUoEkJZmND
Wr6LlsLZ1WXFqA2XU1eSuCNWkdhG9QDl/JJkHdUIhKE2hJR/lyKChVnIO9vzC2DpyBGcVTe2FfHg
TYloWGF0TnW9CoIOVCn2vDwbbsPCAzToEA0puFqrmio6YZQIzegWm3Dm+csgZVXpfBsa4XtjPRRd
MT9X+X7minI0W2ttWeYuTspq3SqeRW4umPUqDZRZ+Lf4xuwNmjg97zPc/0K+FdnUU/TcY3QZH8Oc
qLJwrQhUWoy6my9XQ6tQ4TPCZgFOO93NWyGSp16arx7yUe7QRxZgE/XMEud48kysat5h0eCYzvWB
icxuH+zIi07IVHca4+GqBp2/86FAejJ4BYMTUNcE4jYc45OEjZLmbnRYpvhdKzHG9CHYHPb/s9Fs
KG+D7DbpkvUhon1SDJe6ys6BGtudaXLZeE4TYO6rjV2dxzd5o6P7pprek3sCFz+pT0EQqIrnqqtR
eQf/I6Z0chdBqcqjbMIGZy5jyPxES6xJLplywMUNNqxg2fc3oZ1sq/rULd5/i+eyjxTGfj5+CVyZ
sPGwwnUWMucUbneji+VOhIe5rH0Af74xdLXoh+5UyWdPqe4olp37d8v694c//qo4OMnJkRs3Bqhk
TDUY0JqipG+4hb3Mnr4/fEPv/vnX/4N/y2G1rDoOnpSTkQPwGNx+t2sPiVBrMS4l5bI3d17jPQqO
hGkZTLiNOvBjKWDIpNM333+K/vNP33/9r/7t+1P++RX/1ac4zshhIXZ7iP3mUgtXE9Jrm+gc+Ym3
DSE2rkXZ4cyj2mRj0IuVRnOyLaLm2dHOr7APmzNMdr0NYMSuHILqhUctZSVFsXOwI68lnwUvkLYr
WrPYK+Ehqm48a2AgOCG79h3TQnJ7t1x5e5ZY4qETe5Lej8azpuivi3JnU7iUMeAoRalkzOEi1a6c
Pj6F/P8kFQklmh3FPgeGbcHHh5ma/p2T/WbNHNelYJnrW0JysqaAzAEHaJk/woSEwRS0IY06TJEo
WOt6W7GFosRW+OZNGVjvHkvHMZAb6KMfEBouUxioveIIv4jYRq8/rUqapwCwqtkhgkrFXGjSIJqj
c+MnNjNDCAgDlNaVJUkALztKCgtf+vy3aP38UZvvnTl9MVyNNrMInimRlwzVJ+JYXXVTUti36kd8
NXNjOevG26dVT9vRgmSm1OzXPCV37F14DIr2BT80c+mZpWDysnu2C7AaMV4Sx08hSvTXPAAkYlxx
EdkbXtSzbuSeU3rMZ4hmTR3Bz5YBBc3xxLNGf8gPVuM9UcpEqZDWwFJ7qjs4L5/tOX/3ev045mwc
hAszWec0cVIdwbAlDE8kGe19PM/ujW3XEDB6z71xSvo0DLNnz8uJbszHbhkXjXRNTd5ubJr7rO+N
m9pXdNT0UiMM/6InKUBu5xuWrW3clGPCIOshZAJbq645lePZQqumfm/bN9uMB80G8CxNX6VfbKMx
f5in/jHyvRZ53Ro2zUAcxDBHdSPzulx5U15v6SJ2jglySxozTtV+RkFZJvnpmKUT6Nn7DbFb37eO
xGKy0wQajNYSfXCWM95QQimohi5Yhw1eCb/kvTDD3Do5an7loEjq3qd+l6jtAerFTbXUc8yjefh+
/WZztqVihDKKe9RysmaT5OSdv6o0vbijfUk0vrfoxQlwAXmiEtgSGCwzlL72Cfsd4Gw/vr8RQUNb
8pogP51TIkG7jpnBEDXygG9jgkzLLNZXJtzQpeeoM6x9PhLEraNhOAyTu7ddMSFaWajqJVBfOsmy
+6RIbsq85787MNOHtREquTaIMRJT5cJhP4zHldN/6u/Y5L1T0nnuHRpgco9s5VSxfctSCLbxneea
r93oFmvbD360lXlrJ3LfZep9LrK3saHKjK6iAzSFdyg4ASp20j8OlE2DnI1uevpJCdhharIdLM9Z
zagoeDPrXuyUnTDcj6f3tKomFH/mUUNipHTR0Ubk0Z/xWLr1l8jVvonS5NpjZFiJWgJuyfY6deJr
ES147zl7UZ7y74yM/TrHB6L7glSx64GMSZODMIJoZwAnvks66R8pvhMklZi6aOcWKrlx6OMGxbHx
GQnVlL630dnsTY4zP6jTSW8LeizxF021uo6MckIUxwpTx66doodsOUVpQCJMpvAteCgP6I7JBkHt
ycuYc2R9QlXrojqUlf+ZkD7AzUXxlbn0YFnL5de5jOr9lrc9hAsDP7o/RVbF/j5luiXYka7pIo73
QdHeR6FEt6qS16Sq7JWvqYwlTVHfzKrjKUYZ1MzqZ7H+mTJfJyE+4F6iOkzjNiO8sp5BLHKkcUOW
f56y0aDfBz8eb+x+1H988Cuyf9Bdwy3Yiju6Noa9iRLh2ZiCsvpYZHNyE3QAKENRPQyme+zCUFPr
woe+wqDiCkPgGwxe4H3KFbmDaqXcuN+S3IYOQS6LSveXsO7nE1umMl2eIGm3cazwqcjZKJKcgO3K
wPpG9oKx0/JhhjGwcTuUxW8QrmnFL3PF5+ZLIpaoaH+yiuXQ0/yy4pR46vI1OAA4WC1rmgRJQSE3
afTYeXEaWLlcGge/ttE8h+bOw9/0XlUoeBVGsyIYX5tFwabmjK41mB/YpaLj4FXiPLS431XvMAyM
jRf8ivkcxBdMxlCnDUdzukidnW4lPYqSRByZUjLvXtHDjeqj02z8npjXc5JwTrKN5dnvkLSL2Wy+
AIqARHGHcO1ok6eK/aZ7hGIhMGO52ovPqVPfMj/P9jgyCvZl/V3OTw+rvLzC/P4cWzo2nGh+N8ry
5Cs9fuV2fOdftDtH702Opj0bLtngsMKd7CXtBtXuxYomIPGu3g0JE/yJyMBMTdLat6r4zer9d1u7
za+pfVVRCa5FXMIOIkXcanfjFPbvQGFGTcrQAMvrJdtgsDgbFhi2bLIoGzMKI2bewVc6O/ioQfRE
EzbAsJyLOxqeMfWZs/+oFgu4Xzbeh0mXUdVeOuFeZR33G7cJ02MLed/L62dmVAhX2ZIWyBeOLJW6
ycUZ4+gJVDRj9NglwOf13BmsbKpOflhZE57cADdl19n9jl02NKAQU0lalo8lHrkqEC3+4pZMqayv
Gtuo49vDT5jSwOzRe58A91D413AXFVc59d1tYM7bejJBJMZmgFcAY9dExyIJGJNQFL9HMNvVMfSY
wVrTFxyX2yJM9mWqnd9WHR29Bss3h3e5izVvlN9DMu890zyyFPZ7B4fFI5kvzrlkmr4oFDRno6Kz
BfGJeH9/CiOXxExvXhoXq/bYICsqKW+tvtxP9DvfDREMeboLon1qRYyAGbfdeVI8dNilsS+3xV1I
1y8lTwxTh0Z4rOm9+U45b7wjR65u1CJTfH/IORPepK866qq7AtTZXd7EcutVTFf/+CuD/H3bwWuy
2atMzqwvlJi+RRMZL/hcNkuAdSVq6W5sf8BPVdP6lBn1EhPxDbgVRJ0NV7HejenWHbtmnQayO3aq
fVNqTm9Dd3nPKyY3Tmo6t3VqPLu95W+ZAxTbLvptKrk8IqcX5KCBM+qMH9LBLe0iB/cBchNb1mrV
Vikm12y+aSPKcCmK3dmZvomjKb14j1qmWIjcgragsscg4QO1aQqaoWBZrwhvsCW2HGZJFaGZksX4
YOSFt/UC2MF/yjle/kgG/g/Ce5cyLrr2f/9P969N9AQGXfKMFrFBSxEeJLb459rxPgqyuOri5CCt
lhDP3Fp3QyduYqvzH3i7dj2zqZvUgcRKKL/ZSmeCgiJQ/ueCUApbKczsFBNRzOwlL0PrscHNM+sm
TmPjgH2FIiZPUu2lK/sfUSg7o/S5bMCJhlV7kGOc3Exs4XEMZPKpy/yW7EdvnuwUH35pUnIammLe
Mk+KDnAi3rPC1netXydHq7fPFQVJd//84NHLfcjC/ik0a3Qth33SgANOTErO6Gttta2Eee2VH/zN
2+i4/5679GwTvctRns1b+ZduF6LTJhpDFx46rX5VQ2i+900yrFM7oXY7JZcfqiF+m9+qiRKSWWU2
bOXRvuJ2dLGDZOWxdzL7iv7anpUz7/AsEGBxcuIvDLsfuXEJ4/TqSUytcUz9ZoW/JLyMaSIBlFNC
XUr5MwOcdoM5OHqwiCFiuYg+sibDU0SC/8WkZXcDzofBKZ1qIBHa4F4BvPLGqT5hCb10Fjk9pwUj
gu7M/qw1X7ylOfe/v9zsv7bc8wb5tscW0JLEZJVa8qt/arkv7D4oI3wBh562v7HIh60M2n2lS14u
RSpsJd0Enk3dnQaBlTUadgnXwJ6KzvjIePg+KHxxG6FQqIkyre8AW+J29cENXX8L3SBc/3KrPDx7
23qcp+d8jO/pYhg3QYqX0QjydyNJhkdDO2A//uYa4L/77xcBL04u/8MuTP3BX17cRIq1GGZs70A8
jthLGZ+CJ7PjD/LvRCDDsuZW4heBeuXs7LodV5URG59ebfLsKtkEwyk5wLEGXOchtqKfgkWYevHc
+LSOqCZn1M1lBRCuxLyCYnsObZX96U+pG90ry+7up57SQ8OiT3RgiZRiKl5lFzQ7b4/5Z7whlWve
z2VbbGhJU+9BlYOIRI2jx/FFdMl7TI/9M7ubfp+RgDk4qreuGUZw+kEGjJh6kljUjVemPhLGGQUq
9FZS58GZA8CDb9ICamPZzuRR2huTWNrJii6NB3OpDk3vkYfeDdbyfq3rLLqtfBndc5hlQYAGs26S
MTi1dfE6tHL4GhC7Aqf7KPtpwuOOFdRyr92AjyFVLuxKt3MeK2b5+yofaZLgQL0xTIKkdDiX7JIG
+VaP5dlsZveLpfXA9DM4yQXYI+MgWHW9Fz4lgZNte9MFoyawhqECwt9igJ8SMkyiHc/tZjcbRFQ0
NctV+07sDeN4e+TeJb+r/e7WSpZSnYHHkW6qt0JJf+VjUsCL5dwkkZsfOruZ9oCmjcOQWApnVWdv
M7YZ8J/N97+5w/59JXKVMl1l+xZdNeZf7zAEntiwyeQefAamB4F12Wa0eaeG12ywLgBMUiyRjdwy
TKRc2gToEMVpeMBCz4nf0922WTTHWFifucuc10G72yuBTi4o8B7yaaL2nngHZUrFpl9c9XPnrVQH
ECqfmEG2jbe1S0ptuyB6x9iGaYPpKISt+U50fGbmafeQo1X+zctenlN/PN6Ov3issfLipiD1Jm1H
2aYw/7KwGG4NuMpS0WFW5RlitXW2KMdey8yI70O3P+WFlR+KsHgqLR+b/CD6J040Z0P3HDCbtr+0
DhnLQVmoP254ZwSZXIaVNjYZMsvVgPs7zAecg4sRch5/mKT/VrZBAjBMkmduomrjo4lBObqXdnRj
le6BcTQ9lGOAPq1qd5NZubur3X2L/rWZkbP+5i3gBf8X74F0XF+S92D6aMIZ+PPiqgZRkQiuowNE
peE8ZaF31zc2epn1JlXXPcwwGW/qMP6pHLwbTly96hj8iIJxKJVgIJf71XuWnmFfP1LViYs5t+yn
XNH8XBdQiXiInNy6AWIXvwfYFC6DHj7rUYiDVcOGSQxHvNiJ2uBI4U5rE/IqU3nu7AD7PjJ2VGYv
BcLbeY6bVxBu8ZpmqOSmNZr+0VegOIrqqWcitKnzsTr0fXnJKqHPDRLy7RhOHx7sIWym+a6tJtzh
rnxpp8Q90+rsnFkv3zInFpRbQH8Zuri74h+yb2EN3Ft173I0zImHaOOuJ1VEob3jbmPQeOcWqWZD
peDdt7eENfvYZhz5BzHSdDbV87VyzasH/vbU183VtjvvFpohnmEOg5U/4zjGLwlxVJ+MsiJz0hXx
3utd0hSzt+9n/9TBM7uZtYhZ8rwH1+xTKDn0WUdd6Gy1gSGVmGJYOTjQVeXdWm5LozFePPptM44e
evilJl9sSVNDZvbqYq37LLhkuXlm4pDtkyFrtpWHk7gtwmYbc3zfCjOvaXNXmO+gWO1iC+qooBcS
yyn2vZhzeTAz7HbNkP6QSCcnPN3tShoMzd3IC7ZmbVp7ByJhk72wuWL/lzHRMyKCz+2na1ZMvuYJ
K9c8vAtlt/s5woRCMpK9X0/AsSogKQwJ5wa4dL/rjMrizLgzsWyddc5w1CFh6mHMWdUcuy5NBkFS
qqWia2LgEk9mirRe4AVUuC2mWDyRMy8fsmik9VjylVEg2avP3gtOsZWtOPfhMJW3eT8h8FSB8fzf
ryymRTvgX5cWZSlHmp5jOtJ3/rJFjkyDwdCgjD1q6rheQoTnTAXBGke3tZpm5xdV5dG1qJIAHlib
bSvlFDc6Mj+GQoXQExjcGQlcidL3x0trWNGx93ms5ZH/5FIrfWhAFsCn0ebBtuVrB2RorKb8zi3d
9txNBta9egD4FlHr7gfG2ne9kgPeZYzS6LLIfQ9sSMlWmBaQ3wLXb4A47wkr2XtD163ybuDrQsYp
oyoynkJ2eidLzA+Dq/uNJip958Lno2XWNFGGyx/I5kyqvfKuj6IKdz/XI3VG6t7Kunpty7jdRbqh
hNgkup1P3WuuLXXRaby1SZstOb1dHt3kRt/+VFN7jH3ct6ZxsaxPxhfDwShRy8tkN7OJuFfscHmS
aHimcCi2s0w2wNOGrQaOh1NSuuhSAQxDGV66IsFywxEMaY4KWcr2Nt85eFedbMlYLwuq+ZAzsYE2
p/0XYrR36VRDp3AeihnoAhtv+s5cnzhgp+oD8Xnw0SFFHw4x7NVcF/Y5LdiaY0y6xYe5No2KzQZB
rybDGaOJJp1kEYodNvbF1LY4ITBX43dxnxKSN0y+vHxDmVG2TqgrOPheWt/H+EFmsBVbJySMh0sy
CZP8p59iDPAXUHcT0N6ryCp+X7H/bzg//z91iNpyOXf9HeZn8yMtu38tEv3jC/8B+fHB9UhwPMoy
afyjE5T14B+Qn++OUUd6vrBcj/JRwRP2X4pEwYw4TPKEC1jvPyE/jvu/MFoB4+HLOBxyMvi/gfyY
yqbJ9E8LEtRl5diKABI/IaU0AOv/9Tnv+B5WlVFZtzYoSfGPqjZM+PYCRJ1ZppS1txarpFFJIMjf
hs9//v37HzsB5WrAJ7qBhQaSrcFCC9bsZsgd84h3kb6XrFnWOD0BwnLoHNpi+6YGQy1dGc1C2xsj
A8MW1TTfH7T2AL/E9uAfGUt9C5Vhwzb+8Ecv1qJoulZwssc62vdhHh7h/61wU16pAwtJP+YvGZGm
aLKvArT4oRjux8qcsavFWA2Y7wbDOcUrCScUZZy0/nMbzk+50P2t1vnR0NbWBziEpppWuwQmEDMr
rK+h4z1oqB9OEOEppDdzlfIkr30ghAGIJvYlzqEzzRw6b03yiCwSQnD902aRQlpTl8rmAOGl17YO
HybRvWZurTaWyw7CBpAMKyGkrZ2YGS2f9HK6wW1dtATIYv+3HGmuz0krwcXgH5D6i6q7gwiyEPTv
nM4FMD27r3U+nXFNPZgcEt1KUoWh84eiUpvCCoAZiavEEwDI92PwXZ52jgXwItQroinYpfmGXdS+
sh/BGIkbaSzwleR5u0r1EkQK/QkOUUW2xCXGVpeDs9LFtcRjsObc0XBmWzmJfRt1xUe1+A1QsaG6
yizgWTKforh5rzzviXT8o1k3F69Vz4TVXlqPzoBQJwc/l3CeAt531jJVP1hGszKwTqQOxX0jrFKe
EpsorH/VHbab0i5+kf0c6XBBQoJ8JwtGDfqn1liG7QDRYDGHp/sIgyeOVfqOXEIK8W40qp0t4pEA
arBKlTw2gsFYa0YIoIUbbEun/m1ZnLgmMc/7qEe3DB98ZZ2zzvwClEyQo3rKB2xKECTxk0fu7zzM
FpzuKelCJBu1DOc1hLeZF00YaeNzKFpNqufCayJq4OljV6qcdo3VUXBJJUqdqbXW/mflZqQldHMu
ijctKK6mHLpZm1wPK2AZj+YrU00aqczcR0qQOzEEt/YIU5PrqRLloRQeyuPUrvBRgO+es0ucHQtt
nBlXoxnglFbybA3gP+zZ5cgS485iboxINv2azfE+k2iOlDswwxUClg5xih45YDDzh2YBftcifaG/
+9Uu/Puux//Yiwn3quEircIiMCrrl9OJi0GcpKMpFIoEYWAvOYDjh5XuwVseFUaBCoSYlr/6siX9
nFsrg2bHVdRkj55gUOWyYfapwLE95rmlXuop7JgMoV7XtYSn0zqXQgXYaLLg3s3qQ078qPYLDank
0NgtuhIwYaSUu8brnjR0c5wk+dYpuJIltMsVSC94lCEzh3Uu8YVkJZSqrkoOzaMePH7JCmMAyRc9
sY3hKb7pU4lH3w0futE+zZk4RQxmeVNFwejdS4noZtX0m//Aex47FyOqu1XaxJ9k545iyNFEm8dA
Jp/8OWbOIQ+eQfBsTPh5j1U8pDs7SG7jOuTovhn6vR4AOCMO6zWQUn5RFrN72yEZZjk4U10X4soE
e4QA8bk1YQmE9e+kMzgZ3hNTf+oacfVDNN/O5J4eEvvSR3egOrGRZO2DtOMX7ZAIanHj1F1/1IaW
K1Hqi1VMV/D/eK0Ul1fyMdhgQAga/KYumh09NKNVaIwnmYlHP+Fipgq+hg6iv4RLU/20oHPPbRZ/
BeZImSHMFOYTET9k92SWNi1vE44soncgknBEejOPlKgPHodo+Nna5VVUwweVJdnKnot7x8IK3JE5
45VvPOVcIr846oRBuerzH8bYPJva3gyW81xmWLSd2VuTwqlNcn1DJq4QnFcKZgXojCet6z3+7t9j
WJyScd4ZVtWR4eFp0iH6UPO6Aii2UVkPQRH7QwJqwCrv2ZsThnCX2GzxLPj2lqeSrQjw16Q2gcNc
wrHv95DN/Z8yYa3o2TR77s95gnVNLopvEqNSIYJu3WLZr80Fdbqzcw936BRmxZICfQW5+aWCBTFB
L0A0QzmPHHUbWMPOH/VJTeBphny+xAGILNFsncXUZbkVu1es2lQ6RxBWRXgVy/Yw725t+zim+cXJ
AyKnCkNeX7m04/iE/DHxdiZu4eIhG7IvvCRYMXCo+cNIC+0oNt5YXobaXMfL3TXO9Q6U1RKvi75m
GhYG7eJjZvKC0RbyJQw02/iQLTPotPWZ0GN5CakHTtOiX7NfufeK4OdQzAU79MpDBfzsrPBlHONr
SN1JOSQ4icBOHeKFSdwq8VYEHUEymwpXw6Mnt7YBWcHQs+rmdjTSyxSxndDBmuMrOX3Y8pHUe+HO
V5PDGRnc4YBbD1vuyPdNnTtBH/Qm6YiWJfJQaZPhiHpFZIjWy9WOBGhC+cRXEiYTyVnrPdQMdOAx
fOZ280DUgWxlgnz+VkTioKbxyx+7rYFDHvffM4mfx2LEpEAa+D3BWrOfPX3TUujR90AESsK/VPfS
qU76pfMPZuthhBvLB7u0rs4cnSByQSHNV5QFpZA75YUIK2Z9PskrnnyyIMg7PxxtFYvV84Vq93sD
jirWJMCAhug3yq1Y70iZcd6p92VBRV0+c74uXK6bgflZE3QDviJYpxRXv7k6r7G98O8IFOT2IVzd
sqVY61LwdOMKsZ1mHxbZQVbODdbEm0HyA+PwfPbH/NRgW+c3/h6bQ3xMZvkrSoE2KSaqiTY+fSSL
deXSWBb5R53aC+JZrto6+wDxK/ZlxUGxtfdDqr21EBBONJGxveMX1il2rU1P/wQBl+JJMmXYYHT5
YTvJUzEt5KGm/rInhlxe/Wynwt8mlYbpkmW3KEoWnGCD28F+LikN4GTuvahy41beczxgWIUg/pqC
x9q6UUN/fXaeJIjgsEyuMg++iqIRWwIbPIISUC4Tw2tSC7ETrGNBWRYB5pWdj592VRHghVle2Z8z
UH1HZ0+mjyNBvef3aHLsBXAOMFVnRcyd9slzHM5tuXg1DKqL7YErIcDPPbR8iSi9VzBlks2PWglw
LAw19Q0Otg7gk8ZoipMBvfvR9KqfjL5sX3xo1/vV0hzO7EPfpq1nrXwHPTKiA74sn8k0YQ+LxKUl
IEWFLF2XNm5dq5OI9NohjjFapM/CM6os6s+xFzH7ozR8z+wUf0b4o07n+8hOrkgz9yRu7sAk+msi
0ye7hRTR5oxXkE1a0GUIv+ML7HpO+3P9OHv2R2HIU+nidTGz7LHP5C1NGuRUx6BcAzIE9XjRZfjq
ljThwDhnqmez7iIZsPxtjMJ5YkpBP4xkpu+j1Bfx+OYmc8DiVV0CNta8FJKmE0QEIIU8hKLwXLrM
lcZ871sHN8OwYMJ/YpAc5vBfhDf9TEjPipAoSsMYYoffYTW17okduUHTOBMGCou5z2sdPDHD6tZe
Jyqqx+M74S9iY+TaJEQeShsrStKywE1Rdl1U3JUPzppbBzYFKYAfqFtP0sPwahQBFYsTZBLYl6+p
uVjk6p9F61wTAxdiRp336Ok3FQ2/kNa/rFku7tvP2Cc1VwneqyjA5oOEiErNEMAf9oPTJQdsqdA2
8v3k6lvO7ydpUdc+hc0Hpl+PfUezi8s9M/WqTcDixerNSvJTUNe/o45H7GRmH9ryNq7pHXAxhfib
0wezr/w1fsyfUWfEK0EbpSnSs28OhNEj+dllhAYK1W/ndHng0ZCsv8p+iYvqZslW5kdP4sGaRM3j
v3/EFPdpJ5DpCDDvWXABsOFKJDCRCof9PxZfUgvjTxacq001tB88aPwYKTGCosNBUWK2BUuWblRa
P2DrITTIkO4QkaF2k+fRKahiCXn8rwNAqNT8wQ9INYJPtPhtjATghMVOuXfdVe2OzEZxXpSAY+ZI
nXUAiZAE1Gaq6SGsRw5BrVzHXr4brP62LvWjhYuXxEh56Gdr4wn/pxNO19bO3EPT15dJmy+i8hCr
klsDvw23LjeYx2CegOMqg/Q1zzpfa8M6DjH3VJdKnCPmQ2p4+2bs2Q/M8W1UsELV/gt1amDBW4aH
dkyiRijn3NhoPp35kqpoKz0XBMcwrgadHxKVn8bgKdEO9KBs2dU64GFkwgMwZmJqxHc9ntYdaJd+
bZc4wSfWKN9H7AjeA212x56GEzP8D/bOY7lxbcu2v/Ki+jgBb17E68DQipQoiXIdhJQpwXuPr38D
UN2bebNOVUX1q8MEyaRIAuDG3mvNOWaIhPBREOFT5RTj7WZRz+nZjTKgYfEz46qo4ZMJ/6MYjHPJ
fg3KbhGef3b0P6Wqv8nlZ1XuP6PQ/xnMwwv8go8u1J8Clfm2ZR5Yf98BE/uqkvLimyYyyKjcjhRE
HWQ+NuJr5CvaD0gJe0kab+rolgZ0C+e+2JoFHREIa5LS7SqZyQLRElDuhqnwIp3+UVCUj02Ffz2m
IJfkLGotEccaXez3DGoUP85RYMUXvob1Lbw90l9KLvPQ+2/aKLmXZ6XxrCn8jE110wWPGtc9Wfd+
dAOxbIhEjB0GiO8UvtWB/R2xuW7G0HBsXZcib72bZXg5S851GtoTzZwSCgMBP0hzsRP3SyXCCm7D
qELGk8Nbs8ry5/o6otYprtdV4P6W5Fksb5+DdfE0vQ6+3399bIT2sI1J5J4crKvfWcTmUvToewl5
FgpiXCdy/b5m5a03pE1tIVVCfM/1uLCzatARUlSQkyY6nd5vEamhGLz1A9JLa83KWy3QbdI8rLl3
emLeUvwEqPJdjBmiBB8TITFLgYbma7uk8LTurwzafPlemobS+Ffg4rr1W4zjmtaohTJcKk5aa4kg
tWimkda6bi43hRDkbiJsK+rcXLwHcnTXr5U2ggrCf/nq35vrq40JRg6/WnTl35t0Ejw916Pd+tZj
09CwbZZp3TPWm8O65773UiSQhKYt6vt/xokmLdf8ppWouvxrQPR6JNbHvk+H9f56o6TIgsEc7Coc
je3Q3a8HPoL8lWAe5UT4dTasz9QjWhyaTjNy1DH7DlSW16i+NihAcraUOyat+mjHxjOblJ7v8kfU
3OhnbDsE3Fi+xllHCSRv9wHI/HwuwNdCjWGA5T8uN1msG9s5mMFmVLRX0dXnO2y3nQ7DMC/+wxuv
O+r7M6ybqEFyW5LDRTHLR/w+elGIcDTvl2i8iSjjNQm3q4E96ECvxvt0CeNZd+5IuY9w5rU4t+6x
77DddfPPPahU4RnfkinA3lJC0hu82AzfhC4Tv1NO1z0sm8lBNkzYixpxietHKrBfIETr0c/zWcg0
vk31WdyUogbrq8n4oQ+ysPn+r8vvan3l+sf+08esriSohsuNu/4+6OhTS0Cmv35kcFbGDtgELUfO
vvX0Wf4D1DT+g8q0uAwmOgmcvGOnDfCNFpt85eVAVHbfyav/6fvqRboH2V06Vq5gpV9iIde3XD/t
HJ+wwIK3UAodK9k6rqzfeC1z/jq7lscKQ/WWEUmTZ8MjbmfYhEZ6ZwQCJ+J65q03v36tv52i35vr
8zNlUMiui76Wnf39kjbUtsJT2+Sb76OaV6T3yEG9b5ePsf7H9eutW+tj691gOQvFHnB3m7CbjGiz
PqeuJ/v6P369fn3pb6fgen89auvW92vW+9+bfzy/3v3jse/TtlwzyNenioxZlEaeITovujLyTqKf
74i9TqDJ8kVkS+vsQIaNO2EgI2Td1MgzXI/4AEOInuBtPrcXIwbpVtAYTZkGYr5rh+SSm8puqJd0
JbU8UGu8YOUpGggU0MFaakRYI3eKALmtErqdMAFfWG9IyGkPtVQDJV3vG6kpY8oWA7Q1hdEyG8Pc
bOZ9SBW04pn1///9Zm765WYw5Qfo3jNSkMdJjcPjsNz40cBVYL3vyzqyznWzk6EwRvUiZRrhTODX
DI7rEwHJ2uQBgdrNGKH/iCD9dXfd+i219LfN9an/LgD1t+fXl64vikaj2Km1HI832ljPm19v99t/
/940ll/Kb4+Oa7bqbw/8+oC//srfPfbr3ddnR117y/0a/obSYFhf3uXvXv/9dvIyHPzx9FznAQil
9vr959aP9Xd/5reP+uvPQBYekZmzllpfvb4u5uSSUvE1zPEeAw2lbvXb5rggPuRssnYdWGzxn+0X
Upawbi8362Pr1tqcWe82Y7LpIK9sxS6CA4C1nfTixUW63kzrgwGsYFZoQQCqcLmMrN4tPgyD/6/7
SVbqJMcDd+3WcT9fpzHLDZ1krgPBch21aiRLhSJd1s6Mtib2tsvoJXKBQ6LDoqZexza4dczFDEjA
yw/SHKr4MH73dKo1CRpAe7BTE9NjvUxHKF9T19eGTrAEN4uEU6E71QlKhR2R4jhkfwVglH4Z3da7
iJnfMnoHnrRgkOTlR7tuMZPYkoBVU6kkA5LuegQepmNlXucipndklG5ezc3BXGgG5T+3/nisrkWY
cvGQUdOgg9VKcI/XG8J96sP3Y7E4bkFcO+Ks2utzvWqp27BiLrkcTwzp1WHdktgx31vrYwilOQc0
0AvTFEP+rRtmv5qGS38EIYgYbTn+6329lp/8ovCJDeXYrt02Wt/skPUI/+q+TSXxeKyuqRgv87pq
uVm31iP9x2O4KRsKg9WPeL28f3fgvrfXA93n1NRa03LWw7ke4l8dOX29FH3fXy5Y+szUK0cruTbn
otWuuG5Oq+mwXxK1k6j6xOte4tPmiKoCePPfjuj6YJwT8iswV+0EkT0wh3Wz1RnlhRhkn7ocW7+H
d8FikPsAUmHVZulVWxBPad8Ww5Ek6XY/6a++aNUHYFW/3/zdY1RgdkLUSNtQUprDhLDg+6bNKQM0
hkJmwD8fm6qgpctOdRmqgurWQdke5uhDCaxyTw1S84amf9Gkmd/gepyC9RCtmzjRrj5GXUiKDef6
ryOxHphfRyesJRapBnyE9RD8ujGWwenX3fWXabV64SVT8rkehvUA/d2h6pbjMxRyuQsod60HpdSt
DVmg+nb9pX0fovWXZ8akaAF0pCWyOG6QGTlAraZd4uep6MQLcWqZnZM8jPJvhb9ESfnDp5PgDct+
CiR2e2rqePvX+9+bVmD0jhiyfl53objsx+/9vWytdyUVaAhoU/v7lxHLJmwK83kdINffjjWN6P7W
ze/fUqFHe72gflaatKb1zBwdZckRlxdHbChIsiMipEFsIie7MR88+pcUmtdn52WkgNEiePpcPq3n
UqUCeSmWm1931631MU0QaDwwgVjPtHDZDcLyN/5XWpEjhpsep/Lz//3b+8+MRHiIxXX0o/23//O5
PrXoK2VFtFAh/OfSivPn8H9271nZ0Bb+/JtX/iNASfxLlyTUiapIZeyfugpD/otBchFdyDomRclE
PPEPXYX2l0JNRLMsZJ2qqi2K8n8PT1Llv3RkGqalKAheTYQV/xNdhab8i6pCUzFj85d0U6Vdapqi
/ofMSxX0MahMA+0O0+0kws2fhQBhPeFa3aQ7XD0whCpkirJHl7N7bN/VH8Fj+6QC8sld0skwUo+z
YwjPbXnsqKaQ4JtvKe1pZOTi9IrJY3GR1ofXpEVOuS/9+3RLpXiTv9PBURSPMm5Gy+Qq/USR7xp7
y8Vo+dsxufuWw/7u9pD+VKiv39FCok7r0eCfP5QjCI4mqpcmMPnZeOok6T7sYM2aizlU/dHV3RdY
TiJkkuhVi6T7//rNkaH8zR5WOVKGpoqGSB/5X3UrReaPVRwo8868WsNR/CruKRgRDfPWbrIvnOkg
Wrov40G9BxSgHhd3+oOwMU/Wg4ll8JZ+n3qR6pN0wwTsPTvP++QCw6Y5w28fLh0QBC86w2hSCV+x
tQcj3s6xCyH8R/EU3ih34rY0PwNN1+krzE/JJ6ou/U59BdXAZB3sEa85Yb6ZDduGsda9Vdfs2oP6
UfYaHj/DMyxYyLZUOign5orB325ushsaez+pEiq71rChoOcGZX3bdOuH6kzJVDo2W/NAE/ituBK3
G/6IH/k6m/E5/5q3wv3ifDr5O52sEQgN74G5G266W7qX5ib+nHaZ27nz5EXoHkr7Sz6C/28t2OTC
Htx/8wFkszNswc0+qOnCrRD29RvF0Ez26utirlJtWfZkWiCPmEKtKzaLNL5Md7PhBKdAx/f9WFyS
T7S9tOOEU/Gobed7Kvs5gr5HOlUFsliMkDfTS/6ub2jM+5GtfaFaNk466E3pkAReHuOr2/UmAVfs
EJQp6DHRf6DCeenpndG8pJlFYm0uXlRxgybBuNRvw1H/KO7827Y4yw8D6cGKTcmX1h6+LOsepPM5
OwzngCvbLrjTjyRCwr2j5qM45Xt6qEx6KnZ4KVzlK/aCjdxtspqURRu+IkrQfoMwBFeM5vgvckPq
1l302IYn8wgIxaDGjWPXa738OG/VTeipjUMBELO59ir99E8lGp7T/MJS1HKzW99J38ITCU0Bu7Yp
aYs4MwpJDfGsHW+NG3rnebydjiaodEj77lS46Wd9ARgBnziy1VvxVe497T7YG7VNthDlZQpOA8a7
R1gAS0UeVrRxgwBB3sXv3b52slv5XoKvcQ0+9HPXHFuUl8/+1bxg3+XUxoXduh1+6r1+zm6Hvdh6
mXJjXBrVE1Cd7vKPYZMD9d1VO3hHLuOJtUP9EOPBtJ7mCrbZ1iid0Wsd8tZI2v7szyp78yjHj2iU
qttiryML2MxLeqaN/MFIDgMmTA6a2rhdb8sgFlxYRu84MOEy2ZJnhc7sNQQNb6yLdqBPE56QP+HW
1oY9iSnAk37UDoVLeadvUATsIePgDCZnWQKiepp2Pm4Xw66d+oxPrNuHpyR2gN+HV6V14S32veeL
TqejsfcC0ZZ+ptfQAxb0Cpws3aK93Y13TFD17dLI3cfX9m1yd9MuvKos8MlSpFt8a7Ru0NraI27x
L6E5dDTgTn2/n56Zwnu4Qa1LRyoocpjtVO9FQrK3Y+A0VJ5ule5qXfpT+xoeFqzP63QvPotu5uJt
FO+lWzyC//X4+Kd63zQlmasQ1nlJ4jKn/aHel9PZRGgDp7oJWiLzlhgu49mMmm916I/x/wafxd9c
A/7DILy8jWbJqBG52Mn6HyaluhYwFPkSlilpeFzegmnbfgrGz7nBzAzSnEVSxSX+n3OBv3lPGUXJ
n2O/iblQhKWJ6wvYnLgYw34zfikBIJ0Rx9JOErLnJUwa52Ue78oxqBH5IFOQNJRQVrrxy6c4sFRX
Mt8LZchdnxAGxNf6Xi2nx8L3+92CqYPizzKEeAgABop4k3Tj7Yi63anMGkCMMhFpTzvVM0fZRLgl
oWOeCyyGVXNuR4aMdAa6XqhHERkfVSalulEHYKKYFw6JjmG0aZ7kssOBb0TQtsTOwnxcCJ5izvdt
RuwqZ7khUIOUiVyYzOIKrKp7CPDLnCxSWCqWrm6WLL1ONSC4rm1u0F5H2yngQuaL5avVF6Q7kWSc
EXig/ejovlU5seu1TgmeMpaAvauomHdnibRVxHlvkDC80bHC2upCHtR9vFM10ECL9PeBfHOmGv1d
RFPe5bCjgiB+O7eaTVVLQC5EpEjQJp7lshbc2ppLV6qjL6AvyVlee4iF+JDovnqK+kpFBaLTg5IR
ShWacEjMaYfl48IKHUjQlG1AGhPhp+UKH9L8kh9DyWdMheHpcsr5dpC2NPkDCWWqMJOuXGWgOMC1
YEXDLgOD5tQ2BmBg2syGOHDho/GG+HTa6oL6MQA4P1utp2KVsf3OSHd9L2OqabVmn8CuGof4Dor/
D0vmk+Xa/KjJ76AKyAMws5811N4dEkquZ7N8G/ftKRS0jA6arm3kSH/qiEXx1IwLhY9GMNWZJOAw
s6VaxRqq6w/aHDzgn0G+TYwA6dPCpN1J489q1O7nUlC29CKfR718Kkf0PLedGAL0HEHIhzmpZ8Gj
HDU/Y3Os4CeWTyiE6Jc2z8u2OnjSEJnkZAPl1jLkLCN5CfAJ+IqJilXHGXJ4+NpMTjguXRgEWedl
cQy/Pw7OYaldI3k+UYDp8IdzpE1kSHEhbIVUFXZ1UXtxP6A8S8Bn1N3wlIOmE82Fm1QG5kYYP4mO
p7OdPtLX+ukb02GYchRKVpJhVtoKCcIcPejo8Hb6HaJmOBxcGdpzzxGY6L6l7B34bdJUupC5NxBa
SmrnBPXwORK37FIXUP02R/GyHDPRFzZj+okfb2OoNENDzR2IC6jn1AFbt1PvdDJ5MlQJgFOcvIBR
lsDpIpxQA1w3jHj5qbrXYMmHiB7Um9YLjgEvJWHilWufcfg+jw9zj6177K8mmgsijPcmlC+1jJwl
+L6Zkb0yRevHSD9mRq0flSBQyfPIbqcQIS65vobsmZDfbL3ulBu49SY1aOM8K25MBs0eOyFS1FLr
3YnYqr2s59MuzoAMJj4SG00au2OODUgoAn+rFgBiseDWTqGF0iFoZglkqAVMSAEQYyJr3k19T1BR
o4LnHWFdlrlHaGt0mIpoA5ZYhuPNjT7J8iGNauZsMqqjbdWad4iDiNIQNBppEpJadVJKbwjF5Diq
Q3Iw9Pc48Zm0rg9F5nPeU3oooiw9ro9o4Du/t3r5B7+I+IjVHNolTmonqygEBLWCx6NNGT5HK/UP
YSd/VgEtHBnfp3cXOSmUutv5viHawoAMY5c7LI+n4mIRw70lC4Qpo/8qX+ed/BqXXuPWp/Q0nqT3
lMLJsUkc3XKtu1mwGbuT1+mB3351MyKe+oLe6PXMEG6Us/lqF5cQjMqrMDJbCt+bG3UznvCT++fi
IzsyZRfpH9jyC8dIfzGPzQP4AgzRyHEZ52+NcotriZE+I/FJZUc5ImoUij6NY5zFO3qcEtPTxK31
A9NZUhPAc5nGXrqYLhN8Coz1K6TKybhB5sXLDCaIjh7b2od5Z/4ky+Ez6l9DEq1jVyVFq+OF/Vel
eNrTAPOACgwcZidPmPWgGnDTMzLrp+KRiXxwRwf9CZ7TllDTrVGTYOL6cDEvylf6NsdbPP8f8xtx
QcYWUG8hM9O2J65NXPJ0tz22O6liqbLpyX4/FAFFMwZQBCLxGflUrZG8dxwSLyDkcNiN5gbULXhx
pTlK6h7r9MSvrT3ibxdPdY82xtNEm8QB0Fpl5UX4jZECqrbgDfqdhj2Mr3epGJuOmQcqxNwArDMG
BgSuJ/AInLHCAks73wueSc4tUW/Z5tnkk4O535cIwF7kcqtIG/SvxYS61k41R6AEc0vjN9pzc8r5
etif4KnjZQNQ4Q4v7OOE39e0JZO8VnZEN5j6zdht5MGJ8eSQRCvY6CMiL7oU7C1ml59obJT6WH+A
2OHwgO2hBZ/YUBTTW/KHEJSyCtHz+6Hfj9arcGYIs86adtBfhdLrd5wWmbBnFxsBlp8H44xjq2X0
81iSwcMCGkRN2JmZM5qPxjmvwfmfTQh1PzVPuMxP/i3rpwaCCav2+/YR7zDvHbwx9X3Jb8p9/5M1
Wd446qeyic76CSgvdWb4Vs/DNQLOqzvWmZ9NQrjTzhyAcTvFtdyQmMJSq7XNV34BKBpZrMVIt50O
wTgqLk7waxV4qqudk6u2VJtdWTpCn7NKD8fmM9qgYNghK2sPfF6xO8nYu5h2s6s9BGuGaD9SZsZi
h/iwumJ1moI9X5M/3fd3hfRSFCDPbdOEdeFGZHmR1sz/ZSF5TmpHu5Eqzzj6BxxNJPdOBUeKiECb
LDsOUO6K/lOXPAXzNtOJ39um3VH4IJ0N1SgoKlwk1hZ1SHW2bqfME2e8CqdxDwu/sRfwrceCE0hr
ta2PXbIZD+0hOcEVZmaT/pyIC30BXZje+DmYRFv3sVWjiNoXHzXwRFZzAAFIgbKNF86raak1ghcn
0NQWdmRwfXQfsafusNs1N6Qhjza5nsR1ktjrMBlgAUaF8SlCjX0L7i5zhMFNkMT1GBsBlaFohUrD
KeIEujfcIBHrc3c+WZw1LFGpC3hE/AosXJxRc8ILK/L8kCSP/ZZZnvVICb57LpjhjFvTUfaNI71I
GzSY13RLMec1E+2Zy8c+PUUb5ZpTV/CMG+gW3vwA3nGEZm1Xd+mF9cxru4n3EfTYU8IwBhbctRi4
f4KgD3bZWeXv9i/q1nzjO1xY6ZokHh6Qps2ohfjWaeYSKLkvCne8JWJgqhE2bfJiI579+xbxr0Oc
MUvAwWVZ3t43t8JrddSQB9rti3mxCvst3DdHBEMe04SLP3qAuGHzjz2RopADIEb5e2tjfche9sQl
tL1DpS/djJviHJzrH2RfkJ8in8ipsm4xhCIeUa/lBxydEyOs+qico2typJ8kQ1g8qJPnT7R+8W3s
QFuV7b4U7/SLejIeiicsLEwwKVXmJJ1x1iEA+8nSgJiAY72XXghlmG9Z0p25wlAKYY0YfbQgnNBf
0jzjx2pg/XdS1SEEufQP7PfMVV+qYx6RjuzVL5LiKQqngXnWWqeWNlg7e38XCjtiHjlOMLr4LkVy
EcebAjhL7LBIpejud5v8RFllKJgs3LCqlH421QezCosg4PZGvSDvAoRsY5q4yFvrQSLjmyaybgei
AyJBxe9MM8eu9yg9kNmPN9EuYkZgnasz2kBRPcMTA7xkfpH3rew57YLn+Ud2Xoc51QsO2RvVlQG1
91sW7BaMnDfdZVuaNpcgOijSB/Dg2LwEwylCmUpi8XGmEYYUvD2aIJxS/cTgD+YrSI7+gNGaM134
svtqaxpeEd8x/lgL3s16TA79w+SFP6RnclZZEQyn9HUBpb9ItxRAcDJKt+l+3lQXFJ5IRrNL8MZ1
icFAUd6hunen/ra4h+Wu/cDRg2/jGYGdScSqSAylx7I55lLG+AhgiOuwLnnpdSyvWDxm3Um0rcW1
pdhwUZEY7V7jt9ZwkluZeemFtHL/AYlkwgR0r3DGxjKMJhdlJNETb5iBoZ7A0Ck/qmvxVvg36lMZ
3cd3Znm0tJ22i1+Xiaewid7HwoYC3kduLdnJIb6dld3MheJZ2pUbdds5i5GYgshO3CL5wSdFQJYb
1lv4kd2nSWZfbjNs4h0S4Si+wtGcz/5DvkMF8tp9ohsumQU8YlegO6YsiYE2SHkvuxqi498VF1BU
9+VNNjvJu57Y1Zey6bBfecHXdMjeZeWSRQj2cBmz23s8VJzSNl6byo4uljPd9eJWi/btIfKmN7Vz
qyujupIxTDoBtbFzcqwfaHpwFVF25pNOmRJX0i0FpXdlI35yR9K2Q7AfqTNTYl1Y63ZceSmGsEcC
C/Ojdk98rxYScnnJPuFomb2XfWokiSZwyo+JtBE8M98oxhmRbH9HipzPZXES31TKLan60c8iixMR
R87LrKNPTrhAqV7RbAp+ehEL20FlpBvQm3ZYeZgCVRimItEzyoGLLmherEC2eppYoL/ARvJPtfLV
1D/q0K3v+E4kNtCl8vfBJ3OY/LZmkgBan9gRJ2WWgI3JA/WO35gwr445rq0CBGdhfdBw2HDqXxHT
cR6Hj/0Npvofw5sPFRPv4Uf1yaoRfHVRO/5Xo2+QgdsDa2bC123tOYBlvFyFHPhRh/k0ueSjbjNm
ly52nOGcMM2oQaep20LYSL1bHtvexvvrkYM2SRv1p7hnikjMUeaQv3uqdhT8GF4qLzinr/k+3oaj
03x0tFwpaz5W6FhgltpcKW7NbXU2zaO4HT/7T/PMWSnAMn6cT+Ep/2E9BrftKcPC92Hto6f6pucs
8O3qaZw2U/4lzXfgOogdYOk1xXsaolG9GX8Y5rakTUEAIslUJie60LhjlCnEPgckbI+TeJxlbNz2
CCnzQPSIE2qGeByCVCJuYXlCEtsTQDuUDM1Ue23K1bZbnl1v1v+3bq0vM4aAgTwhticsQDpZYyRh
uFv+d2HMtPdIYgva3ZDF4aURYR5DqXQVU7Qj+Lx2WzWqa4q17BlISFlUBeM2K1HPxoRAI45wDC2+
DcKRHzYEPicrpcjVjOQSWeFR10w+G8pwF3G5uMGtTUa2IVq2n1eqiz8KT1SfZNSPZAYPvQCRgIo9
EIx240+i1xgmNsZapBhlaXxlPwy8Nm5fpcWvUHXN8CAtOVgZOvZKpsIuWky4WxpbLqGlIyvh+qFp
FOIiffMdFBoXLgFrw6RgXqoDN6hhY8qWUXtDikNylP1so0Rj+BRFG3IpVUcgbnoTBXDJegVkT6XR
ra5yLoVFVbT3FbMjjAQuVGKQ6GPAYm1UWa5BoFA7rutlMlNIMYdjGKcXwcf41IuSfwob5VVX596e
GR/ijkSdfKKSqQrxfQmZ0SyNo8HFCe7ksVfI5Z5h51cVM+Sh8C9p5L+pStIcWgwvfTGyfI4Z/5pZ
26QJfhF0FkBo90lwZH1915Yi+VkqLsZJzujORxkrkYlJRdYiBhusa5gZEMujbhP25qExghu/hN+d
5Ai3B4DkWavf+fF72tX1wbekT7VMWZYRIUXgShxvRZ/EJwogMaaJV9VkseInvUWucylgf2hrkmfG
+zm4ZHmuvWTdCwlZEBXE9jXvZsrLgxvF/mOlfeHwr+mQp099mHJdrXDtDbX1VeXGUWrG2hZgwLhi
zmfICC+oRmgdsimw9J2fyTdHdzGi14Hk9DUjBJIgIiBiSt1wgEHqU8uDLXmtIK/tulggFUnALxPo
Ax2GYHgG94xFkID7RJoc2YLYPBKka9czJIyw3agSmLoohn3WhPJOLClPR4q1nRMCRRKiOu1aPnbz
81AJz+Ryk6LGmtpSqDb2xXPbshhbXwvg+0s094lEnm05sH6nnhYZI0v+FOOkTm5LPYmPrai+5GOy
WyLEOkdQmd5XXHXAUT4xKoc2hCQ+gfFD8pvnQiOlF46pW+ZMUZWiveYVRLpcxd9rDNZHPQJ79j9U
nalx1HdHo2DCXGZ0EMi8s9RXnLUvdYdrISEFpmmjYbGX3xT9EuzEkgEWJDOrKgJjkaZbqcYkfh9q
NJUKxDewj/FRSRGLGdI25Mq4WJOBMGBg2WTUzKfF16QcPmKYqsyK/e1kUQ/K2r0WIflb8vssdBP4
na8VClA7VhhSUrhwWBzTwg1B5beZMkFXlNsd7FSdNK9IP/QSFwAjeOyAkG8NPFKsS+O2JxhUEC94
bDdNY7WOED36YUxO9wL5X8DIZtvuZVw8SNpKrouyhYuip24hBOgyECRdo4gOIkOkp0wVpHWY+6JC
vy3oylsI8pdowDZZTUuZbDKxyWBbltp7ayByuxKHa4YRBTK5zkoGS5ANiSnC9AeKtqCdLIIcgWCr
BYB7SwlDG7uWs1POd7XKlFar1YYY9e4ZFRHzkZReDGN4dmNVT8QfNKz741ejtWhfxf50VvOF3mo+
9kN8gw/R9WUVsxeYjKJgLT32oUyegDCRWAlvqaQPKJC2s9EtDAepoQBIwcaAG/YhNkFVS6n1XqWs
XEnRvY6EgUB5YVZpKSQYjMA5VYgZJWWGtvU/Q7INlL57Ri1CmiY6SYwXMVT2icYa/m8UUwezkd/C
kYls2b6K+jGQyjN9jV1pVEuoXYMbkMZ9BqmZyB1DyE+kGVKbyYKTc1+Y2j6rqgfRMqEM1Nt+wDMc
teKwz+r6Z5kerEl8D4KMy2mOxA2ZWoyzPaXYZKSvibBpErq/tYZXtwD9Si+BCQ9LnOn1XZ8sCMMV
E/smrJy8p06qCPJN21EVqYVlrWoO95GZM/GIo4tYB6TqwAdTKtq+Y9GRAGk9BDXBaGmHMbxLyl2z
pADr/cGPa/FYIAB3YjG9H/v2tS9jnLTZzPRERg+oMyfKcixSgvA+LpTgULkluOaIdOJ2GK2Ao9Fh
TI9ZSmJQNwVj3KRNCHRU466eyfXOT0Rkw6yJ8yDAskHmoVtY2bUYBx4qKauhAD+mYXAVgWw3BXTD
RpO21YAL3gDCgGlO3jaMZjZxvpQ7euUszfITkfT6NlIT1LspUjkYxrMWHaVgFvaxKF0ykzlo2pbX
YUwXSnD7MCpUcP3BuHScp4hnGeBla6uoTeKaHSLgkV5rAMWUXwcwLWS4SaW4flRCzwHRU1LowyOA
Q5aACSUtj70ZPQh8/6eI4nlSJC+JAdnNSENmi1zIJOJe6bYN4l7txaNoEQ8pKxkl5FhhnKrVaBMS
JUWqU80C09e57AtdsSduw+3maHG0xdHGz3voFKg5+5iwQX0ICAKTLVIG8LQq9HWciQIQ3CWWhvr0
roIrcgY8NtDNk/0sSrusMPdq3HaeKRBJGHZJQnFcd0mecQcUG+6AFyWZ5cZpsKg5uj8j3mddJiFi
cfxYuJvUNttrpRq7NaBfu8sKoiuMfBsP8tdQ9ZRx08YZHntB1DxT151qilk6NN2pkcOIzm7ozWq+
m8z2oclM6pptvfc7c5caRB0ZtXYZMi655dzto9E6J+wiwF3GTQly3i3Jo8dQh58ueqimhl9Moz3L
I4kQYpK9Jr54HeoQ9p2u0aizng3IoRsZj4um4BOOLAJ5+kB/Ic2DqkMsYIxDzgcUyLABbYK9SIdN
IckvbR9gvdKpCZhLzVqT0/tZEI5hOT/UCR0IBnaN4KuSn3GmwrvOMTsFpvSzy7r6pMYIFHPYhaj+
q03vt/dEKxHo8aHL8MKaXMejOH1BESbdRO8xbbGHClX1upH6mkSECSVnkKV6MzkVkF3gvj+MquLK
pnNKhI2fuXhHdDfZSFlSOXKfS04uS1df7IKbvmOhoKKOKPyONNc4ekiyuNvQoMGMQx6uVdHKXnI9
7XkTpb7ljnQ0iPMSADsYJ1lhZsDAdjJEeB6ddfGBlhBPDegiyvvbXtkIhB3Y8sLGRwatHsjBVg/r
1h93x7SY9jhViU1KPiI6QwTEgdEfzPD3m/Uxs54sqNHB2y8pY9XzC2DAkrwMJOTGl+RXsSuUQ6Pn
P7RCbDakFMluv1gAV6WgFvZU+EitcwKJheyinXTHXiCdUqemmbJyW3SZfRCQe0nVSUvJtVwp+esN
FOiLkCnGBgqNfmjiCTO5rBXGQQ4V/fsmz9GftK9QtIzDyt9fbyLkBeqsVfu4IYISQ2B7IGCwPWgV
aBFDE++zwaQqpmjQ0PxB3vadltykVaJu1273//KX/luRoCT9tyLBw2fdfE7/qhBcX/YPhaDyF5gk
nZhlVVE0SzF+UwlqqAR5fIEVIz/niX9oBKW/FJ2YLVNedA2GokKB+neNoGL+ZfHXRJFnRBUupP4/
0QiCTONPlf/CmVzYTpopwWrnSYbYf9UxgDrIYdhp9a4ZR4ehTTjNOHXswKK9Fdc1su6AmV5eK61X
ZRQEa93H4ZRl/DYR7yR+9RhY7X0XVCIeuRimfzOUTjQwsUxqZhij2VAEh3KyaeAf2Wanv4Em8TGV
iOe6GLWNNM3KgSCavSQ2ZOVaOg2YF8Tv9dFqiskuMrJrSVqIIBH25Kt2VuYq8tIQiZTpocK1GH/U
ZhEjGpIZaSn459k83BR18vT/2TuT5MaRbktvpTaA3+DoYVZWA/akKCnURoQmMClCgb6HO5pd1R5q
YfUBykxGqvJ/79WoJjWhAQQISiQIuN97zncMppe4Z/36KmtVAOHUr7hiESkXQVLey6z64hVdd0Pq
9qNXUQexVYuvlmtpmFE91/Vn1J3QMVI/XkfD+CsuGnQ7NDQk929kHms6/KfOohNVA8neh0N+C/Y5
eJSF9UPrk5cao/EeJg5BP9iPq7orjx25weRrQG4eaXqmXP51I07W101erkrDTK6TRiM4TW9ot7aA
WLgF57sRHPyxsYrHZBLurrbSfGszxAysGgsg/LV9E/ZPo2wwkPZ7L+iLvdFzZNhLPcNDas4jsD8o
tjq54eG3sKLqzb3/sXHoEUTuY1knIy6d+Jxz6T/RYdGKKN47GC5yadG2iYUPwp9w0EQFj2Dz6Mj0
KBcLaa8hGbPWoM+IRrFWPr2cgg+RGBFKw1lYKO7JxgvY9GSlkxgvR6JjSKfjI2S833Yd4U3cxwHg
rDp3IM6z4uBZkF5lpvO982WxN03Mw115X+oxn1uugDI2ak4a5x6Uk7pBrlaLcdnVtkmgOSuPtBxA
dDyXD2W7QWXxpevGg27wcTQ+ylWyfuM1GZqbqXnWtYEvhZsT3tqNaZbeZvCtwySn5yIiI8Kesq2X
UNadRrd56GzieOLgWkyuc/bSDkaXKHdwZfrNaKMqMAUT9pTAISMdthramP2o+HhV/mS4w73fEGwH
MJEOQHoaPX8mNYhuO/X8NCpOOlJJzzjIAA4Gh3Qi4hG8ZxlNz8bAqdZY2Z5zeNgZmRGsA8Qjk3fq
8gSrM7BO4uDXyeB7MMah+DMJo80/Z9FROzJwg9M2aNZOb2q3Y5x+K6bbEtXwVVbTx3O77Ma04T/a
qC37gTFzCoScYmbMOa/6N8f5ViVCPUjtK/4CRmLKmk6W1PhSSWtMmgRuaMeHlE7RN8lQ50RS7MQM
PETYxNxvmxsl3kejfK7ddAd+28GZ0hcHgkTjtVMX9hFi10PIqXD2UBDR6vZ2gjnBnUH3I2+E2jt5
d1c20tgHBjF5g9UmKzfvpmucomRHOjqxwhrhfPSwfHMggjtN92VQmnsQzvgpOXnALilSjTRDTIcm
r85agGxRUWjLoFZRKmziLRipTVX6BxNNCdqyF9HZdw24qG0MD4phCzHcjXDX4RcKiyToeUX74OGy
dEcSTYSrMiKZRmhmfKVMy+S7UzLiSTymr73Nbp3R2ztY6UipaVJNzO2yMGPAPYDwCLIIrWYM7mJo
6c0IhbTaqu4GF/Uu1gEf/k72FivmM1CIf5YhQkIrrB/TFjlHYFPLmnS+3qTpqUhPGXyWNqXegr+A
kehaESJ0sH6FHrqMoOd79vzpMA7iNLl0COzYz85jN+tP3Yjpr6sesgyyTGZWEHcay8RwCIzUAZ08
eWK6S4tt32vvqZ4+hROKLKGpo5nTcY7aVsejug/r8t0rCzJ8CvvK0CmpR/GbNhB350QZ2ILKODpk
Ta6MMn1rWg1ObbiDiGludFdTnNBEW9oVP6DGSG/LrqZZGIGrVkOO8kp6O9h8V0Ck8q0z7wTriepS
MRuSc4bPdebvU1tsmIJSJOgTa5scgIsWL4bJ/CJkJLmCCG+tkKY9erPorDdHZDacCgV570cM85QF
Y2SjjVvL61T4N17O3L7vA2QSZRWQkezGmMJ6OCtli7g6Dt8TYiSknC+q8c8wUtdUJNQaQRPZlyRq
tt6IIFfLmeY4saS1b+07BWYpDSWXLTAezIXCm5Q48ZVT2PbOib1fscuk2ikNtZ8K53tb6c65Fq2x
ywgXWQ1mQAJSXDNlzHFP5cBn4LGLcxBPENJMle1yo6u/gIdet0UGjKup7pChVbeu0uJzAUs8anOT
GtOcEju5d4MktKhn49kL61MumvSuaSu0StxVtFIDWhVqwZ3qxhvfTOinunG6K2Lv56CZp1Azguux
i+aIWePXZCT2GXCGvSsMSppGXLfXdUuFcUq5NHX8PAvDYnoTx+a29uRVWw7f9Znil07gAuP+kEeA
gwcaJbkqYLTN9y1JP8ZP2huLGgqVT/Yba651jIs1lAVR6dxEDowG2FHoaqI37vZqDlxBJpCrh6F5
VTodHJVSqPHUQJtah3ckm0Gs3TK+92GJIXC5lhBO9gzN+Ifj6KmtoV3kHbKtUIeiv/wYJ0TZquoM
eHjQnkvkgLYXbqvUmg6WGpBkY41wBvE9M0Ifu5h/4wY0Kvzm2Wg1aHpEjSFRyMmF4FKjc1jO4rlZ
M9zIQp8Owgl+wO7RgeETQW32Hl6BvqWbZblgCG0bwUSiH6ix3XcaOBBTQp52STQhyrDrSRizfPt1
MjwQYzRoig5a7uj1zHzlMGw9C6UARkewWLiFNzW5RYAAxC9uzJYQ400iRw1hprzJE3EYoZFQKaLT
LPLmOzRoTgyutmlQnVuRjjvLI0NzGsVbHqRfSzIHzwHDwvlWht2+OxkocLSKAZLdw5EcuJuTA0j1
RDf2hekEJ0Fk9Krv0AuNPlIbSD1x8r2NdaztCb3pTkaPPlmuyGejXQ/Ecg1pbCC9ZPYvlNThssr6
WmlMg3qttFexZ9vHwbttKIpfl8LejZFx0qNo3XKRY2xCqYMLA1nPhtxm1VEYG8dCIRrRBOJeGK8T
h7JShZ3xrI3gLG3ZE9fnIIFCxNwfuSmiwi7j8rZpjYAq2OjfU0L4AfLlwakC9UXYCYmjiXefFw8l
HGOAfnFLDzHur3rqYr60zyX35px74z0SXD6iFBIXXRdzH3Y7cot8ROhu/KWyajIZ04krajjHPlYb
w6GB3Ximf6b08zMJiukhLc/j0OoPcjhhJVePy0NfJU/jMCY3vduqR4IXcD2MoToEAK62YFwBNkwB
vpAG+XscIW9yOFJnVcWdpnGjL1Fjoh4VXANjPggQwceg6mzcIjo3bTt45JZY3lhBQF64iuottWr3
UQ8N95haeLq9JKUlN3Xu0QwMvCX19N0ZSKkQxahtW/An94yVV36e24+6PSJnSNOdXogWkd38lB/h
Kuj14mqkdGFHnfWYhvw4WjiehzIqqFz0Ndgfyq9bM5O0pqNueALhQR0iI0LbzvkXosH6YY8wFqKe
L9fAT1DVP9rKtzfGYBTXhU50dlg5MQIl49TYqwRdJkKdUzzh93AGlBy9nm5kiJpa1TTXddSWJVwM
vrfVufYi716IqV9ZjnrKMpooJTkHWPzEjl7h3eimt66kzKNN2qkCBrouQhEeWtsZ11PfPeIGW/uz
0poMGHfdpEen8PEoSmiHk6wCNHPxcxaODYIRGre5BteeW1y8Q+8sVnEpvvY6Ld6or/c03KhNy5Ie
UpBtNXOumCnj0Bl7OOURYXpEx0m6B/5VAbBh4K51FH7xRNIRrmDKi2EVHWzpIGHgExIMFw4FLYMb
Jhx3BfWqXMCjqn2lo4bKUdFklKBpjCeVdHdRDNUmsSgkdsp9JIMi2/Vxg12pK0FD5CSxxf6Iy1u8
4XREFG51WEjMtkSOYV2RgQKV1KOAW0zVrqD7QvJVLQj/mabkW0ws36opJfYiYkwhd+raanBo2g6y
2yT9CGhkUD+TF7JT8zvGImhUOJm9tDnb5qNj++2VS4t0080jFKVV58ZwCTfz69t6KvZ2ZL8xOEdr
Pfk6X7U8pX7/1qaVecfl5qqpQbSRKUYWr4fcwRdhc2Y2NQhHZ9xjmAelGdhIkPL5bvorj1AgDw4/
AadOH/QE+rA9Hj3GJivPp14Xmt677fDb0JlN5u1gbMAJQdakX5D3dwBM8sNg8NOlNxVH5riyvoW2
he8mbvfQIsoNocBHEY6A4BjFEaOdPCC4/QZNHDsGDLmtgqBkerOwTIXXJCIyXFTZA7Gn5zm003OY
rMRD+6DgDGzasfsZct+deqh4XY5fhsyHb17NBDWtKE9Bk0BDHEXpIVbuy1ihxVE4Bo6UIKetbeFI
0joJIxZEuAdhCn0fswg9I3MLQkfFfxfSpDESeY4ncJ+95pIgtsvC0IQ3CKQPbTpiT4+xbBj/qsJy
Z7ST2tfxgkgtN1X003V7e99lKPSgUwyHxLHUweUvRh3KrTtII+i/MOJX6yFjmmYhQ6c25m57H++u
L4OndDYZqLQ5DhPCjRg611UDv9SXcEgNbhKPOIb3AcaHzWxFOQTkGPSVj0YmrM6OyLvbvrS+e4YJ
2DAybiw6PYe0DEmTyHBBtd01dU0EvM7obizLQInju3iRJucWoXzMiVK+Mjz4kboInjDKRb5zcAd4
6PT7r3S3fQxTun4M4aBTLpqRVHbr0Bb85C3C7Aobxi0/LuQHXC6AeHHHz3GkWA2ehISUHMT5XCRb
GuhaiMy4qOJ0L1IE846IaFW5FE0nw7hupzg9280beZjdlRXJa7P2TnGC06cwCJspDIlkFkLr0Y+5
Psh68o6yl8OG0lK/dskLW3u1dsCPjZutu8aUcR1xPzpyRgacoeI60AgGcYVzlCLAaSHAA44aAttQ
+k9AxesNA6z3IqneJm0g2DfiPDH4xW4ixSish424luQ2QNsn3KD+4TX0t4JJFgeaUlT98RtqFX8c
ScH7snXoT0lJ1Z956kS7LpzwlRXCPw0+ulS7N41dGnErDyWjRoswu6vCar+EhiSFp8m+g/upQCuu
taYsd064Mbz7UbbOwdLdcps1SKuraMCCjZhQlgFWvKkFNGUxzp7C5jSobVWjLiD0Cwx+sGYUJnTK
hGG0MppNrPoOgRgTvKylPQ0FkHEK/LyyFdeUcsXdTTsONG2bZ+5cv9TIv0Cl+K42SRhI8JhRpy03
QSgpUfXUqQbUjG0Jkr/rc8S4uvWQN2h7XIsh+aRHYm0MX7NI1/eyG/ZCUEFrOtqa+vRuGciEYyd+
CRiAF1rh7xmOvEIbaNfQSqvNXVIGuAkw3nowXukPMZmwW4+rxmT9UMzDZULeq+lULR74NwuE88rw
Bm0jNYZoHnqHrdnGuwnK0Zap37bMQ6B18nY2/XRNCb5igAzIUGiTWC2mPGF/mQaEYAl97nVUJ89x
y1xGMjRYySJFkJjSFSjdFyQpzff0trB0xIUlKqfMoVI9aZAAKUu14YswOYDPOB8ZdLkRPToxn5A9
t8DnqVAf4IXgCm04TA4AByCwpnGSUM7azjX8YrCtHTNKxKgTgyaz1ek6ado2zJI3Uj/8taFTihnL
5KpwOn+dS5oN1Ncoo1XB42hD7kO58XWZxSU1OmDNvAm4mQG6GtF0Inm3+JyXqYTXBhyVEWNUP8E0
Bg1fuv62D4dTNN1BV/HXWim1dYsraexjSMV0TMOEKBNGEw1BI0Q6z+P+Kpk4i+rgiumZvQs6fr41
o8K5hqbDRFvllGpyt6ggZ2foYbn1b9u6FzQvHXVsO+st0RTT+14/WRFz5MIoc5S7Rzd70IT9rRnR
9OkuU+Kixt7gGJtwLlWOCt7soCMgn3Lnwe9SbZP2dHXDrBaH0KofR88Nr2SSfwGEzm07miWdbV5t
4iq4zZg4XatyLPZhEP7oMxnBLc8eLDlmuCqTO1CfZ9prxrlp0YB1TLy3VEkwswwUXfw0Gu+JyPwq
a8V/yVQja6urNh68q5IUxfVYwpSSQhKMA+U0ylFgW9XwEE/elgbRjzbxi3M4FshOhH31/7CD8ZWs
v+r9Z/z63+cOyo+yGps4jLr/8ffV9mMdD+PmtXv928p2wRDcyfdmvH9vZcZLP9yO857/1Y1/wAz+
8xaGiSv9L2/j/A5/vPLmNYeQMHMOrt+H+Ef5qYUxv+yPFgZRD//SyYGw0S7ozow6+At0IHT/XzrW
e2xAzFddw7kESJju/CLdcnmVO3cXMG7+2cSgv2EQcOWZwmcuKEig+fMj+MN8yaf37w2g/qdAG+Ro
tEJsvJg2GVG+/Tmnrk6sbOrDIjm33OnC2iHvyKwAAZCqck4WMsiCZYkMv2Zs6FNwi8gS0jQEEREx
6ts6sn9YeYQfkilc3wwndATAlecHk7AmEAkeluR8fMkFXB2TUNGTX9Qtddx5sfB8JbbLogwofixL
y0PKrXetpSgIFvpKOQOSKrP+Uuey310wLGIBtCzrle8Wxzj/6S00wxnAAm4fMuFfS8uqzM1wOwo0
GMHMl5psUGsLnqWkzcS0pgef1E0Wkv4cF9AHRmcmslygLQugZdng4wCIZurkBYO08FouD7ZELCQt
+2phHw0zVmd5iGcyUq/Z2m6KMYTOz1eBPUCP5cpZKwZYWA5mAIqzYHdUWd5nmL92HzgdS/1F1nGl
0R/T4d6uGirv5kzWqWltfzwsq0lMioKItV+NRqj6VUg26GpqCYgeocIMV66Hf5aY3ZUdBJupUj+7
fCQHwATvPBVomPycXAl52ySwkcdW7T14LStXS7nWyLjbZ4OaBU97ETT6QXj5o4y4NlVRc9MLBNyj
W2/1Kgm/RBSuCVWfipTUqXkJDmq5V0K8MtXduqY2q8EB3Jtpqq20dMq3ZT9l0GVWSdZikJ1RVst3
kzj1UzZ1dTDhJ7Kel+8vnKAnpC0Fl+6LVfYOw+MZAdlLqmOBNYKd1Z33rixaAiZjeQIzJE/Lkv/X
0uU5s+oRhF/Wl30uq5fXLc/pfkAVCCkTt1lZHS77/SeH+bx5OWxoRHjclsWP7Ui4p6T57W+1lz/u
09+wrP7fP9cw90dCSMT95QB5o//x0Xx6TqHQ3mu2vyvd3ae3+vgIPn1Mn1axdwO6llRRlxdHvaj2
DT2zbEZmxvPva3ko/lpNFyjqZX3Z3BQJQNLlNcuWj50ur7RgiI0detKIUcPqnw776bnL25NmD2bt
0+Zl9bLP5a+BnAX2Hj3BZtll2fBP+12OpzEd2DWpf748dXnp5bnL/3Z5Lm2N24ZJFmd4xN9Ih/uJ
4JQQLRJwMa3koWpLEOlScIlsDA3b1edFw5sDgMbwNoHzsjOcmuaDLtA/OOSmMSDjGJejfVpdjoVO
CnzZssXnx4ZhdH7zMUiIzAmyj/f7p9ctz328eDnO8od8HOGyviwte356rswH44j2ujz2FHG4Qr6g
u2WafkIEV51oxQyEfczrceZQU/68aI8ziS6bL6OfN1XywGhrv0AwPwic49w4imM8ZhdMZ7PcEn7b
KVzQsguxcsFaXnZdVqVjid2Y2tSJAQVm84M38+GWh1bEXKHREMndNLZ3y3PLfsuS3Q6zFPWvlywv
vqxeDtPPjLplNULngDTVgHc6fzrkaCqyBVlaHmxAzjhjyXP4bUPXzhY/KsRSpN2JK/TvD//0HPRQ
gOcgcGZE4AJ8XZYW3O2ylE7z72bZEorhUFlK7IcupU8bO5akY0tkuijim887f7xueVZbTmtas7vE
yCIU/AwdlgepAv76KiRUZKabIbr64wGFPhfFeXXZIFKNgXhVftWbQR11LWpPy4MBVYD8hBlOZvvh
t2H+qMyWxk/VmtopRNu8RWKBvFVQZ3J7Lk625PLXW9weLg/Lc1FpvxFRMXNMjOk0uERYqvmBnr3Y
F6o9trOKKW2RGS1L0KpXih7YcZSefernBzF0kA1QN0V63iO3VUazC63pvgnw5I6I2AmR44RZvt9x
/pKzYOKEWZ6Uy7ljzzdBnFwZ5b91YBpklRcO8siubyg5zh/R8sEE6MyRH7v7YCIcwpe+dVqWIvS+
H0vE7UKikyXTr7zAOmnO+WDGZM32JCTRJ31GVxpRSX3C0gmpGuv2YAxU2wbi1R/4oMqTbZId1FS4
r227MTEaAijYxjk1iTRC1DAgjMQSEPunLJfMSD16QwPxJgDdphWz6X7bzLBDaxm9pWjCcN6yTmHt
zyeX9WXL8lAgAEtXFY38GatO7WZZv2z/baflIMs6ZSoHG3t3/fE+EyNDoqMSlK+a+eCJHoKF1k3T
PBOsTuYMolse6Beug6o3DyI/OCK0j8a8fXkw55HXstSayezpmteXF1326RYW4qfdL/s0Di1VY9ID
Sl9VeVoepgX6uSxyluFNr+bh7j9uHx3oN2XpIbz/+z7L3v+F55ZdPt5leQmI2p+hT1zo5e2Wpcu/
qoYeUeWYUyWYP4jl07r8u59Wl38Ugrg93XXzDenyIOab0GWVXkN5CuZbj+iCndkMDifsfGspl7vZ
ZcdlaXAz7muX11w2fxw2hptNetufb7g86aIL4Yr797dd9vm3zzmgTNeUhHaOHtJ0bzjTl4cubDjU
58VlvaBx/bHT582tbfNV/vvtvx30866/rX8s/nbswRj41WkQxZdD/x/bl12nuCyPrfj523v88+I/
v9Plj05H8UgDMtn99hcsi5ddfjvEsuXz+vLkby//2P7bn2MSMdMy70q01PjtIftrNUcUY9Ua/I35
qcvzlxe4lo4nfMpeLk8RFW6cDDvD0bYsLltk5omPtyhHJoc5IB6GqqflYYBNe6J12ZzIecIIvSwu
Ty6bEaZTp73suSxFWSQ2Y1bUeEH+2uzIebK8bP/tcEaRtyejryocwPPisv3jnZb1pJkeJ/LLd60k
E3Z7efmy9NsxL3/ScvRlM1/3vSaKDuExnEzVGM/Lb+Xyi1hWrdARmFOX34WjEsIHLnvpOUmDQcwo
hNtpceoXVHi0jID6eZJ8eUD6F4FMl/raHWrwWviyAK2W3R8PmprgZS/r+ZTacEjnTf57I21yj/0Z
I5vNvxlrHp6hdKn4Qv9czYddkpxsbybOz4BSopheGOxQQRhNtDHohEZp/aSFiqJk7t6VITLxhzDH
dFZK9Q3bZH4Vt1gtO2ERIGn522VunXIYOn5+h7Cpmf+7Zfp+eVim9CRRQ4ELuc1oskiudImAIQ0Z
4EapeXJMbubO7D+uE5QPOnFvFo5+/hfbHq5aq9vpOkMvzh1B0iPKevwbmo3IKL29zF2XUsQyi80H
u9/WDuVyv0e+/P8rdh/40f+kYmc6UMX+o4rd6rX7X//zvz3HDVWO+G+xr3+89E/hsfsvF2yZINUV
MKb4vWrnARq1TUv4QKEd4++xrwBNTV1ARnJ9x/QclzLgn1U791+ohB1dd+dUWMMnR/ZTle4/qtoZ
aEM/SY89HKRkUNsuhDiLRNlPgLhwJN6qSMLoSBEp2QFBe89V3a6NPr4lMam56k0zQ8jBEK6W8rWj
WX0ctXPaC3mj0H5YzpF4EUQF4T6enZAFrYiNPUc/twjMKsd9xRh5K6F1bUuH4VYbhog06yqAGxmN
qz4MrqEqVSNJSaN+MkxoHU2IURGyfboNevyIr45lVxhq0bZIIJ+ygqsfVodeB3LVlGm90x1/qzpz
M9X1sSHK7mhZGqnJowbEpuhf3TDKz5ZHrY+o5bUIhisVZtO5h+o0uam/CaP6NleYI4RfrzNQCSRg
r/rMEEc/aqFQBcW1Vop6YyXK2Qo6ylEeb8xUqp1uqesMCdmXwQHjlo8EW9UtFv2245ctxpTmQ1dx
4TB98Ce0EveWB2sGJbG+BXxGj8wYHlIJw8YGGqAgMowFpVNDvjYjQAgLwO5t4utQEY2Z2QHPRw7g
Rcn8bnpc7y56tQ2tcVwt2oANlCBt8AFU/WuJnIE+/46k7WRjANiKpnF4NBWiGXrEbZmVx8HusPXZ
7TXJCCu8QpXxWHWqP+uR9igM7hld++xE/Z1t4RfunV3t0BFpRiToUCnirxOOObo221rXkN34t05J
x4I2pe5WrxaGcVWB5UzNZtelY7PROu84bzWRI8/TC5QJ7Uuf+OXMnA/pl5MUpAvrpovhOOhO1+6q
rCTUF70YfisEFZE4pJ1z6kNUEqOpTiGJL1eerq4NpX+LyzY9TyMBWMaAHjgyGc7UusLLSFZgVoIe
8FNLEGkPos70bLkJKOrt6antSkV/Mm/haZac4KvOzunU1a59JWPS8yZYaV1xRRZowwkXlpvag/lD
fDBYPQNR2WiEe6SBdHWHH10ePupGXu0EU75NH6bXRoPShob4fSWMcxrYd0bm35ZpFK7r/sUKM4hK
IvlWU9+8bbCQDYhjDppJ9TSVLlq9wdvKHAOq1vq7uIH6SxJidG5tBf9hlmkVYp8iNeKTJP9SEXpi
9bjZRjlu6tlOHppaTyBysM2l/GpkWX4kkinZyqjZcCXgZ0bWlq7RAqua4Ix6904ZNmGedXMbmf01
caV70ap+UxJlvSpzWrq5i7knjh6ojTIemagIdBhI68q96eh4X7ux2mFj7Z+iR9r393Fz7+WGti+t
AuxnNf1M0ESg9TR+2l59E8A09gtkV8JqcywATUYIGyyRcWr6bel10bfe/hJkTnfA269t6B3TvA3c
A5QefjbfkuS+tmnVyb7CpGsg2Bb2jdskNe72CCnW10LAp9OUu4+UDf1koJ/eGDtX1CDVvHE3Edu2
iQb1ZSTtbSNLu4BTYGB/ltom6SUpDX69d4LwrumiHcD3u1bdBggqCK2LOEJ242IE4wIwk/UqgxK2
5dZrNdkDOYNAM8gfwcAV6we9ffXHiXys9nUY6Ea7BAqMof6qT/MXFFI9EIa1c4kRdWnmweVrw4NG
TsjaDpsfxHNlmzy3rH3WTMfaQPOX9QpDvhncD7Uf4HaHzJE95FFdbru4eB1lZG1KMwpPeM/4Z8ro
nfHhVvi9eRv3wGcz0701w0Cdhqh/hllNQo31TCgt+Cx0Rqr3jnEaeXcK13VagX0Y1JQDWMGo5hPV
tc3ION72VXfOPfvdSX7FmvNM9ZyJ/+hT7kiN914WVMeAoo0OxBfN1h9dUqNh4/8IY7NH5l6ma+zB
OoJ8SCwGzAXffUMxDH1i9CAPmFywOnNtJsg4vIorU11O+6HEeSkzK7xz9gId/XWnjTkRlRXfbhPn
+8AG49th/laar62sGminSx5mal4NkDahPcfYaaynvIKqQs9+Jo8dYRfGUOAx9JaZsTW1rgJfj8cv
Fvouggmjm668rvPwqdYPrVff9qrfD1XlgVAAl6C4SwYgr+/QWaxTZH38CnL6VDaifGFvbdvetJqP
7cAYtsSiEsuXDtW2TqE1OaDYvLF4aDIEbRm2Ecz3/ovju+qQ//Kz7hthZunazeq7dqyGozgME4g3
Lx1vM/3GyhyHKxyXl66SG/KKglXTgYOIdWo2OkpahAY5I+g62sRZeFXbgf4lk6Rn2ibnTvzMvYBi
BPpx2FKhuFGReVQNt7U+r78AYfAAeIE2ouwCarX4htQO4EWEB3Ny46PsimqTMYc9x0513R6QlWq3
VheukshRN0AZuUPic7V0/yFuESiXitxWTeo8kDxOiINziKr2YCfuVnTyYXLrJ9vyH5GYjqsw/YqF
EHGO13/1BaelGOpdX8nxSMbpsK4dc5+H2rTpTR91aDUhLD9yXa13I+BdHO+3HpXKu9S7gkawNmu3
ufH7ET4c5AbAfOwH/2A3Kv9uMrXxLpB1w3xh+iln3Ug81N6On9pL1fT3EjUp1TfOfx8lOVCQ2Wbk
9oc4QJQ2jeYpMpA6SZwveXlrw0Iqy7TayMKPNiVzMdro7yWZ9rt6KN9rOUIxq2edfpxDULBIcLTx
7Za9dyJpew6Wi77ng/nYSC/dKcu6DxmAxFmiMGTC7aQXiJS1JDo114/B2J3bBpaxye0ohrS7UXoK
YcpR1676FhvxIZjIvM2JFHdgONkDYEq98bZRbIQvteu2u1ho6UFXdcTHEj2pMkAMmGN0D+J9P+Fy
QFfv++3w1WnmNMg6fxSp+9WWw44Dr51T2WOBR4AJpqQroC77HZVn8pcOpRBwBONXWyM6sNHDH2UE
nb7xYBQY5pVT9y0/ID4xXTPFimb0kyowScSQ+QzHMnZ+2IuN4/rcxmzjOc8YdzlO9pp0OsmLYMLd
OpQruybsSNPUfT52z5lUE8CSCGpJF2xcvDcjxrdzOFCZJ9zhqfZxfEwJV66219LrMjE5Ciqx6xLr
ykqCF63e9KA2b8xCg8HgdHBqhoSpenfM4+guFhUN1sp+rVTcbEUz3c3xcrGNzWwKv42VzxWxfnEa
7TFNOlgCEenxFg3YVTBo7WF0AVVb4A6ibAJuQg5VbSY2sYniV55HMAsctWL44B0bhk/Y3t3kWLWg
pz3oLiW5tfOJSmrSzuV7PjJayc6eQDBccK2Le5AteQu8r8PZt/VCG21xqkg2HQfOr+YaBCmMbfct
AVexGvqs2lOwzlLjDc2xWiuDVEPN0N/aECuYUTrHVotvM+6iV+TIW5t8Aueg3RY6l+iih1qljcU9
+aK3qGRQg8nkPplu6jK6C2bjW+fEDCmzubNNPNCsA8qpmeePgHkouSHRRee60fE8jbVuItbW78tB
FTcdYx83Yoju4wbXZ7G2bcwX98SqMVwwa5D3tt6DjyybOxcNgJcjCyS1flWqQR4owHJ7CTBHWVqL
0NEGrjpg/yVGuoLV1U7N99yqvzLkZWzXwkQwVYllumq/yALGUS/galpldKwQ0j2mHeSmQiXyWmTY
gCjie/y6+bxd5v2EiX7BeDnsLSWfBlegwiswC8feECDWyscrwD/xBp/pKh3M8NhhKdoEiSEpPvzi
GpMwJpc5urCjW4tTYMrnBi8z9B0GqZZxo0IPiB3/86qfoHSKqjmOylT43txh1dpNAGYC6ZvwGZtp
dDII9IRqpqF6TgKwh4yT6pe6IgK6QFxxmAIgEqYWki0KgnWtgv6Z7Mv95BbXo5skq7LL+29Em/5Q
gGKCJB1u20i9SxPbUQICYVPn9hedycbZBsrUxHCDcpBpZuCIYzhv4vwrA6s9On381prqSvc4R1N+
AJsoM96i7KzlNm+lIaBGMv11tMd3oq3v20THMTO39uVgnNtrS7P3RY00XKBJxMADgZJ6Bv0x0IhI
48JUYsNJ6pccSa7nACycvjRJfGpl9cos6s5R43OvNTtdKyBWGld5Vr/Mac1kVwu6s5N/n6twbwcU
QcDYRHpibaYwwzJx71T+vT2Er54HVNdvto2Nu8DQQZ6Gr2B6j34j1hBWdlSzGMf110aK6zQQSHFV
eSIdidgtFyUIdAtDOXvbijYOKkcHy4svnoZp2k7M3tRQ/W/2zmM5ciXbsl+ENsChp6F1BLWYwEhm
Xmjp0F//FsCqy6xr1d3W8x4QFpohALj7OXuv/VZANEUV82TY0CPBXPTuI26LL2afb3h8GBww1CnF
m9DOrjHBYylrMbQ4asLaILuNNac/27uNvjhifHwOFRSSRGaMjrwZLuCHOrHviUpGXzEiWwOnQrQl
bE0UuE7NetMHXMJLRUl6Vxj1qrX0A9gAmGKeAP+r9FfTCk6I5W/RKF6zKt9FwAPMFsynxxla8daJ
mR/VzL/kU1ie1gvgLqmLgJPmk2OVm94Xd7mqPetltUsMBHN+bH6CWyWa6jwqE1urjPGQ6OeoqK6D
rdwEinlpvTUF9i5MFL7jLaESr4rKWI9FEZ5eK/yoENXVRzwHsIw4K2t7Lxek7UbGta+M95J4WBXy
OSFllyZeC0VhUmiv/T5+N12T+V5JUG3qnpj/An4LeigYRvOFAm4zMMWJMcgUWoL5pmcoYCJg9ein
4QJG2cXGmJLK4Ms1+7vEw7RIH2epCvtGlsxKL9rHKSIdl3U6/zQZOA7TTYmD2LkBi/eU5agoHwA7
xEgnY5LgbRdZZ7csFIJnc3GoXX0X6MXSMcWLMzY4Qzm3d4xI03eudM4jSPGt6wePXnFuu+LDVsEu
QKz0pgjD3LQJ53BvaHGe/bagv9iu6TMVnIKWlEGemFY8U71ImEaxelYC7xZbLRHXhE0g5TEf7gsr
qNCqag3AVmiiTRrfYvy2e71jPkXF5azEqnoKTblV81GiP+ekUQTMAEbWUXlKQgE/U4ITxW/dRWTJ
goWyUi51Bzl5neGY0etz6KvXvqECwMCFhbhIz1anPIS52Cjk+OwUz7hliOtXrADBvSd1T1aVd8z8
/jTG9oSQp3Sal79zizfgDS3oBGcz0pa5ytJ+cdMWJwqrCHRfI9R6dMNjBDF0VMZLggonVrydaAqW
r2rwUTGtQy6MjzMHCqs5J7hEGK9DpnG+fjEDoBj2xXLOVcm0IAoEi/ngzNzx0271T6Xby4ppXNQx
WqBVjQATW5dhmCCaLNEAWoUAHPPPImydfWoU6NMnmZaWdpvAlbfCL4NlreQvlhUdexsKpifVz0rp
hkc1vJYOKljXy3Kaquaj4Ttnhr5bq0cYllQozoPyaLXKFXUUXjVKMLmkWqUW7kYJxdU2E8bFfHzX
4rIk8CQwNrUzcLSRpJwG9E9UGOcpCMcui88hsUOX0NeOsSdgjRQBYPQwOChxApUEqCV6T8pN7HcQ
eRoyZ8W7nudMoosvo629ZV9ZcM8Sc6+r9joSurrM4/wjRxyKpHyVjPYJCkd+Uf2wfszIDp6yjYMA
GnRCxXNlqsEBZK/a4QoMWwuGs0TEZMX+Ch/rMdM8d9v7But2rfuVRhLrvw2hPhgBHRScNjRKnes0
7oirRrzX2+IIg5+DrH+IApiHbko2fFa/aw4g4pqJDWi7SeE/7E2tyFH418choMBWN96rb1iLEuP+
sovVDSkFEnu5ru20qiOblqQ9xaQ4GY55wYriL0zsxbKxS1aSZvtq1fC1CQqnyQtNsYJXF+YRZ3GX
VUkHceroViPd30K5axKRAfrDmhyImTlvb3u9jncCv/QCif2OMdVe4LCgINBKVglMzrBR6ssOo/c+
Nk38v9ahCpJqURL+YxieQh2F8kaqDe193/wimwI6D21LRu6OapV+LhvDwaaidis8enC9G+YFaX+q
CwqVSSEvXVTd8EJstYm71/Vtvy6xOWrll+lRCoys6NfYWzQbWNAtmYl+2Z75O7W1bNMlAJMbx46O
baE+VK7cqQox6kbj32rVv9ND5eI5E7gGK8ZyYjQC9MMy1vQNOFl1YlxGtyIxvkJJCBXxcacw90nm
8TaxqKZDVIfUaZcROCIECX6My1c8emO2HlubF0Y/Tub1JVEpX2ZRfZfk+mMDUm9B2fY9UwTpRrZK
Fx/vP1Zy3FaqcsZHoHtKgYkPBKkVMm9ToaGZKeQ0e1t59XMufeqxkJYLN8J3HrdLQ+hymaVURjNf
oLxcB8D4fimqeMLexFI38uNlStzwloLqZFrZeTbrDiVEym1XPcF7NUYHHxgvDRfskjaT375xlgF6
71HsS++ElnJRV+VXpRhi7bErT0umOzcZwPBPG18WgijgBOeDJm96X2u7EKa8EkfMLXLLPnSB/Nel
yq9GPN44HVxPUQ4cKKwIWevgeaX2OW/SILEOgyEA1gwlO+B8I1y1YSl0DvVZK9v4wHTwBsp9NOVP
+o12oSBjkvxBp7DI1GBFaQZg4CQZMKYNYQY0l2etwzBLBsg1DMHrVCw2MKcaQzhsKSeXh2Jsd12a
Dtu5M/8jWOhqJjXOsE8KBrDECvZNfpdqZRiR5FdBBXZZisz/PZhCAgvDW1lZjlmfmjxmqUmoMb+Z
+dKsKfjHbcxCV31UCEx+/IhtimC+c21v1VWkFIqAug9laHHILPGvTYBba0ln5UWfFLv91HMM0hyG
2nzRniNNyzmbdBLuhjXjD4qeUzlnn0o0tm0eRnirUWTUYUBQa9F6Cy1sAGVP7dZ503DUgG5UP35u
EqZzYJZbbEvRUFL7uaMYiJj8uRoNZAsMNaf2nzu6nAaGDp5kgdJ9TwVQbllKEuL598atoEou5uth
CAamEkDbXI4C2C6w3UWjbO2GAJMp56f2idHAVfhgJ156zn3mw63CaNpRwC5TjxCLyXRJklKiEkiu
IeVbqS0hIhV00KRJnVUQQ4aAQ5w2oEEyFiuRq2DzTJFjMBLcpRkDf0fiz33iVZewYI4UMZYuejEK
xlM4JnbkA0ocKfJaIvZgWVi/R6HUuyJr96wJzFMzAK+tnRQn0NJT+gfhl1j/mN1ShYRtbWCr5jAE
c0BVEcfI0xDJbmtMuH12ymNk6F+hYGDpTSoQ8RA9al5SnJQCxotmB2vO0QfSh6ZBwCdgTGCxgZV1
MxL8i+oYrLV8qDZFlm1Gp4Rs0+sR6sOGUdWGT6u71pLTXL4c2wb4d6P2yzRWd5k6NIfca99KJX1S
eynWmO0n1UnTpXesE3XYi4W9T7yG5RJmTU6SGO7lVokaNjmTOOF/svZNboWihWhfE5emzRJSTbeq
suJXKfKrVC++IXalzlKF+JrEpu6Zms8x2B1IPvrvVLEeKhbVSVkck2RI9joSvFYxvKWRRGddF09x
6Q50khdp7OzRzdFhDkJz4bf9oxzsQxQ/tpNwyte7q9cYQFGKfedGFzUc4LDkzxTjWe9nQ89SMnsa
DM64BNMv26Z9D1L3Nv3bwgEiUcNSt61ChXEZ/cqQf7VU8GnEDa9eCZXa0wM62+mDadgvwBbIyaAo
i8nqFWwdNKGx+tVV+mvNJzQjCiM1Egm9EfKNPjtVNfFQ1ae8AfdIodJGLyRfpk+3xBnknGPLGrcQ
BD7s1r+5pKeZucm7DIoDEA6+pgtkSVZuUAtV87HwmP+MHB5JkWRbr1CfSkxerRhZJYbNL9nVTK9Y
51IBZ6wU+0I1lKOsH0XUkySlpjXnM2cvynAbimqNnIpRviQYrgvT37Fh4LEHYrYitCMKoTwHwKFB
+/ZE3FQj3pvhsRDul+Wb41EW1KC0pstIVZX1Fec7CO6uZN6H87tWgoqKw9ZsKNODUERbGEOCLYPQ
umVUMXMTWpBKLyPJMdanFciebOQjZHT2pq+ORpH+UcbDuiXw6pLmrFKFRxPCbsxXACIklVkPWhNt
6VIaZ0ELLmprZekJat6eRsHXK8+Vhe9r+j0qkpc3VQCDTsklAT3OS1upH5wr9VWW629tXjmsZfnM
JUEgQBi/4gojOUFxvqj8bd2BOzK86tEyYgoIg8XEBl5kVpBq3pWgoqkLL0JwFSB82p1lg0NK6uhz
yBx6IfIutORfBO4oi3GErpHmAA9N5H6hC246phGh8iuudNCtWaC/j4XDz+M6y9JwT6Nb3nuN/qtL
W4I2PGquOfisoiYx2ODCdFcY2iUsd/lLQHrNHePZmhzVXthyOObPla1d3aHtNmbcIik0lG1SPrPI
grFK7x4MugHTErf53sU7KGOWlJOdno76xF+l+Ot2Nis3naATfAp6FINSlaRTuGG4KsHajeXKBHfI
fsJP4lTgPNCYKubFIF1nRRkhCsYX2RINZHTXWvM3YW3xnzG8LOOw2Sudqe1aK3iMArMEJzhBvyua
dw4ELZ8wZPagkhNnNM3dWW25GPilRWFEYE11oAG2r0qg+xsPNedwjG3tBArpvWQKJqfErc6NV17h
3EP9+nRsOjfsNpne/Bb5eFeUN1vk68GgDNh77IvTHZEZ0wguvddph6+Ccd2E7lox/L1uKJhSCJ4J
GuMuju2VMkQfmG52LjBs3tq4aixqcWAxb4NHJYbJAqz9oX8K8jkiS7lP4+RUtJ+KDxrGaev9aKr7
AWfR0qp8HXktzUPTwTaJJsZs/LUoHCwTZGh6urKLreFCnerOsq2bntR3E2Q1y6xVnujX+f8ONXgU
NY5xkNSkotn5PdBftHmoErSRKbehQgcJLfLGmCAxI4K80RjJkx1ANk8TX6ImGH4rbr3NHYG7j5rK
ojcpspmiXEfNvYQHu2gxwC6dKju7mXdvafFKH7pqmxofONaLhWWaX6BEbx2CY1mVT1EZbWUVHM1M
uehuewgDzoq9e3OoJuk1hSK/DjiDGfqHTAZk9/Z77Th/OcmnmqOVpnf2mKF9kFEEUdomdSCn6457
hpNrR1GYCmuv7saueqeMy2LRiVhG1tBg5JuSlR+Rn94jprhWmDdAfIy7ugVNjet9XDMHOQWqf1Bd
49FUDYC5fGfoqxbMLfchvFpCHbCx+6gZJoNRgZSioA2zUCifMicna6c9RCaJJyntzoaScZMUT1Hb
H2CpqGb9pfrMcQT8/E5uwcKdGGi3Sd1eVQYDLaBlYwz7IqdMrE2weKfQ0mWp0W2viHaIBnpiBTQA
LLqUmHNxdoB2DSpRHKM6da+8Y+5NUYfDurGHhFUivRSssHZZAPBvX2RcI5sLw6seVMWiBpgLGuWX
41BBio3m1UnKtazlZzkY72mZPWcJ04ImBPDcvhk2WRBt1t8x18g2rB9JBJkoXkkXfwS1vnHpTmAT
otGQVZ8mv6dHUiAHA0GqpLI4iRbvnOHBj5Qa67B6KnrAyiW0sKLXr4mnJUtGGigtZUvcDYdSrq9C
m1+0mIAyWReyJ5gk1qRh8UpBf4UwSaXhVdOX1OKPukQR4DFQ0BZDdFqXZzWlX2zwxSAnIGGn7ejf
Cv9NomRWBwzNOJ8WhsNIiYTkSOX1ZioqSNpgH/XGR9cC/o2GR2fQPiiaJRDOWwhoaBr0NPuajm8v
98ulJAWHEluxBH5EcI5hPeIA37dBy9mHBLLFxHkybTptTkV+pyVs8s2TZof7wbziXmYBKpQvMgkt
ZKjPGWdNuMrEcgFYXaAxf0EasDMyq1qrlgZplJLxPN2361/Coj5V+0q1cBVtGpqvWesxUSk5ZeIB
wo/wpRi8C6lonxIg8kguz+iC+MfCZiHkWYrKdJF1aPuY5+2UQwkEPBYZ0PA8NllY3VTQpMeGTgmB
zUxZRjoyOQ3S3Ht0Q+tVxQtM7lt/HmLvuVbboyUdop9Kgm6aQPJfit9DSYqBEONdhuEJfBPEvzQ+
5iyHqCrQCiG7bmHrEaom+wMjOA5p21zZfaRRSIrWVtzvshSbAB3+pZYTrYuCEgOxo3fbXDFfyjGE
liNTqnQa/Uk7fCnFeG2YRG49RxDjIuI7pkBoFAb7FeHNrhrBpTHdIo1CJaow1+lxN8NaUzOiOhpy
YO1125Q9pwzrvadcsR6hZK/4cY1NpgT3ZemXa83LPbJiNhbohjyQr2KMtHXXE+mBDt+ShKwIfM1b
jfgMvv3m4ProNeneLG06rjSDjoVkVZFL86J5rb3Vnf6JXQEKWHkTZtftkf3cKXb01KkJdFaFoTbM
GMhKD/BhT0AO8jBQBj3JIg3MESr9/h66y8IbqPtICcW54Fgh0CNmkmeTVD9YbrPpoqzcFf5+HHGJ
+ywI1RIzYNvRLtVqchSN2Lq5A8KQ3Azh2ums3xDnbVstxgupfxZQ306quXfjS8Ui+67RxmMf+CSV
AW1RAW/4dcrMhgErjdp4YfrOSKgo/JpCNclnitBKUc0rmpR5ZEA2mds/1ZSFOpHd1zmRUK0A96FW
z7UEtK6br27xhTpUrhQJFgLn/H0ajveZTpmuomc5SL+79+I7J/ePIzURW6EsllO9txqoxsmIOXMc
aSmFpIgUI/Z3cGZ702z+Em5qrRJv2BqR+mQo70ls/VYNrE6ZyI56hnIG0NVphKC9dn1hMn3XYYNl
FzEmz4bJbp0B7oQytY5GuUqdhPBNK7A2TeHvsHFcWq1XQSYLioM1cReBFq6pRzsLEZcEYeqAuJoh
WwU6Ywi/GnObaC+bYeoHYklPvAlRvrV6/CY5dhOnf6Y8Q43QUsA11+0nYDOxSAvvoevtV02Qt9WU
T01GSAZaGJJLU+vSZ/DI5PBLq6jIJg1TmmqKt0osch8bj/wzZT8WiG1jrKvkbfnmijGU3TSRN2Ao
AUyzivBQkp5rqIilS63ed6KPMWHV1qSvXYL8yWveZeBusrqiL194JROq7kxD/Dz0dA5gFFt39GZt
PfttgVIAoEXXAxhYtOpYfgLK28nRvjohflJwaeRoMWTvrFFcTd9gokWp09Q3gSQJsQNzUvTaJ6Ga
9TJOCCL0ox1jn7/NtSdcOCmQPiZ7cZKSmoP/2EnSW2QGpKjp7R0+rofW/iWjlDAPJ1gyW/8s6oaA
PKwoVXpOTPx3NX8jkiVAO4QieN540tWGZa4gDAAz7IF29w6uMmknI7V0qe5Y9SnU/QgXic5Vv7by
lLgBkplTmBeFUekrV4UrjprbazLCLuJ87TY+QMDQ+oQhR6ZAGkHUCbX7wFDrfd8hc5eD9dp8OrkI
dnFJN4kSY2MTDWIOCeWemiVXVmwCjyVt3D05JrQUYYVbx7FgLWZgBsun0JPlFuTmgyWU+BBy/DLh
S4jiFoWxavpAbioYVmtUMltR13TWsp2m1/iHaOCMvic4WK9mRWVd88IPyxHhvhXtVSom3fm+aVdJ
n0bLIOyH1WgQIZW19r1iDmBq1FOkkPsWUF5BTglLFUTmMuwN5IpQnsTgrYn9bHcmAXJF29zFPu9M
RC0KvZYeLsmHutr/muXH/x8P/X9RatOR0GE2/5/YCu3Hr/9QaP/rKf/mKmjG/1J1RNCWZtiGxZT2
h6sg4DD/mwYtACmglYYUbTqorx2ipv8tyTa5y7S41TGEcMz/Rxo0RZD/lGQzmbFtm2qlq1NqErb5
D0k2VDb0ElWhnwNav1FbmWu70iNo0NOKOID8HypUEiIUZUXw0Uyq6zoOzFNVdvZiFNWTl5esREy/
31iKt81qahf03QtgPZva0sYlBWuUGuDNwCD3H1pAvL3XyXXTSG3ZTcHFKkZ5Coa7pKFRkPf2U5V6
w9pFgbB0tewGL97cas4BU4M8E8RAGWzqW1bFQGEijIi1Gg9SD5xdFdUPetOXp8o0Hh3dJ9eh8XCW
IBVaql07NZywWWJzOyC8yTda08tn3DyP5qSaSNT8RXc7sg76i+t4cu82HRF27cQLVKKcGK3yGtjI
4AazStamT29DIanP84B7hp2tHckVOSRqk94UBxWQFtBCEY3DnI66izrFGBkxi7y0WmVCfWlsexMx
tLtw2nLPL97yXN5CdTiPRRCsurYE3pORaBTQisIVINe9CpS1ezPhACzYJeS6BCWMqEO7d31akvMz
LB8th2O541I4WbiykYauYOekNMMj/ndvJcg+24m/dTPHsNjWOYJJfUOy81ZLE0HN3uDLLv5qGu1Q
5WQ1BzWVBywJRAlm3sY1flkKIcWSgSZB90yEq+tdQsIctCPOYPNKvTddZ/EVTgJiJMp6K8Pt/rJl
99abaUmnloS4KLRXbkZ+UdPbqygKSUWLJj5ulsj96BkURFTyUVHALO0pDNkkoQPun0EQIvnluVpT
oKs3maRFT3zRoW3SaBtCFlvoNa2GaNQbMHHaDYFdfNaHKlo7lXu2kkFlsRjr68Rn9dmyUrqxLGL6
FUNGm76bfIyURyReRaJBf85RViN/5Thwhmbr5xnCOxtZ860o1aNnEpNoP5Ac7e98JlFLq/nLrFrv
XGr5Z0ZGyFaqWbsRkUt+jBN0B+qAL74hqb46ncHX4zGTcvN90VFLVeC9tW2rX3RERl3qV0cd8FY+
dvpLTHxu6Nu7sDJJTEZ4kqCiPUa4N4lIM8aVZlAINEL/ybW6FuKezm5bq8XKS9WLCHoJAFaka0/r
2zOkV2qIjbtFooe+Xol7REN6soOftrc6E6aqrFiBZO3OsYhi8LvEXA8TcDuJsxd6E/Lk5Aw7Un/U
k6B5K5vsAWn9k6qiQc3bxNy5kOlWY3/s284/VpqCfTiobFwBHqQ/0hMofoUssfxK+VD08Kx1sqPr
78p1oXEOcbyWFEUF4KQOHz5sOvyU00wMcJOw0/ycClAfRY5yyrYjc5t4AbnLqXMKSBnfTaerrFym
lLAROStvaqKda9Vp0EQW+clWvdPknt1AATAXxLwHR6nyHQyYhAkUr/NziJ5kG3j5mzAL7+izvmaF
IYm0kXHJgroGIYfRYgUDLbl6biwpI4bePiyM5KxDE2PtzdyL/kkLTQoZjSmlgJCWN5ikSMj0KpLD
lRaYn6qZ2hYBgbeK0o7lmMc6rjaiR3JO6Jk7FqK5kPJbalFOVpUts6DxxuesBzIkHIFwNaSOTMpy
egoS0/rekCZ0zkxvL4mmKjN+coWuH7PNur6Cx/5NGdV8iCH5r2ZyeDG0xybrV6aJArlk2QXtjRRW
Pz1y7qe5QyGVpb2rrH5aR/rUf2KBSUdtvnG+Pl9Ckoun0HOwun3fP0z2w/n6fP/P1e9Hzjfa1dSb
m+/64+J8F+WtASy2dptfYn7IfPs/XrHRaVLpsXhyPmYiw8xd+APs8H3xvwEd/kFo+IML4cyuwp+X
+29Ah/nZ8x1MYEE0NoQ5U5fC2Tvf+N/fgTK7gucH/EGS+OPi99P+QEvobnTkcE/QTdDo+edLz9fn
dzLf/c/P+n39H59zfk6PVX/Z2xU9g79f9+dx4PUfBtOHwPwDyJif9v0Bfz76z1PmS/98+HzjH59u
fo0/3unP07+f+cfLz18BvHiKOj/vsChayrUkm5EU9zcbZH4RY+aAzK//x5uY75pvnC8VrsEC36y2
nALffLMV65/7FEpH8I5xt9QEJ1lxTY+qEp55jnKCb3Kf0Bdw5pO2urhLJ4+nPVk+oyKRVJ0yB0f1
fOvPXXUlEkwcyuEft89XZ5zH/Ao/936/ipzd2X+8IsmFi6igfduXcXlESROpECNQBKGPmS8qJbXc
7+tDqIAzAdK9+uPGjBjBfZy/fD9kvmN+nkdaw6ZXacPFoct5QLHo1acudUI4Cpz6wesmjnssY7U4
DBKcw3ypMoCA6Og3lwbF7JVID3E+Xgi86Lc/h2gxnwoKcRE1HfFGy4+VOzJcobLEcgPaio4x5ZL2
ty1/cyYnVyQb3hOloKSssXo9jNNmmNhX88Zq6ND/t6s/j5ufxq/BOq/NaKLaza7vi2MvpU0tBO2s
2n9mgVttqkrCOnDHAA2s3r15qfVAsdZb0fmpFsXfGIIfKUDZw+m0ADIO3VZninNwplgfdcrwcW10
e14PxbLx/e4wb9B9MUfLY3CMKZrQnZH7fDENdlo7aQ80cNvDfLWoR23bOvleATB7nDddjl+PZgrO
rnaCWDMCZ0eZWDl1dn5SYwIKzRubkD/R4UdqJ9rQDCz55plAxio03LgFkhfimz2wMFZv3apOhsdB
H8VyUPpy2RfOykJ7s0t6/MHmmGFXdO1xmSn0MUkNjTE8MdmsdcLAIPzqBwT8+kGZSp1pF9FxnVQd
UYUDTe1goVpt+aYVFotyjfTzSUwR9fepRgE9KNDorvXYIOSqROnVBZa3p6pjDqN2cPHUHTTjiOgV
BxPebOKwOZNHiNmp3HOps8xVRSLHLpiu9YJE4ERT8/Wsskj9RjBiIbqYL7lWwCQrN89tgTlv/g3Y
s8t65zdlAsZWG5bz929PP0JXO9q+TO4J54IPMmEg7JlM5iX6Ti1p8s/vgS4pEdT2hD2YKSHz9WQk
JDBgmjfTXmZ0jFl6TrpDVzKC3NHxEk6yDjft0z82/hA4AKRT49IpGbncWE/45qf92wT8DrRDDO0u
CtCHT3KYHy3Kj0Tm57aBhivmMcQNgIIFDia6XYq/+YPhMfMs/rhu2UGIHoFiVBZO6Adr+tzfH2f6
spP5G582bkEKN7E53mreneaPN+9w6UzG+f4dpl3O8fZGYKv7mRQ0f+D50s9mvg3mpFh3jv7qTSKY
YCK+sH7MDkotqEBh+/zXjRBa2kVby3I1H3XzLjRf+tnM38t8ldGE6SqsJnMCvcy0F3/ivMybn6tD
or51PuKGbFBvJHKaI3JYzlzfF3WDhloLSBAUKLIigY/+MGuV5s0/rmIo2ADa87bQOytOZt2fm2Ei
9My3+cIpt+wWB6fT0d7Enfhdq0QJZ7qHynnaBIEs1j0uyIUsS29nGOA1ZfMXrF9jPdOX5u/vf0tk
Is/yIEWFStk0rG1jWps2ztiNRl2shs6uKMBaYtEXUYEARkAR8tFbgoQg6X36fAaHtJlrRFeoUzCG
ZBG40HxBoq1CmyTRwB0KZWJ+A4ZWxdXxbGMlWtuCZmYI+BGiWYHDSY4oVU5+GJE5UIdrxGUogSuD
lveEImhixx9BvnJCd4S1mz/P96GgqKuW2Ehw+qCJutIHPYrboPIHZTfvHdAM4g3yhscZdvP9S/8n
SgdmanQwHjLQ/kvwuepkFIC/l3xgudWBFZA5Yk8bhcWgUtYxsgxJTvw8qrldeEgKOO2ue7CYWu9C
Ndi0QfPcFK6yIbgYH0KiE/LXBjhJhGaewibpt9Bko2NtZPgjZXFXxkq1NEYbIm+Y4N0xjXw14Ehf
VaqaLBUHfkJr59lajiLeBWq40wq517FlsCDocJxPp286qmjePBURwnyddoaJOZih1rUa75BlKopB
zSmXrsM0Wp3m2jMhwxY6K9VGedYxfmSivSSp0a5tSaN2sjE4VfXYWVtw/j7V1unVDZKvGG89h5x2
/i9OD32JNZEEwpVvTy08Yr20umamA6o4lSoBQ9M4LztoSYFG4ndYa6dCU9URHxO3zfcSskk2GOqU
oGEMHUf/yfMSbxPVfg424hPU9XAQEiEw8d12yMv1GVlIYdk+mYqcQkrxZYNBnVrgo1zPbyxzSDFs
YnHKXQIXqAus1dGGzvZXIHnRAOGAJv1h7RBC4/md2LTO1PN2S0oQnCnnTaYokyxN/W1IjkVnCqog
MMHxSCutvlEeyd88DwK36il7uT6gTLL2dnu1nT5C/BCgaOGEss6qpEZCMz2Ao3cfW6h8oJzVEdig
VvVWbR06O9WT3fdnQ5dnL9W+cxZ0Z/n6pk07YUDQSiSrpOE0M4wvSL2efehMLLZHbTnadKBsK36u
AytZ073LlrodDucIZD7qf2RbNaPD/O2kM8kPTpeB+jyHZdxBlmGxmR7mS86sI/y50Z3uUeRwTOmj
bufbxXSWnS/9bOaHWT/Pna/PrxqHWbAtNH7A6R/98bj5oiqseG1a1l/fz51vS6NuH2aYATPzK1YB
ludJgqMzJ6IcWKWykmb0kKXQhN2RbtZQ0emMuvuocoGsikxMcTuU0JQBvSi5pL7aU3x3P/0ufR4J
xV2PyMapo7dTK4nsxXGEL9xbxYtPKljqkF6tJ8a6CqBQQxEUuN0IePOr/tilSfXl9XJcwAZ4z1Nc
7flATclrS3tpSBowFFJJ1FbjHjrMqNyPIvjSECg5uvEup6z22u+8q42+5IxCCRtXHA4fdkV/qs+t
J0Hta0eJqdlordm+x8pxvr/TE5qQWpccWvy5D6XWPMHy6z8MKA7LMPXsC6x8eckksc1TyeUjEPl9
hnL75Cc5HToZmpi56JLPdyIS0vom/pAk1m6a0Sr2kW9nT8hdLvOr8q2xq4emcXbDvLua1IUxUvPv
akd5CyIjfeiKShxMw4shQ+BuV0HD3HIVhUnvjm+l1tsbosRR9Et3fMYNt58/xFB3yjKXoX4qZKnd
WP1wQDBfvzlWxWl+wLXsqZV3Z4+hdqTFgRd0+igjNYXRteLXVKloNiMz3mpwo19NorDmd9UMhOcE
kSWOnZ04d2bshN9v1wCqTPZMqN9af9BOmT5gcZ5ecrCNXdub4nlAn73Lhxzjl6y7tzRAxzJ90AB0
GHZEXcf7bMcPTdu/z7eD0UZ+SG/8KoZUP48WHRdjeoIW5BcnUcsnKoMgpfoq3WiK5X+Y3fcPbJTs
TmElrX3bqc1jGOPfmp7XFWa6bNE6X4KhsC4gyzCsTG/RdLInodLmKfsYv1HTxAfiYQh0n+5U5dEN
RPc+kjWBJp1UN0EE4xPd2NP8qmNgE0c07WKNZ3nXebebn4iJ/ItqtLg31CE8Bg6IkPntZxrTSwLp
n0MMqVoKkBwNtrEP7Ny9i3wKrO6gZ19ZYxwMrCYvvTMiZBGKf/Cjqr/ze4Vu2/SIxs/2pqVEr0po
RMTXVSirOSHd0XfSOAbT/ItOEsb2cHhtwsxdB3o5Mn+jOqrl1s4FYfH9OunQbHojCd6YbaFF9XXn
oLmevA21Q2lzeh0zzNdRp7RvCeb0NcLClPlDFtwqRLEo6nmET7qXr7bem3TtYh1jZD+yMNCulIkh
GUzvtuonYshQv/tTc7cGmHS0URZfVQ8lwfwalj1FopvO+zgpsciXjE7Iu70LXrX2+xENNk94+PLD
kaa+ihIDisBA9KSJY+b7v/ScA9zI+SDzrF+Rn6afpBUUF1tWRO5Ob/R/2DuPHcmVLcv+SuGNmxfU
NAJVPXCtQsuMCREZmUmttX19L2PcV3FvorrwatSTHgRBd6d7uKAwO2fvtX3kglhLLssGetW3G3QD
8VXXef4Vl4jgcytUplUye9+H3qX76XrtVSoIq5OuQRN2aLMP5EDq1frSiDaTPVpXRDOUV2jWq03a
jAbdSJRNfOqp1sW6J+zqOiDs44Lgmgwny86+59p5eQVDVta64NJ2TZaHfumDSN8EMjPfB/tl2YCM
gnmNUQeqiTFXF0gXLrLsTr8ue36eAcACpfvmB0NySpFjp9+Dqam4tsn2kMtiuJcC/99guPWPFp0w
CH/7vbZy0I4kil/X7J9nICdiOySx9qx14f3nq/nRQyVK5znQMiBXlpuePUOzEc3FPvu6CN4FP9ay
aWp18yrv4/qeRCIcV2TcHDAGOfelyktbNinKaV1QnH23vRFIYFo311DEx3Pq4Fgxh6p+0bOa5BI+
BkfPY6833TOllXTXcUicaikiUj98m5FP0X63kA6RzdH8sJjUrtzO1e6MeTYPDJ60vXSt5MELKUkX
jPJ/5OyVuj9ob4lmFxu8RFobXkfeZJ+7UEzAITm8bGkjOuDrQZ75POhN/ExIgnIqTsbJJCX0Zmo1
dF52pUZGL8uWsg/sVT8Yxt0UDP5hnDuVJ96cp77uH0YPW8Gy2RxmW0K25jctqdrN0HfO1aiH0YXE
NnpkgRe9yj7F0qp+vcp/1YfeQiOoDTtZCMiduq5jm1ayVco2H8ZA0Adb1szkCNmQzd3QjukxjoZ5
39EXfogHYguWTQI33AnaVW+BzrlamP545ZlaeQlso9g6cdu9GrlxXjalUvce45xEhz2WZ/RV+R4G
UKmyjsQd0ol5FVWW/YEweGv6jfYt7S3sEgRXXAo4RNdOkhJTlmfd91zczX3ufExaxkXR97QbK9fN
U1Xb0Y6km/6lGeer5bXIiPulJWHySH/B27dTPx16yaXbC+Fz8q6dD3JXD9McGK94s4ctDrrpnMgi
vMnbUqeKyPtZFsvNHsTTtdDZmQx1alqepp6/bGGF/x9j9i8GD+BvooX9f2+O30Tx3yMHPp/wZ2tc
6H84BqECuroyGr5j0fMef7bdf/xDE/YfwvA43H3XQU5mGRDK/tkpN/7wPcd0YYnRxCYJwPrqlIs/
LLIGwI0pvgtlpf9R5IDNC/0tNdnzfTRvjoO3QsDKESpV+eP9Pi7C9j/+YfyvYNTCISK98QjgfuMJ
e6YhNGENxh6c56Hz3UJhlIjvYjDuK5+dMFPe66EVr7VPvqFDzN26A0CG3Hs41iEa1obH4dDIHfr7
WzylwHvGKTiRhCQPhUDD7Td3lUFJsBpEQV8nN9cywGpjYQ4L48g/yuS67BC2zsoX5ujf0lSPtl4h
xKp9LMp9NsvokBsmesTWPOHHNLd/+fX+TGX4t4KWNTL8jg9p/hdfiQnvzOFbMS3XVT/LX78SvxdN
YIxUHWjY+YfQjC0El9p1VmHiKjWNyHoVONxWxClKC1dndDBl+qYZVPuSCsfezCeFWZaue7/g04QX
v2JSTCoISq7S3YmBEnfou68z7o/jf//eDX6+335QQTi3MGzXwQMrXNsCwffXdx/AYKhcrknHIAxe
8zogHNXK7/LJ1RlhEORM5fKmGF8KQNuoZmsf7Xc9Hu1GvJQJwCtDicQnNF9r0txqsibNrTvOh57z
vKt0lQkCS1MpLfP6+1ABqbRM5TYVIR0G4opaoGJWVlA6RrBpINyM0XOuCq35mTtQPaqgO9dZnFHf
nc50Y19sU16loz2sokm8grJ48qqOhIDYOOqIBlYDadpKQ+qK2xDqM0bpvt/FfvokL9miOR3MY64x
QI+FhHDSIpirCDH2p00aR2td2t+ZbNSryB0+AMb0StmaK43rGN0IpXltVUnYUDpYFz1sBF0jU4W9
JJjJzkagENGMxbbwUo9EKhpKV1sisHW1Z1KwVXdT++iUAjdSWtwIUa6n1Ln64OerLohykp/0Sz2y
t4DXQQCArHdG3lsonW+jFL8dL6IpDTC+uDsbUXBIesPKRCbsKb2wj3A4nR8npSNOERSL6GgIbEFB
3d3GjoAVVDGtZuSGNIz8xlzsSBD6JqWL352pYtngrGht1WbN26valtZOj4C5ONLce0XxLtNZrF2H
RCdmpZt+aF4rpY0ulUq6VnppsAD9yhYE1UXnnKbUmnizAuwEkos4E9YNDhl0tebGCgzybmpEWhqp
wiI9ZI2J0kVQiTUozKFZz73ue9B0pCWSsdNJm3S+4l1zc+Ry3QjoVB+QY+CVCAX1wLmav+XDU4Oa
bZ0hH6+QkTfIyT1k5aBgXyl4CKqtBfq8+M5UCnQDKXqjNOkx4nQXkTrIMAxd86pT6nVs79tQkIyE
rL1S+vYJobuH4B3UwFWtFPBlYu5jpYlPUQjClwn3ntLL6wxSyBtHQ1/TC9AR1UvE9Ski+xmxfWR2
FxSP+06DIDFhhE+bD8+8Ux4Est2fWtx0W8oB70QcbSmynVIr2cqGn0Wp/Es5Y47PONLQ/wuMABHj
kY0W9UdHeQRKzAIk0ryI1HvM0vhka/KSVJG+jSY0iVESYqWzcdjlM1Ht5X3itu+l8n5lA5m32c7h
SMLg07914mBRKCXSCrNUIQ6tYcAU9ANjhfxn4/kBJ1b3USonhJd9bzFGBLyXBqNEgWFCa3FOmMpD
gdaGzHH/Nh6c14Tf00iimzSIz/BX9yihnkgmPtWYMjzMGYFyaRT2O0bDZu9h30BMdC+S6gr/IzlP
ygmsOfeZ3Ww7mzKbYfoRKnD8yTIfwFQZPwn6xZejHCMD1pEeC4mrvCTJp6sEf4mpnCYWlpNYeU9a
TChorXeGcqVI5U8ZlEOmwrJSKusKFhZe+W72xG08pXcJFhcfq0vFRMtQ3pdZuWDoqnC69sk5aa9J
GEcgEaJUt0rz2OJFTBr06Fnw3XTyC6nyDwS8kkaO6aZS7hupfDgBhpzP/6s8OgFmHUrAh1Am7xkm
HnV8z8rV03AoNXl8pOq4tRLYcnOzknb4bahLUJrD9BMaohJrQ8DUrGrboR2ojDv1QOJ7r+nIzGPy
v5tdcB+62YbCJlHsQbu2hHgTkwUk5BykR6qqOJWoPMrjrM8UhaFycurdl5lk5A9yLap7ZFYaPDe9
cvelGSgnIo6oWHmjekxSwYhbKsGoglbPRjGFk6rFUsXM5Ub3m2PRGS+WgyCuAQ/igYfAihX6zTnF
mtVlnMKImkVk/q57KLZQn1wkqBKgFfQSenLXkog89wL9TtULZhOd90i7Hl+8Ea3HWSa4KZGOgPoT
VMDjgOvXsxVHB/LdiAgoTNRsNl6PqnkOounW9ahfhoX3bFBtSrCmRcqj5mNWszCtlcq9VrDSKD/b
oJxt6qEZq1uF5Y2hPtdAPHA5ZjgTU5xU7rgEm1yk/HKarUD5ykM3Y6ZzlauOpMdfk9XfuUwGpzD/
7uqTfpqaBMSZ616o0nNpJ353V1p4Oc3ZuQk7293OeQ45pH+ctHKkrDBzfuHaMxt85tT4yJUP0MIQ
iHQamI/lfEuJUt8kgfleacELxcErS3kRC6ssmJzpxGe7qoR1lXsx1itwD6uhmcG9Ejnm+7N9VZnp
fpzFQwJPURPeay5mH4cjkLW3pIrf5xy7metYIMc4qgA0NhroxsDGY1DFXbFNG+/aFlBvZM+uWHXu
rRR8QN3CQOFjvVqNdAfirrm1sZeSL4AwMA6oR1ZWdxOZOuFxuV9duVhrzl0b/pBCf6whISIwAYej
dnjgUw35yquhhyKkO9jYR7f8SbkdsJABvwCrN/W+ZB8a/rHD06wUDcFWOI9dGIeXITh6ymva5N4t
sx9+bHv8IWOrg04z783ZfIqattjbhLxwcsF45Hm0FriCYmo1MbdO+sqOKroo9IoDjXfLeSvADAsb
UO4d5Y/dOSi0x6B/kcL2OBfnuGjNy9jZD9mEvaRLu2/qq+uCJOQEru9Hx3mllPqDCjf1ACy6I0UU
R3l24QC+hEb+kHsU/fvO2Lal8eo1ZrXzcI53dvaDnpK+qRhtd7GDP9Cvz36m3YIDfrOVa1hiHx6x
EbuLn1g5i2ssxvSoNpRqCRCvj+Bs7jVzvAEbJDF+PzL8PGn9RA4UJURYepyapErVXbU8ayVD52n5
dIvfGbFerhzQ6t9arr0zU/9BJO7PNkHcNU/ec+XFdwOf0IWbMab2QQTX7lzfaH7DG8dzHYEdVR5s
5PzxbvL97LYfvsshR2CZ4tjGge8rB7dbjUDy2/EI+ss7otm01gOGb0s5vznVG9TJ8fw/jd38jQJY
jxscbqNmT2sL/sPKdOYSpBpRxJSr4AMR62rHWnLQaDitfAS5lQsbUEDfsau8O5f+eJt5ppLGQCCp
septKhOYE16GbYNV1OmH6pLa2aOB2HKXKAc8Ir0PoTzxY66sL3LcS+zyCHQYKygHfYSVPlGe+gJz
fd+RjAoEEj8wpOa42AZOsu9xF11A2xwZl/QHv/B/xmETbAvl3hfKx58qR/+svP1pi8uf45A0FYz/
kyIAFIoFYITxXa3oAOnCCVDEgEGxAygGrtCRTmGLKEYZToPG2lQC9udkGnJLoBc/4qgfa087Zzbx
j7PiFBQAC5BI5FceCIMo8gBmyQysVRSdIbCgxXM4PLQ6HzilEUKK/jA7dLGJp4EM83yDv4jRk+qb
DWqhL7EN/3lzecCY3XODWXS/PAgqEKpTUdAC/3qCdQt5dWJkRCft6yWWtVmXw84btNtaISKgI/q0
Iqnsm9Y+CqV71HoPlfXwiY4oE8h74fypS1sUT4u4anmh5WY1mbdFkgy7BUkxDQ3hcctqqgfML7Cw
h0Ig2IVige85oNejXCaJqR0rGNV5gwHE8rx6H0+FfUTGZ4PK8cMTl48HDyJaj2Hy0XYqvhakEcvL
LGvLvwgXKv9yZ6ZayMKGtUGQOx0+La3zw+ySakOtm9+rHi9xG2Lu8+DN0/yl0moUANR0FLh4PbD3
C3md+GrGZDnV3gKIKGJbntlloptGM6KbSUTGDhOrx3mgLbZZVRvr0GiT6yig5DaNZL9W9Ig5KiVG
Hy4KU9CZFJjCDElyD/fIyRnNZfUAV3V2NrZbVvAhbOfOMY34ZOapsQntGpkNopK1h/N8S9bvKi9n
7aoMRM24HdV8myb6DdG2W3co6Veg+7XBnVziCAdWrk2MEottjfR6BvhypXfAvTXytg2RE2kPmWun
oVSHr8P/bwHLXRAlf6O+8CEbmR7znFFq2wSnXttlbVYd49wB/Yaq8z4ykpM/90jFEXpf3JbzQ4Gs
bNvlgKfbyMneJBckkViK6kNNErxHtbPFAEEibO7gADdn02jAp47Ng22Y09UomUzp+dyCACgoC1Lq
iDBJ3xhTzFwdDxNzfPvYDkFy1/mduwo5ZBhqFN+HDgyX5p9KmwtYq+UFmCZGYkkdtk/hHENG0HxG
l57GiSIaslcPBgURvh4FgGTalfEQPo6y+GXVnL9HiE7G1HRHfwysE/b5b3Bup703evKKXURQxewK
JuPkoKJjZozpifOIqesMpNx3kvu5A9jBlPuVKgzTvcqfb2x3uE3TxN+nffgdZbcyAtvfs8mLAFwN
6XZyUapUXZxcd0EXX2PDQf0ZTs2mh4ozy3p+1FzN2KTFwNkyM+8dTFCPodYWRw1tOnY4HMZ1695O
c2OtRUpjczUkjFiLRJiXSi0G3b6dRweZu2/QcZWd+RR77i1gzfyASP6qRaZ769PgGBPcPsLq2nM4
jU+ZlyFLxIoupXcrNgV+tPvGsMhpy6DfhvjemJrczzO5YEnjGKexsl9jt3H5EXGdjY4ljuiKutXo
hua2UIg7vX4NGI1suIhZR1q5/jEbSgyhTXVdQcBe2XloH0kJXseOdRuOIEq0to+YImXdIWth6Y2P
BqosxujulVtG4Y1penR5Myyi0xCeYhv+SZQHP7ohre6Vfy/B4bSHI5WupOHwhRny29BMZJZ3e20i
O60v0jMOpvLssOfSp9thEnzK4wFtjWMdPWTaOy8qXgLVbPYgvRLl2IKHZwqqg8yvPHaIQTESSGw8
h1RlvBXf8LTqimC8dmgzw36c7uLZIBvQkS1gh9Q54LBkKORUzqZrTYR3WqSdAxoBg8Df3VThOuwh
EmRdRMaAQFBoPQ8+I5lJNnsE/c1dw54b1SFYYQjuspfW0aBhWCE/ATstGRzZ+MBkE79ZcTncI43Z
al16avIivEvm6jqw8mFLLY7MbGwbkcw2kGNhoBBWDKuYLBn5LPXM3wGcKvZxksFpMim9dN5EQWEV
0jg722Pan1cU9Jo7J85vY4Y0Bigue9q7c1uvRY/jNJoK/Rxp8w3j6WSHFVEcA9oiae/f6DrkOWxt
RCx78zVAVPPUZDYOltz093Hnu9eOi4bPbop5r+vBye7dAsXH+NoNhn7VvCgo2iM4m01KleM2oNtr
TgwY8Qbf6yFdf0iZmCBsuvkm5G+P0Tnh0w2D7DHd5BaUm8kJ8k07iR+hYj/Jsa/PUyY3niNhonXO
hlrprgoFpTXXfpr9vDvQlWd6RAVuyhL/gOtyUCT9S5M+4VuEWaxsJ90YnGYftUV1zktiRmXWns2y
1e+oWYI0YudcVfOIkdivkQ15arGsxfEF0wcZhLXmMTVSq1NzYQqMfieKCGMbEjo7kLwSv5q3gU4t
SWsmhTjQin4N3I+yjVZpJyKXf8FJnLetkjEm1ItXxOz2W0LtAqRZPaqmz9UYdz4VhTo7EZ4uClDI
NzhPSJsQc8f4g2Ot75LdOKXyZPtM4Lsc9ljmePMpgnMaedhSmWGI9XLXsphb/3nqKXWkGIBzLCME
wQGyH/5cTcs6PupDCvvZ0U+zWixrpjNh7x9UEvVyu5uzeIOPKf8UGdkqYupT1cM8nBG+Eju5UwiN
kuHa8kAfh2JdTom7atTAZRHNmInrY4VFr7TcFyxDl6+HXa796MzSN07zmPRT3/vLc5cXWBZfT/jt
pq6rcDPAKQDuFeL66ym1x3g2LPBD/vZk6HI8Zdnwc9WoKNk6UZhvvp79l42WO4XmDmsOpwwDqhp8
/faav930hVExBaaDvTwQ1QGmUhWG9fUPfnvG8sBv933dNCaOXBqzu0qNFjkRhivbJt89KGMLR4Lr
RKu2jJLt8nCtNNzm6PMhk+YeR5F+dEvi/paFp2JlKZ5Of94W6pGpBSZJg7bcVvPM5M1F27xxgTKt
6ll7yArx6Pq4Vky1B3BcffiUfLYOkg19u2Rr0dbggUXaHjRTiX0lI5NcnvJgqvcafIP5nLXQASYa
C5/SrsTW36ZCHpth/BHl5bgDeOIS1dKb1Yk4YwRfQ8AFcnZMThmgg9iLoJczTneGJxDRMXq26gHi
zi/ILjc+0RKh5d+WRviOvrlcGUNKD9L9Bcu+HeLbms4qpE98aJUbH5l2vw5xla9oFSCzsL67LcoJ
Cj7wMbEr9dBnXYnSLpGE5NbTR5rnOMSqCXmL1ttrj9zjVdPNV1ap/QpcBsC+8VCM9lOSjo9RPVfb
3hS3SwehCGIqvNn4YY0O2Q3MjFyzemnsnwLlHAiI4SbXh4OZHwedCpDe0ASPou6nXWjryCLvOEqR
eoV70wjfTPWZNdoVsB5NQ5w9EhYZIEb8t3HTMf5LgKmDFEPNEBYPgJHPI978Ls9Xae2tCse+MZ3+
OaYYFlFMBz00zA6N+RYjHBEQXaz9aIWtb/w2vjHricRB+ZSCxT7gOYtACpQXIhAOGDxPGWO3NA3S
U9UF4SH35/sqBNE/BL+8cmZYVKcx9j0myAFO79aFLxlaGfJ7eNic1OyVB8egsSUBOAazAT97miwR
rupR7sS5YbC1rlLhb3zqEH5NQIrHOQmaNcP/UKvvu/ppTufxl8nUlEYaYlIsTSPqnOBo9MF17YwH
f/CxzNecJpFUxua1LpJH2/D1FZKBB2/aJPNVjTC46IarWjgHFy6Z370NY2tT3tQ+Rr++pIOR7mHa
PVfJc2UmLxNKFIqwvbUXVXIm6yvfYt/H7R7F9wIy50a41feSvvbKb/3twIlkbyWWt557i5yc2nV2
7D0YNk0kumHgK85qoqmW17qvaELkVhnB9nemg2VwFAph7OySgXyoJjJuWQYQ9X6AfZ0gQg7luj0g
igNNAaoaalwbQK/lC6zGgvrTzFyQmfpJgI+c730NfkslxQ+vz25sz+7WkIjSdVDn7IzBHRRNIFNF
Gq4pKWKedeet5wRPcentC719ZlIG14EBTD7w29kYGIHmObexxQcGDw7tu5HnMsp+guZG4fpQZv4v
Mer1diirE5q2GLIbmtnAN9/AaLpgsqaNTKsEZCY1WRM5gPRAbyS6PW086vfmS5lBQS9hh27bLKYj
0bqI2qa6WnFKSQ9phaKZ/tNk9wK5IF4Zj+/ND9NXUuVA/sVrCkUVVs5kXWF12EzFG/DBdGeqY61y
cyYtp8oxrtVfkMzxmrBuUgoqawusPdlpToPyYOJMg9dg4zeKh9eLDabYYl1nVBnAXgD9Qh5nN4hr
J91C85e46zKSISWGchMTKUH3xkVCa4bX2Jkp6lD+ZYQQQp9VpJBio89I5rOQK3c2FhSKv7WUe84t
qT1wAkl21acGUn+Ke0YilSXm4JWsUrm1clRKVlM/BJmHOtrObtKWoKpAe80njwbVyHHlehTs3DcT
YRTvly/SSAb6X05+zWyFrlbwMNjzW+v4Hw31EH4N403s0VIqqGiwSuT0s6MP2aTpfeyXW2+EmIZe
5Ek1pOl2AVPoom4v3GzfjHW8dRUj00tRKI61mNYB2P6VkcpphQQsWc9jcrSwU20KAmZWfqc+fufF
GwERpW4sh0qet89qABcRGVSryXL5h5BkWgcxvwbpZXDrD2Am7T4x55AMKOIhSbjLcnZB06bnZ/8a
BLPh2jk7MI4nVbDv1BFZ9EckU+HGhO2HZxbohq99mFFySbPyo1H1dHOAp1VRKjxfCR/PJ/bMVUWk
+95D+TZ11TEw5w+w+qiGBszrxvMQU7rp5vhbMP2atLkiyNbawM8lNJ72rkbpGwq21Cmd6u6vlJLB
rqpoHVCRWaPox9wiiwMzp2adM5kh81OU81pGqOHJEKN2EjvfYoOucZJ+WJmJyzyTVAQTZMJkV9zJ
RnwQA3RVac6Tl6LblRwNpmHeaDkc3t6w37u2j1cc3w3GFN5TVvKlY7hdB4V7k6Q53OkCH7Ig/puj
nW8fbS9okVNSLz+F/UhjjVheH6XkSJjIPgx0YiB87V5wWAJE6Qz4qQO7fQBn2YLj1mEr0n42WZ1R
N6Cz0zsagPM85BiY6uc0u8lKX25mOaL9DdeWVZlX/QL9gf6T9te6ggFVUIHAvF35ChOElLFZ1wod
BMXmsDT8/98gK17iNK5+/ojf/139/w8IZQ1xT93//vtNsvH+fHub9+79bze2RUeg2l3/s5nvf7YI
4f8Zq6e2/Fcf/JdlOT7Cjf9GlpNmyGfzv1MrbHgQ//i3P6U5vv2HbRnseqZlgIlw/L9QK3QLHoXr
eo5n6ih0lCzmT2mO5alHPHQ5Au2N7bmQJf4JsbD+cA3HgXFv2qZ67v9ImmMyN/q7loM7LM83Uejw
NgwCEH/TcjRDKorJNeqTFnvnjLQ0gLGMjT3ktBRsn4H3rqtJagwoJnPTaw+pgKBa4hQFPpuvYDaP
Z64cnCc0O4MVjXOgpltDtoMNg1HTTrqNR8O2TwXcZItB3TEaC4Bd1r7SnRSYUWCvx6b7jpKT1lhL
7wqOEr1GubFnA5S/zyHu+gLaa+6faC8MG+wVugK6eqfKdZ4rio24LfACNDpmw6GdvNOy9rXQbEgy
8XSaiehzPF87LA+ZlDSZmKon1WPpndI8JGlOS599xYOu5vDPBeYd84RQnembw8VhuclYNltj0jHX
XxsvDyyLWD1jWVteZVmbC8ZxsAW3xhQmm7zBuTEy4xA5EiM9yyEbsNCNHk+5DFwSmJDEzLhC/ZZZ
7+dahwUl9cAwSYDZAFe7Y4BRNJGSiD0yrnAy+pDP69jblQE5itJAQuVSq7TC4vy1SIwhhoyT0pRM
gyRfAdZ0NoOvyg2OWZ1jN77QGZbb9jp3EXzXrZnswQSBxGzyW3MUH26lLDz0L7aunr1mktlhFFdv
QhAuCW3wLoB0vtEjV5SwqXFm0h/nHOZtBHr7XgA/sgaI97WWrg1/kofSzS9IpWPmnr2HgLsmSqIz
jatpnO0ZHQRtYz909V3SJAc9mtOjJqyVh39monRhRBdt/mUVRnE1+ExreDdXY1sces8+N4nVX4K5
3yadiVUCjXM8uTSIUdFd1Ro3jQZDq+WUXBcaR640otWYG2Hpplw9pf6M/JxYrsZpqQ9pTkSGYcPe
2ckMJDsU9tG2Dm1V5Nc2hlkAS82wt8aQwYKRDohQEGTu7VrbTzZCHKGAiWY+XgovsC+WCxCVItxZ
TKVzQYbv7j0hn5fHMBfy7RE8SSQIyGi1gZu4sG1R3xp89CsAaNaVod5110bPg2bOu4agweUxIj6s
KzfOb2YTzkukyycXTfu+s7t2NaeFvDQjH2t0Y74PJ9v7SIs82YU7OXOpHg2Z7J25v3L7hmN+AVgn
jL93rdv+7b6x+dZE6XXcYWIjCio/a6avH2ZyX8wi7E7McrpTyz/P1ISnOy13fi2KCK5DTlWUE2BH
Ygf2RMPmPyfdfF5umRgdUefC6JikhwWXngyg9wCQ9p10wicCGGkOY7Y7o3RA2dKcnImDpbbc2wyQ
FXis+RRXGWz9cLi2Un869Y6E+9o1GPXqGI2HSxHtKKbbFHHNSVWSt4PI3xbj5agcpiVYaX8xX5aj
8vcsqxU+v8ZIS5TfVSbXH5nAImuT83ky1WLM3m2HX074tIgLCnenvKUg0Azdpk0zCIHqLr9hPgWK
doAZjS6MUwK5OxoAuJgyJ+1ppi16GRK6UafkZ9KhIZbaxMWeuclHOg0DDgPzTwfmYshcbJjLfROx
H0maOfvWILahDSjyScM95CRAHarBlzQtWyCGgf9uNSpuOqwwW6q3JPPw3YgbMh2Wb7KnSI+yX1vj
T24opjHjtKbxMPtevTEdCVrHQFLjF4xaJ3ZsRsgEIupdma2tkHiXT4Pw4hVe0POdXrtHN9gtlTPg
LgQFEPR1sOJxpzvhIS7qPcl30Q5a9rwbku7JkjNnYxifO7MsHl1lrowH1ZvXRqJfEEyutZmAWi6V
/Iyd5W9GKvMrc7ZoRrUyoHFyaUlPI6dV+wFjzT/GKEP7wjloSr+g+mpuPnKpWFYXc/KnIVO11BiB
rywR4ygvlS9sMWQuO8CsOnrLWkvkdqf31W4xY8bKeek6MZerxbAb9OrilaGxIAkGZavXzZs46caT
1uDvswu7X1kZE5MQfvPJHMwP0/P0rYPYfWfJ9m4pjdZjax2YtM7tN6f9GRoADejhzdgImS+fvLXp
cKQWPu7eycCbHwn3V4y3cbtsmQGgxdfBDHPZOoXeswmCsiVQqt96eVIdxEgInWN1u2Y+ghkiSjLH
ZrTidLgVVKw2GhJ8M7sfkVIcf/vsy81hIe+nMrya20h8fg1tMqxN/BCfDtXlm/n0bE/uJTPn72NB
D1smRB3Zg4VAnlIAyjSfDOE89mhnRetMYahStYOmDrX/WVK7NCnxBjWhWQj2/ZO8njws7kzBdq1K
txFFcxnJqdzTZUbzAGly2/uJQWIsOtEY0+KpIZsLkc4pUY5dnYLfRBT5DG7npA/Rg95xgujzKkRB
ONIhnQAh6M6wqWvJF64WcqKVzYAdKispL9HWX7sUqo/YAVaL7RbpKUqgODhkLteCqqno/zMtWQzo
X4vlvlb2d+Q+drvl9LYsFgf2103mq9UpjzWKFaHXbKIy5NraV4fl6A91g7PBsroshO9gcQw8Jbzo
Lij9mcbrBkDdKRipI7PoDGQRZht8noNyySk96oAOYt1ctYDztMqV6OL0t+X/Lufb5b38dlMG4HQK
N9+hLGdA6BPA1NHuSCuXAwjs7kqK7KV1aAAste5l0WqZvWlzvpFSD+2L4dU1SD/nV874C/irFp1N
7I6yqKaDWTxqgZvq60LtmZEdbkFgciwtx6bfRsgFbaUXE0wH1otHmlQ5eukOpDX60+YYfsvqFLFm
uI1FPe5aQFNyXVvpuacet//y5n/a8r9s+ssjXw8b8B773jouFv6vu5e1JLAr7K9vVraUixPnMAac
69StxSef0Dw5fd38XMPNQ4wTp/baDY3tch+gi5IzlvoeK8cth3NSl3u78BzMyBAlzGLCi5ZBKxw8
ScSbfxwqjVmkl8/47IqfcU5ivEE246muSrkzfB+hHzXkhUmwrC0shk9uwReW4Wub/+o+r53GdakR
rLJs97XA/dwcjHrYfN312/OXB774CIDjNJIfqZ4sh15V5fF4s6zWjQsWRkxwbs2SisbECb2nsF3T
7zlMVslp8T8voV83l7VB2oibl4eX28tl9utmDu2LMPD51E0NxAZDn7bLJWehOqDqRfa63MagWB0c
9MVDrmBMS7LJshAkQ+jsXL04DPW4Hq2qvyyLyfNwrHNFXsMkRdZjVNMqMD1EnAsbY8GSBKhZ20M8
pMF+RsHd1wdbcW7cKlRlVrU6+QPD5EwhcH5/6C9bEf4NqmZSVuhlq2KLWq06So+zz7ZQo49WXbSW
tWXR5zoBx8tqlbqSCDG1EbMWNCDLqlQXKyOC+3lYVmdr4nD9ehWTYjfgl2nIzmFJha6smQtQ6Fdi
ls8X/+s9Xy8ZKNP08orLfVNrimOvsPzc/dtW0YLxWB75XF3+++cbWTZdbsc1jLj1cvvzP369lA4I
eG36LimqnjdzglCfcfnfv72Lz7f99fDXq/8L95X5OfFqvRl2TIQg6M1zy3w0hmBkuhvY4pUlD/pI
laxAAwLE2dxMYO2h8krURwUnPVk8J7EA5OZXz2llkQftS2dXNLq9NwLvtk2n6pWp8C+G6O/kmdVb
GZmAmqUGqtFkc6O0iVRGLLOO2+hpcgp90ydpcAJDiHiwR+UX4MJsWwrKWex3u67sHq0y5koj2p52
MFJ3dxge5SjGTV/rL/+HvTNZchzZtuuvyDRHGRw9Bpqwb6Jl9DmBRURmoHH0cLTfppl+TAvIKkXd
snffG0oDDZIGIkgmSRAO93P2XpvUCHTvArNs557DnBI7KW+rxMihKswf08JyM/ZtswMhxAXG3al+
lNuK+el6UEnNuaCaTdLkmHbrMt2XufqFYnqOTe+DdaR3b4YaKFk6r14CTNAtE/jxLiCGut6Ng/hh
ailisl1X0MI2Kupjk6MhNmgd2ldTcZCNPFFsz5GZWeeiUC1DX/wWeSq/iaKf/fiR+sE+wTGOzAOP
XphHL4p+DlLV6GhBWt/iciTVztybqrwVZag4VJVGpGL7k4SWTan79t4IqEgkTg6rgpVbW6sXzXV+
2ho5jnMBIyPiPuKpK+TeF0lKqCl3do0+sSkxbJLbvI1S84P+3b1PaeK5yz7oiG9bply3Y5u+ZzVz
3apGCBPrd9VIAgNdQ9z0o0sYT5+z4rBaNGDOj8n3YCyTbXYsJBpSnVRsMp7w57LK3g81JcPM0Wge
uFAl6UHsfU8RNt7gdK3DZxTwyVnSeVpTOCHGnuXjNhcw3cFfr4bM3hK6mO7iMsrXuK3eE37pJ3if
vH+rm/BexI/TIJ4CeJvMSLTF1X3KoBvktiP2gwqIXyG5KqJZfuhD8eD1tbU30+IYkUt6iS3vAWLW
Te+THUPmFuxLEd62DQL8ivTUydCATjegEvnK97Hj77W+Krdh1l7lcRL81Lrmin/Vmvr3nOxbF1B5
GeAaSzRUaxkmY+ZWq6ogyQ7rjm0hw5j0Wz+u9aMMVQ1mCIR3N45EfGgUprUUAY21Ghp+rwIIyNpC
Sd5V1UYUabO1eroPHkqR3WC4CmV9f2eQQGGhLTs1Sn0Y89rS093h2JcvGulsZJkgQjTLepNYyL5R
5TAnwjXqzQGvaQdBzPBlcraMztxXMIQhTiSjvtNSAZzVlq+VaX/YjX2xIMy+lk3xUjJErcdO6iuv
avV1P4tZjKnvrnX9OsYUs3YHOi3k+MJN7Ggjp/QWaOzeFDmiONqYvRT3TtFiBc+/9Cl+KMaGNobh
0cCIGPse3atK9+WlLgtsb4NFAUv7OVFMz+NgR877AVsrScyJ16yz0FF7mRLzPsomXudd8xOxpb0J
LP/BdqvmUJ3bpLH2lgXxCkUYKSQtGOSC2G/0wwGnm32aqGoxzfO2vTbLPbvgqkGChDK4/cUkF1fw
YBKgy+BUZB2CuBR+aEvbJGv8U4aTAi1QclMFQm2dUP4opD5SEEekGFFUx+OAE6RiEqqo+xDJV9Pr
Cl6yoEvWtZNAoUkPUa8/lK4WnFIld5Fr+1tVWWepu9U91DmEb6R47lzE973ym33AGLXWR1AaMBEO
pTWwilZAI5L+LuxMeOfOvi/IpmqxUvlOrlC46T9jsAr2aBpro4/fpz5dW16kE7AT0vbn90UcYXcd
GPWzWdu0WvQxJ4+cL9p47roUABESS8+v3QNa/dzW+PmW75Qp+EwdnQpLyDfwbgeEro8iQvJCO+pn
W9AAJ8o7JZ1zQLFnmci0HW/n0/31sMmgIb4it8ABypVeulFgorYca9uHYP1VGRc7TO4bUEVqG2Fk
38bDexv2P4aZfDP1TypMT9SvMPg06ATi7gnNJsxyUg+HJjoDMbvNDecD1xOptLipXJSN3Rx1RSOv
cCGGDPpXH5EN1YvuyxP5QUYk9Anf7Xb5xM8vLl3ML+V0gw+S1YMXyV0aEgo5+IoGohVsNbJn160s
801p5jC2mB9tkAd8lD0ZGsWctdLt0VQpZsIgjNELHTwuVek+9dvr1MQUb/qEfpWxVa31XPwcc8R3
SfxqWRUGsMLSCCDoPtqG5onul5wXxI7HEWimpqM19aNzkZAGpXQP1KGAnK7pc1o3YRPPrUI8QOPo
rWgeOooGip85EotW9GbZ11MW3Awl+IKoL+K9FbRvlilPBavhHSmj59ZxnBuRR9e1XuRYKC0QqKl3
Q73Z2yWZGlii0YFsKQ+v4hHcUQobvuuqra+gQrkxhvsElE2UlKsqUaDUHZIoIyaNq56G7iruJbaO
2WRIjd2MgJ4YyAUSjgixCM/4CAfmjAaRPnehTRnKAk8O/2BkKHx2pHFu3ssoebIm7Z0wweo0BIR3
i6mTR5arN3jLUMiF0a3ZiWtrDni3y9ssF3feVM85K0m167RhS8wWkZyKRI3RYjCOaB+2nfmkqqhY
tRHXZQoIF0vDKx8wQNLM0e/LELhTnScmZR7tYhUowjO8Il2HrK9VGUoF0ASEHA9z7Ie+n1RzJ2vu
uMjah3a6ivXsbiiAJCUcsszFoRiOjA4WgjbhumeNVINjUZTEctbpLiDjPkjlLTM/tQ5d96kknLCF
huHGpHYUnfUxaynI40YZG8drekVI3wJqgVHibZ02k4Rl6TlayOBTRMNjC25lrdGoQ36Os4Hr2CzE
aMBOVMxgO+MibPNkh8nNBHHB0Ey11dGCbcsmCTc40DZWl3+kRV/s7KrusRWRpuU3WGls7z1Iupgi
KlNA029uoZhlcMVwHZjuPvEQP9tF+Is1B1V8K2z9l1rLL34JKVxYBEF6enmnx6cet3Gfu+nJSGKm
T7rub2Gg7Mq2v7DK5ULNWQcXmBHOJuR0BLM3WCG8BDE+Aql7wJAnr/qYcA+EApmWD4zmPjhyliFT
drFZdW6k3m2EB1toNMt7EevirNGUp7d/bhLlr0RdtmvdJckAg2Z573c1tWaYQVOIiGQKS/rwVXGm
JI74SjK7dWHiaa8avVJ62UONrQHjRCG9HdWm/C6Mffd2xKahCv8HwxF4aSbzOxqgPmCuQdx0tTzX
un7CxtFsYxEOXGlzerBpTAem37ojAtXCGHFOjcOda+rEBeOh3VADj0n3KWmDU5k8WE5CKnV7MEJK
X3lWnMdGfiF0jOkE00XQ2/yzSKyfMRhP6M+ovBEeUzVO9eG2H/qt7B9zpoR7oyidLSEUIKX1iPxE
MR1MhgYGRF+/79VwFcnKuJ08+4j5Y+OlPZCXjLWu3UmarUDWM7u5kVZUs/ZCmQKPsl/DZ8FWp8/x
ECreJLFVH3tRJ3vTqVNa2SUtciDSSHhg1MTOrqBzw7XjAxBKuVs4TrGBB8NugqsEXQYTregrbq4T
eIgZ11emkcHBzsqL6Ty4vhCPQS02fdg3O99zS/LoiFuo3pqOwnlLVrlFTjrvyLzHZf+CjH1DAe9e
eEBXIM+r7SCmcDM0oJUJmb4UhkZOY4buV+cbHyOE5QKCHDaSFgbmuWslqnhXp5g8XFCdkpOOKnLj
Die3jZCjZMadotG5VvrwaeeENXRejzqkZZcWaESk1NOz587rgsDYIhhFAYLyB8FY86MN6cyJclIb
t9SZwtAXQ/GVgU0CTMjVplfp45jVZIXG2U+TOI5NhtmJ9ZjXbESsERNXgbmsfhlRpnaVHRBwIVuI
fP6hqGc8pjuTwlC4HUSA8DBxy3KbEo/MKgeNd5sAaSduw+F/Tgu7XPsN+rHevNWRQzDrkltkjQle
bxFxdWp/tIz9a7ON4ZRJ561WScuA5yEhxMYl6vbdGdQjeuB7SILboZqoMeAKWgcTQmzijc0RYlOe
8ekM/6XLMA/pro4srnJW7YQ3LYlGaEttv6WQdnZnIzYtJkr6FIAyzz/iHZ4/JZQ4O7kNyr3b4Qxr
su5UnLs4/rARwOPTQ0oND6pPekJmuCrZA6m2YffLGqcbAjI5gDABOGYs26x8nWb1uOv94snDxkSa
n/8iYa6WbverzYYnIwqPaLj2TOvfAxlhWfeZLOe+c9Gb/DrShkdJ2LeTauqk7HafF/a4yacZRo8H
HLsUmZ1WvOnMgXTTnlTOALGx+25MaHfLPvRJmUfoH2NJf0a13OCfK8RVqxslLcpqOCvrhtZQuHEm
ma+iiThPCRtvSvIVh8zcjOl4y9qFSpCtYQMEcoVzlHKNrtrnCSfjDasUY6YVNxNfWTliIMxrazdG
6pO+7VfUYipoJgqPIdp1G1U0o8TPiubZrszMvejCihMjMlaKpIAVgXYbrs94AwGhTH7obRI666QK
0VrwbeLfterZgdG02yRa6F04e3q7lKxSUOqNHg29NP5JpCnR25n9hnqlGSf0c7KB6h9/uLVN0Y/f
ZOMiohxoV4Mtx+ZPTMNGExQTm7r4gjIg11E0IhQePwRxEeuqS45BML8BvSMzJaqJlUNDXGmvbTgg
x8c2yxzhxVTmQ42vA0n8vSfiWz/hKGVJSCk1Q1XpT/tKcX1iIV+1JjaFOCLuCf92CUvMDKV3ikZw
hI4WsUKOwjtyxsU+yiLmfVHODID0iS04AvDBCsNhw6g2CmPGPVMpJeQUIgjA3IGIHL4KSnpk2/aF
rdD10ruJxspY6WNBljeepitJhSG2ITOmbv9uVs2b12qkzToDPTIs5mmfPMMriAzxFmYokFSDbycf
uToDdIg70dyQtu2mGo2Swbk2TNc+l3hy0boFK+QUSJj1M9Un7P+Vn+K90KubDl+G1bZP8WgH13V/
Sj3UdJ1hfBQtvE7Zdu1OYxnPVn8ZS3cnlK5vOym//Jr+tFbpp8DNwx0xGuGcM8Nc0+xRoI14gjMl
qCSOLlykoti19mUotKe2//Ijqt6OeOrtqoUF4f2YZUmuw1XOBDdlFe4BUBAeX0Wju2UEcEP+/zpN
4jXNL3DB7o1d6hVRTCEcuBG4f8tMlfBFZg6oRoeCpAmB7g0lrrvOvOYu0mgKVtJieEjufBBaICM+
BNGNe+wzZOkKRj7ec2R6xbaiZy6Yjta+fj2vUTF2kroYCIK8HT7SoA8vbVvjUdbFLtEMA50s0NiS
VIRVifdd6fFW69NN6xOeIyb/CVfZl8qKr1lTYmfxbZcXYsVKJeAYN1X8HCGa3BgxKUxxyuxce8WF
jY8YZ+C1G39aBCbZ2UTQ01Sj8GTeiS9lXBmVea032hPuZrrEDryILgAD+JwFLdjmomMwnvKNUNGn
1oXxrpKHgdU9Mt7ykYvmtVlO927IzzPbmvNxgv7hr/vO5DPCQVh3lYFfPuTXokdz+kVsbEF+MTfz
L2Yv3opktpEgfzGdY5mQ1hSZ7kNEARpY4rW0kRikQX5C83RHPQ6Lbi8hFtA+RWYBNfnRGZNHWFKX
YYjvw3g8xqq8UU22q+sbWxpvpB+vg46Yg+qzBHUS9tpdg4GjMbWrYRZb55NLKiAgC2hOnLhMaENx
a8rw3QhMmHmtQC7a7tuk+koil6hMVgldprydrT15/ngobf26a32xquNZjwbTfG1XDjbg7t7gaJmB
tcWhrUfWgzdNj5U1JAfxht8cUZ3kB4kTN+myncr4xdRWToKmXW/U5G8JRvsxue4PBI2UEMS1LrKv
tvF/mG37kecffROgnqbBkenBE22k+0ojecLJvwzebDqVXyHK19QuHvMOHT4VS5wduftBNl68b2T7
ljPBXk0xQ1JSjXJlquI9TepjXbsPeUyLyEopFAxHi+iy1CgfbJs0gEZ/cUUDLyzbRWjuNoUX3HsD
vl50HF/Sk/d++Nxb7a3RaFeRSo6tnn6WOl2leva4auTRTTO1NIysXd1VGdZiLF6GqF60+K6c4jep
ml9ZSP5IjZSpLNEkK++6wJtTtNFtIBAsaCYeGvvLFlmzDolnX3uGedN15IHTQ6OKxEwb4TmKzlOg
XkyrwX32Wg+hdszQv2kBS0EXC2QaX6Z4//8Vfb8WXeB/lUJlOzOK6d8r+u5+5Q0in/d8/FdR3+/n
/Snqc60/HB+XlM8liTrF30V9C4qLiTd/Nmak1gx2+ou3ZfzBrjl+6i8t4Leoz//DFaC4IG3hNHRm
KeBfqsY/YVIIIpFLhr+K/wAuJQz9H8lUludalmm6QjcsVwjnn8StFEPYlJX6eBjS8oGJ4IQ8OXkA
01Mgt8f94Pi7UIPRROt9Z+hwWzzDanaZp6+bfI6lqdz0UjJJbeapluqtOcm73joxzdbMwaHqDowA
DtSdq8Jt7nsfL12mKXRTEQ5PLwLncZV1jgcSg8lr1vLPxLEXmsNl6On/+eIlD9DBBTFWo4JTg9dC
vO2Z2o2RRupk3VSpHdwVH0ndxccaC8XKbmg49350iKPQ2VKsj5AQW8mmqcgYstCY7wGhzrbh8MU3
U0EZxcbj77MsrnsnOVNGekqiS5zUJbDvbs8Z34Hdct8iaih7oRq6oOFX31CKMzl3mZas07H0ryh2
JDTfB40EwvSUThFF3dmPnnWpjgvJbHYNiqSVnhNdSN6TsU6x5EChEGTRsT4gAWuAlWLUHzjevyLc
zZvC1J4AitAOSvSOtEVswB3h5VkXIXZxjGtYBxAHEi85xhZcTPO6H2i3SHoIeYR0z8z9Hkk5IX6t
5XrHQeL4cf22Ok6Gjtbdl/HNGMFjSTDiFU53TUNLnYXzAfVZXpmddW1qpnvtuLgkh6RpWQSVco+W
HRubUxmbbnDlbnYTWg7GIXesZoBXiiVDUarFcYuFYa59Ath+sQwb/8QwKqhcCbKLMmoIYMqoGrjN
ozOV567uJ2rU3iHCBODZcqVr6jMQxXuNGAN1l3Pb+m52a1tM912HeZI2OxBVo66nNNWOKNBv7YLZ
kBtHxo2PqXQorDdXZOqW3K8rhC7lWevm9ERXHHC4QviYvL1ZaOMj2a7lqhmSNWYi/zxOtgtPpD6m
oUfLsg2ehhmb6oCLozURZduRwjxxkXAaNRn1WBdQB3ph1WykA3Iz8wwYimnB1Q55/b6Kftb4FOp4
tn1kTbcXXGEIhv7FDKtZy4Gk0ZpCJlpu88KFN+o195hM3QZLJW0S4onA+AzlTndSccVTKOUqfifM
+Hr0U6rdYIW6A8Q6kaZktGRhErSFLOCHohJ00AfE56DXwm1TKZSjSn8d6HIACSP7HO3kNdXyn30e
8JSheSDN29uETfAD+RRX3vxhigjDbfP42vIo7fUZ12Qpna1u6PpGdOarX6cPDaFyGzR3ZIA3XGED
jY+als2+GJ3r4j2enHHVDUO+Go0H0LDZIcz7e1/zdrqoDq1jGJtmzEiAjoNH5i6/vNgHeDXAKTDt
8ShAYLmVfBgduqGZ0mfuRP6V4WmcGjo40RSY/F6YyunuzhNhfWXTHlx5uLPXecO4hWLuzJs17/mW
P+KE9WQeA51mQNqmhvtRucWeekp1a/r+Yy3qq6ZGEIWGOtngu1NnJZ98iXAo0PcEv7orBYHzfnZM
dj8lrdDVNNBwGx2PppWugcRWdIELcmopEQA1mabkNagEzjD8bjS28qnctbk3sFgIaOhZ58DDnk6F
WKwGkjAhTVgfppNOJ4EgLR+6at+7TCiCAIyUbfgkgutMPd2YlrEUTOqsGPIQJVhZcS5VgmZwHCKc
SrudXtjYo5EzlkOUHbCXapQQ3X0/xYemgms17qm1+vlTajT+scgqKrhn2Vb7iBqspjM+2P7ewmF1
qI1pEyP63WZe9Wp7PSkHqVntC/KPK93EOMQsRo1tTEF4jA49xiN4SXZ9aAe6oTHQcBJSWOzTZNl2
DXnvuUvn2G6eMa6v9V49KrKo1knvhQeK0gkVyOjcVSJYO+YsSbXu3c7Y9UU/rsuQ3kKRjLCtMLVA
CfQur1MKU0Eiad5O3nHsFJ0M18YgBEpiYJo6muDTPf1kzjqZ3Ef8ZJ76XlK3HRU1AbJvrqUTw+61
PzFIsyJuyTodAVH4mfup+TZ6oyzYawbM1a6Gw9woC2iVhM3joNBzgs3k2j+tTJB7TtWyDRJtW1No
chwgalURf0wKjzOc5xe1BWGy0hIXH1IIrxgp50YFSHSDg8u6Su/iiiTTaI+WDvVIKQ5hgWHGh/Cl
RZQC7IRFgaE2Zmh+VU7+LCHlrcaaKblZUxsTeKiEx0S3tXWK8356HUzyYhAYz9lu+OugNh9MI76G
M0eEeFW1Bw2f54qJyL7TARDB3Nxgbkyw0I87G07gaM7FPgUHC518UYwmeugbEuTvqxphZga7yPT5
Ec2ILl+8VXTr6B6N0Y78ytl+0x0VIogTK241Q+2poXoPeiEUZXyDMo+aqxV6d5w8z9iZpculmLzB
NV4+ttdxznccOsW+kkw8nCC8r8V0JA54CxzpHnP6sUj4yY05UZlREP/okHldh4ifk1byUWwA8DWt
qxXh1nRizJvMz0EnSOwBQuAlBYPLdcnrV37ff3pdRS+RANkkeMfy9+SPPnrOivqwnSH6Y6Ukq/FT
al64UWYYc3jgUPrWRoUSt6J7pABLRLr9Eo/epx1lYtPWz42n0cBSdyDJXkLERpukam615IpBIVgL
1z8rhyocb1DlOBGt9lqD/7HSFremdI5xOidIdoqkqMpag56mXqFG2Ny4j5ht7NOSPLzuaNcAMsNZ
B+yNzQfLyCzGCy+diMQV70qQOLyNrHDXGlA+MwVwruue5QhUJx48tPL8uJRpQk7BL5kgVlnriXEM
i+IFPT3reEY3AJvuPhbNk+/XARVI+dMYKm8Hvfu2zLunKaEvkggp1r5NaWZwjXOoYBQgXvOiECt4
WXLcW+YrFTqLNL3k1IfyqqLd7+xkRjCeHzj70IcClXqPFryQFefcnvTyrUM0yMqM+PVZst7FA9jD
YFuaEPIzGylI64ACooty0gHEh57emweu7NTjFlHTfNMrOyMMIyu2EisAYYwadVKKuIBH++FUlwjn
vm+WfYsCctnHD4App9NJBnBkeun/uVmke7XOKUsi0KJlW5KU4iXFaLnPyZkeqd8DICVbJND0+jR1
xFC0ZIzimCjGY1I+ZLK1gAdRDFmk1IuoermRs/T7W2Ntl70D1JkP8jvSZ5HILorhRXM+qvw4CySI
W0Om4c03y9ZyszyiaatPDCENmZT8cdm1bC2v8fs1v19OlAFXyXKUBCFUH4vutugewlj3jw5dnn2p
yZuIdr+JhjS2TssD3GnU9zFxRX+LXPKmnKr57/+iII4oaBOKK1yz1kv2zBI/VGcuKs1lc9n5ffOP
fYsg+B/7AsR1WWPWh3/s/77rBQAREnLMGbcYyKFGzBnWMCjq+SaUEUB+B4TNerlvufZzWo7+9juH
ajmsi3aRjFpaZ8v9dJjtDcthdob+OZNQEvNln+6GxaGxgETN4srlwcvWP16wnjOilrSoRWH4faPD
MzotAsRlX9zYgHrddERJQ2zU8lLyOynr9yZQypeZ2Ltd9KaLJH3ZkkuWVKoAFiuz/flbFJtGYjP1
PWerk1McXoTpTpEeQ+BM9spNMPj/PmxhSLPuz+3lu08cRnOKrnR6cvKDfmuYF3Xyomb+Viz36lqW
WJaNyaLo+FsRvGwuyVGpF+5trDt8LPWynEbLjesmHIVyPqNyG9W7F7OoESUwD3Te9WkJv1xi75a7
y5Y+p15aXVLp6+W+3yV4jHXya3IspGZZvGmE+5xnjNFqYA+ylvqO3etGK8kdRgRfM5QYCi9uFezl
OA0X0VwR0iAvXmzv7Tp4rYM6PQF4j7cVU2kgHlW9K90gQTFC29UqAT2bIKK87D43aWQT5Jjso2Lk
ctmach4vWczha98W0zzzMOa4IBtZKTImiIVemhAT73waQiSHrnU2JpKnlZhcmskJ4P+WNHg/Nr01
vIbkKAZmEaHUSPRriQF2Gnnu58qu6ILsxjAKrpAQ0jYKSDs2WkdSU6awaYflrW7TLbR1gwyR7q0z
8nhnlSDWiMNotklqmBt42PLk9PkXZ/gj+cHlsUYgvtK0ODq0up7uMhpWmxSMHqDqO9Xoc1PRCY+j
BsSRuOY1WhTK8GEX3xgmM0JRo6clgg4BqTRUhS2epSaZK3/m44AhzABIzXLRZXOJwFm2/vGYZd8S
fvP9uKKhYVZ75bo2feJYkI6mi/x02Zw6ryXD2rgLZmLf5M3GoPlmufv7hmUJhjvJdb4Fi5KwnMGB
RNjNMYIeWA5UKH2CmxcECK6Bu2HGvy0vhBSt/P2S9Qz+kDMwzhnuvv8WzFA5UkV6RO38n9WCnIM9
tzyxnZ/9/RLfd3PK1LhPQNk1C9VOzoC7WRC8UFzKBe+ybH7fpB5JTr3TH5MUE41l44Ie5lNhSbIa
07yal6BQ3OZ933/4vuvUcxJsjVRm3+bu74csfw3l+G400F6/H1s2pbUWzPNwyv2FkcESHe+RtdMX
0TmGqI2uECl7uyXYaDkOWJtnFdF89SV1xB9/xyktCUkkvL8Ikw4RrknoRvPNOAN4DLpCiEYnb000
QUBiAR+ttjFQ9vAIDh4TJzsmh4p5eXFatvw5TfUf+yx4HAizDEidhUU+EVmBp3y+/Pr98pFRgVRQ
j5JtMN0XWRwfNaAKZcwkkugDI0dCbXR8ymWrmwlIqdYfwtkxRbtz3JNjemDhGm5rTo0Vixyq2ss7
mJYBkcLtn2+w7glyw/gRbZb/fXBGe1eU5o1ZEw+XEHFx9LofY9K3p74dqfzqxp4EhvxkOHENCc67
N+fPikapONUJqsbzcn9IYUqCVaTFlwxhDGKRLj6dHRTsFqagoycBB+BCWm7QZVjZgRyiHIKQBpsr
TMYCymV6Al2LU2m+aRTKttrl6xZLZNpiYZr/0NrJ3D9brh/JctvKetxEGb+t5dWXpy8v/v0/LneX
P/zbfd5iyfh+hWXr+2X+o1ddHvL99r5fOiEICBocNbPGTZ6D71deHuwuHq3f7/37ORGZ4AdY39vv
Xb8fohkuVRNboTNDhX2aRsJDIcg6u7KWIKA434vRjbctl16W+JzK+F+KE8WrqDhYs0Z02VlMA2xQ
QLVWkjiHaU6angMgixAUgIVfb6UvP5nll7v8kL9vBte7gf1r7OopKfVtf0/WeH3yMHSdYo/Lfz/h
KJjybMYEFxpdy/k6XCYEIq+gNSH9n9+ETphwb6Bd9gCmhTE2Ofh7WL5y8PeeR+fHy4An8hGKWqmT
mcGeiqw6cddaHyTHbDbzQWS7E6ny4zVXb5S7WLGX1+Aqjpepn2y1r0V6KtOoA0iWfdUKyev/xcbC
/ldx8579av4VDfD/JCnAFJbAOP/v+wr7//U/81/jf9u8y0L9S2fhz2f+hQtw/rAsjxQHjKJEIzqz
G//PJA+hW3+wgidajX6Dazg2TIC/Ogv2H75l6R7iXIOevmtCEqAypaL/8d8t4w/LmzsLjukLmrI8
6x+dhP+0s2C6xJL8PctD93kN6oE0Fehx6LaYOw9/y/LwkX0oVBzamaArfsVRQBqg55HtazjNemjk
sQmjYKYvv3p2MNcfAoJum9cp0+7SMXCRACIMnk13FpTJndGBMBLM7qjBWhRYQ+S77SZ1Y/DmDOZB
7eF00ANozfm0ATCQ7uAjIoZNvD2suHGFexSVQnZB+/mKiXIf6lRX6hZPwZDvq8q7E+Se46qlhWzW
0Pyg+a5T4b/pdA59NC+45296a/j0SkTxVC4wBY5nKx/Jbh0OvsyvYGe34JbdawzhJgm08lKo+MNM
Jqqvh7xkOVrpzUXas3gQ6z1QDpofyi7WdZJSlBzsK0quTI3ijZch4+i0/CtK071uDWfkvXmJlKRp
79ohhdsJgLcbvBquEbpcHhyncblSloVmwNqgZH7W3NCE2spntumnyr65RwNAYQOnGZwT43MS1nZU
FFtlZVyqVJ48x36AQzesTIqZLIP9jVdrP5TdPZZV/g6pt1PMXUYmqAkZ52SvoZMqpq021E9Cd9RG
B4o1oVqyW8p5TtyT4Oxca66rGLie9aS77griKrQ+u7YzPq7kW2B+DjQn7+7wYBfr0iC3sWQqKoGn
JeVF5QPzAYrVopVXE8qktYejjjpT/F6NtAm0kWbK5MmfRXonQ/sWgPCD1YY7h9fYybakMhfH9aY3
9I1holIPu5DlvabBW8RxENvDR53JK9iTCCLSNN7504X+ael86uhB+jLFHMmXMJIMchmH/JAg3t/6
H56MzywroDy1wSOkrLuIY22wzt/3c31GxwfhDZV7FBZFEk2iHBN0K6I0emrNnvZGPS+ajPKMaOqR
Yh9cSWI6xGTLXedSRLAbukQcTGzHyJfGRLxk6UBh2sTyGnryiqxVin71GhX7fRPl6cFuohtEvCW8
4MBZR10OXb18hQ41gi94tlz5UoJxWssO1a3himeZ558jrgM/v4auu/MkZjWiOIyVcFy8xAP6y+Kh
6J3LlHnHAljQaix7LLL6pnFg25Dae+egZDTyG1cLUeLF9oVL1rCuioM9UQWwzbrd6mpamYU8q6EX
axRF8vr7pqEzuCnyWYPqhVDApcw5ofvx1ffAXgixDTz1q5Um4EovF6sprSjoVtlTWXKIjM7ZqjBE
yGy9VSRbrFTUASeGUEq1KV8hCbhPVWcdQl2j5qWbP6uuTjYIX8BLRcT8qnxXz95yc+Yz9kCJf299
79MqgWcBbhoRr8tNO3P2lq2FcjAPxtvB8l7//OM8f6qWyXtrfW9rE2zTrEXB9Ptvf3s5wLCQx9A1
lQbW46FXFH3RqC/3ZM3XtBVxMpJiU8xQz8Dh6KCCxkSgyLJuou7ktfGnqzsDwwcOo0MT0pUliPOQ
YcZiZk7eVlLA0/NnyCDybHUKJ673yxaexbtxlGL3vWvZn9TGTTwAA/l+fDw/aXnYyLVkA9SKktS8
2FpA1/jd9tnkGvt6Wcv8A369PC4PA/sIqX258/3MBZHNooFiHqWxnMFNUNFjTvP7lSiX85dlRxcn
lxCJ8Y6eDrkEXfHQtHawk3lsPfZE9o1MqKnpv5ezistoGG48860vnoKpFQARYm9fFW51Jxpmjuhz
rXPWdfu2UskZdf1jP46ERBqRcXBEfrP4U1tVkdlb5vGRDPq8g/MO+Pt9iLpLTGeASCX8B1q5Yzq1
soeKZkIGn2MYu0fc2GSod4WzCtxJ2xhT6p1q16iQHBdP1IVp1pn6lVaW7VaxpsKhR+hipM7t9DoI
el6UcoNTML3WJto3W3ubTA+Z5xz6OQwU4IGTHaWhF6eStMWqES5lfLM5ZGPxgc0GtKtdRYeo6byn
GBBZ5vxv9s5jSXIlS7L/MnuUgMOwmI1zGpzmBpIZGQnOYWBf38cQVRWvX5eMzOxnA3ES1AEYuVf1
qJcCTtfcLbbgHAJK+F5P8pPwlfbB1YPyzqSxZCE5Vw3Ep7mQ8WkuizsZ0AdBjlq+uqMKN40e8iQK
dlrrNtsqcpXYUH/ru2jep2EtTqnPhNsachP9lhV+AjO6b7i6dgOxPOTC1u3JKKZkQ7W+3gQhocge
IkW6w8Qfhnl4pP0Y7V0zIGya+2ypnpGRUBeH5bno14kCMowD1NDDUs5aDoh6bntQ5TtWE/lpXDal
+BARLAhboinrnYBbpOWO9LzeOGYJFnc/n7+KkDN8so0z+myI1fZtOQRqcZ/g4/rni8vzSe3S4GXB
7y1NBEZq1b0cOgZginZcoc3JbQmYwTmD0FErjkuhcakx/qXa+N+Lj95cvSC517ZL4W+p+U0knJH2
Ugwoosi3NjKPABkNNeTyrl1B1YtNNtA5Qa4zGkDSqoopPn7Xph1MfRQ1VK36q77Gltt1e7GdVAS7
w6rAxJFwNGpIK7M6xIoR8f3UiOhsByG+zFy4PYI9xY34erjYnpfn2gCDJEmrDzucW3zp7EkSYBZc
kYo2EqAKQfzgTQf66esugqKADUWgSeid9XJeZyi8FMIcRlGnwr1UIydZznKUzBs+4erQq53o91n+
G2pjeSOb0k9n0svtN2ljqfsvF8J3B2B5NNdg0zvan1/nfSlpLoeFwbGUnaulFh00hDPmbg3AmAvC
NmZ2+ctDY9m9hVr7Rnnc2ULeqI56/Gup0gd6YG/SsICbsXys6iNbCBqdZ6VbqQB4y9PlsHzeYdIa
e2fsDktr4PugEVzz1S7422uz+16XSXcUBBdQfVWf6XK5LY/SHLo4IeRivVxv34fva/D7QvQym5So
pt33msLvhpm4TQugAELtVpfDQgUgrZH67fJ8iJXePa4/lzr217n7ukeXovjyEHI2Q1uKaP/fJ84L
CWv/IqUs5+v7HFrSZwUPMmM5N19MkK879+uxk1Qf5B5QBlOElO9TtJyxv73m4bkDI1PA8FJnbLlb
v6rRy7lbni/vAPpAUhfpL4ba0X/dvE3LJ7A8b5fdNJLp/Miyjy4oZL3Vcssst9ICyVkefb9mhMbe
a017v6Bv2sBiHV2sHbAI+xZ6/8lW9Z7lva8vUK+VIWiz3sFi4uuMh7pGlLr370d/e01r6nCjKaQO
VSE24DE7h52XxRS0I5z7Pg6Cr2bBUrZSvYPCjzDe+M2P5RQaqqb1fUZzO2BMW56T6+Ee2oRMOHUL
Lrdk2UYkd4WhwUhJaPRWpiRDNYaglPc1zt74Q5183ZKWC8dsmJOAYjolJ0IO2IO1QE6WU/wXQk5l
GfdFkpM0pKqBxVetNh9hIqlDsBQKG8VkTiUSlqVX5Ds2C8blTP/leStcjc4wmrFpqbZ99xuWHsRX
TwJAKrkk9L+/ug5qjP7GkiyPlsNy6pcvCfDRBUXtH76HyywgXWm1jJxfD/n574UfYlBJW3u3FDiX
0qY7pVS4xfIvjAsj4es9HEWY29S/Oxqsjw7Lw+WtpUL6/TRElDeBCtBUQmEU/Qq6NN+HqvTXG1zI
y6Pvw396rdA0RtHvrwlz1Zn5Tz9iZK+yzefoz/JjsuX7cOacHceK93/5tv/0vX97LY3oM8ytxeWo
/tblXT3zfqJsGig78VI5wlduVWRH0/02BjUdFYaqooZMQMuBgOb69P3aQCkbl5uu7fTG9PbjkIFb
ljmOJ3Uulu8IJ5BcUDr4Mcs3/6cfs7zxl++BJbd1EguFO/981FivRmSSo6x+99eP+/ravhpxwAo+
DcPq0/3y/nJAFcRvW97tKYfpOReKRvME35qq56N6x5BIBWw4ttSHtz0i+uYAsvifRbM4EiwLimKP
a5xOhDqMy+ReWYqU3pVGepofS7Ui0BI6kfXSk6RvwikM8jcoEA4ydOrCuE2CnaiGS61KwkFl5qRK
xUFxmTTkIAwy/yz6LmXN5alYRt7leeLnyImiJN7E6lb/OizD9vKwQsrAPz9193jSu91ApzC3K8KE
1dChq8NSxFye2suMkBTPwiOfEchSibeRGkuvhwUfG+mp6j9YXlr+oeUQJgaO+zzbd74zVodWTVxQ
LJpTrKZG4ROf6avu+FKt15gY2OqpORDcPdGkY0HYiYgZ+yK1SpnUxLo8ars8OtE0w5LbnpxMf3eG
2d7K2mlOrTosjwyATHbcykOnht5RfenyqHHtNc2/+YDmhz9EVfjTweQSNNSIvTwfbGy5E84zu3P0
kjQQLhpP0XfAbdiMkgGhC/MAf1EtFr9rwjNUMiAVKOOs2dgm6v8UisK2PMLv5+8SYEpJ7UTm1rwG
qqu7/OPLwZWR3BSBQwcvBK+WQ8xn16MWFOS0GYhFVftaSDiSidIHDJG2i6gA7jH9hWDA1K03aeFd
7ZSjinQuTr7q9sO9VW34RRXQmYomEFxqP5yPCw9Fp54FB1f15OQCijH1aU+gCWxr1uBLSX55xDli
Xvh+EQaWhsAFHF2q/onvQy4Sb48YD3rev16Heayg9Bh9uhbLY2U7DdIR7X75ab3qlC+Pvg+hulI7
o32VeSi2yw/KlrlreeiOOR+8jeffanrn0Nlsxs44HuQhAunjqDX4cqiXS82JNgi+xoOeapzg5Q2t
tNgcdPXPQJ2a5WoTfo4ddXnugFnjcqNnzsm1foJZOxcLQG25+JZDTI0Q62YR/qHYVxO8bSLEQ5G3
mguK6rXSlAANRjOk27R0v58TmjiAzxabQPHckgSyWyl6IEUI/DAZLa/G0OAIkSs+6Cf2JyDl/SkM
OCxP/8drQFc0H7IdYEhau+Vt3efDjQywuiDAZV1DoaiPVz5e+x262njdudpjL+bkFOuBt4tM110L
vywIWs2R1cx5vSPxigAyXcx3Rv6AW8ijw1FtSHB6rNpZnJOxfJrtIDi0sRMiG3LfMRJHlwEIW0Ob
+05Ko7zAD64CcWW5nVzlpFtnuDcrI/G4IcJoOxhTh3HXXhPOeoenXH8hPSo9pj0YgBZoRoLnkSoM
3qVe905DSqFyTPrg0NC2S4MpPtRIPc/V0F/ANASHoVarhcHZxcSYbkDGXKXH9mNqk/qAxiKkvWGh
Piar8Gi32U0B4W2r+Sp6D0LIyq1deewkYWghNpCwdpybEIIWNk2NUvD0Oli+tR68ASOdN1grlb2+
Mx3dOHbmcEtlqz5DCa3PyyOEl5+wGHqM3m11saJlkZtb61QbI0DvWLXmypjWtWyIeVkwfCH6RA1m
N/QKO75B7EXhk934DtDVrNjyumWXhySLwkOBu2fuvVuGs+EJ76jYTSbaMCRkgCMKfdiH2ZDfomJY
R4A+KYOE7QYZASAVb9xNVigvpij0dV9JvOa2mcA7iMuNJsTVKppi59UGXAZqM3aCnVNU906lPWWg
KPeCxpfRUUjNLfnhxOXZ8k1iwaZoL8HXrmzJIeiifGON/tYO+t+4swoCCNZiHqoNwc5PTpGP16CK
k4PtTM8jctJtnRTQxqVwTlU0C8R68kdpj0CsCwOiDZX1KdF/oXH4XRb97ypEzEgiLhV+/zCjlV9b
rrwWrd2tcMrRM0PXeZmz5KF2jWZv1VG3C1oLV58z6vct+TnNUGQbEnXNDSFa9U4wU+BwRHbbgWDI
fAdLWBmux3pC9QEW3tZMSeYNCuwS7SP6tHImNxhdhcvSf2dN+XCsZpOuNtkf8xD/7omkg9dqsYS9
zFryqRvALiTrvDVQPY/IL4TkXl5eLUsjga/mF1cOFulsMqKbUUOO7aIboxiN1LqTNDNg0X12jlpv
ontbpWwwV4KpVqJfYScaMpt3cA3MMd/HVtchnzb2AdlXG6vMTPwQAOPq1t+MXKBonsVtoOdnX3PT
Sy26g55V+TFN61/VSLOkNKxu8//bd/83tiCLLpzzf2rfPX2m7c8Wqvfy046///f/+ue3/KtvZ/3D
0YUQOmxu07Ixlv6lb+f+w7VM09OFYfroYGnp/bNvZ9Htw+1Dio2OKW5pzv2rb2c6/xCqAyhsnVqs
AKD9/9K3c2zH+O99O8NgZWMK3zNtOjeMEQoD/pe+nd5pGvm/pc4Y0fQHt+0f675lDgiRIZDcfHV9
C49sUD3kGENX/jxdCjol8cz9NfElZsaYCMcLLTlmQtE8WE7+s2nDAoW5B+1x3kV6/+RDwcGWGN1X
jnikDH5pSuz30ezgaYwk5kX7OdVIgkx1s73QVfhZ6JK2Hnqqqd6MsXnrGt7KioEdJiWtnoppQ2Q7
T7avc5E6UNGKCxMwmRm1c19b7Y3TjGjxC/hkxL4S7FJbd5l0223RzvtBQPcau7Mpu3ATEizeaB+J
T2gxIBXsII1HW496sEckAiAYugNGvp29IzBlQk5io9rCzNhLQ74osyNJaQP/WLFHPPLU+piPBg8H
hUwoDdUDhIJ4NFHMomyX+U4E7Y9aGDvZ2BcJTXA1mhHiSz6PtYUHgJTQU4m5+xRndX4mLYU/wKT/
gWbBvCJc0c9eIr6eUVM1r8vrRuNax0zXrzi/DDTvfM5FGft7yJIwyDBvXejVjudWs9zNNML+xoqm
3RYgSO4Caw7vSlDURTnMl3kiIrzJOlS7Tq3fhbPDgiWXQGvVU1kG9R1oz1SPsX6bU4Qbm9q817fm
qfSAWzv4lOj6Ba9hUGi47UNMEGGMxFgTwe1yaMSk3VZm+dhbv3J/xMw8e525EpkLfYD0HtZj1GLt
nNf0pt5qAWc5IWrVXls5QuM5bcuFyh0Sm2pE56rwiK/h8l6DjhIXWCnepZkcuLBjRWzF6BGIXDZY
rINqg7EvuhsbL76JgTvlQNsEtTYp0SuZ4x5G253v6trVTSf52E5xtJ9CRKgIQ7rHonHse0O/oUQd
2UbzrGslB/1HaBH5sTwxWffaQ9nj5qVcMiTuc5+LVVJo8Rsb6Oxs6T1labdN3uZKrzaT7rjbpLXe
xrLFkGR1Lz2r+l/JQKthnG37vncD4wSGY9xGgU4EtNTleeKapgWHl8hFeS7G6gb/hK38YeVWZ592
8gvpPJmudeO7dBFcfSCnojEfyXyefos6P4akp4Sol/Bsa270Xg7c4pm/b1IyCOlhug8R7ZUf+LnZ
5BilYKZ24LfpXrRrB5eAi6KfqbF34YHQ1uh+Dgqo6Vi3fog5PFbgLn/1JnGTkKUI+RieSUWfD1E0
ajvRWu1bOpfbLHDNWwgcRM4MGGNHzQmwYQzhS5oKG6xCaW/FiPM2Ty02806og7jiXX8w9wZtuXWC
qY1FtpxevdZ4nVKtvGtti5JZg7RABA46zbbtf+ck3lfBQ0olYw0O65zlvX/TjoQ7hQZYumyMxSUy
zHhtEwH+FLly7yT86qxl+VjjxnoSRB6e3N589k37SlUg/JlrAHia0J7vSkOfrlEaMU3no8322kjP
dWWhtoOkxEDhj48lOUKPBZYaSbL0GuQ8SUrq9SGCVNghxNkuX+Gh/kTfTJ+XfcKa6uR0T/D1eO/Y
3XAt4vj0/RLnMmXNGkPgd3W8a0X1qldWvp9FqW2Xp9OEuRjBBX8VuYzN0GevjpHeBvSS7p1Zps8T
eYpuOvxwazFfWdMXT5g5b2I8Z7fLszEcAGdFrO9T7gmKSuKJEQh6Uz6FFwLp9ddcD1EIOM7TNA7y
rnH8FxbLGzqT2UNpmNl9x2ajIONpbaOK26pMuysxPtlVI5GgtCCpiNAEJwpcMD4H5pONovRUxoJE
Ai9wHit4vqspC+rPyGcplbAFqD1z42qVz4I5La4FO7pbzh/A/b6P9h5Eq4Puly+hrbWPWmHkZ8l0
uUG4TrY1veND5Vq3IY6b30IYtyLTtY9xJw33mHnhBPIPqB0OUJoZ6ummVA7LRtbmsWlt7y3jqkJQ
nb7aKGDP3kyQKBHq4m3wEZwDHVKwrsraem5YvsktU37zxsYxOFNJr9dG1f0BpuU+mK5xS+Bo/wLs
kgJYbORksQUOhLeWpX2oBfcFsH4SrSyct52Hlquv7btmaot1r3ML1wU5CRJ4xqaXTXBwMca8eMgb
8dd08XmMi5ugrPzbYSYTNQq9kDxEI3kGSU1OaTa9mWTO7Aw7jB9zvZT3gmzC2Najx3ogEcsJXNi3
ZZldzKS7pLXo7+y00rjNE/naONouiUvKv5qMn8cWuJXtFe2xquP42WwgK9Nq13bLu7B6vFRjRZDP
xzDUgWm4XjPfOa68N8JZnr9eU0+LPiH8LtdfAmg+V6EOyyP01kyXZHptuzHtz3hMeoQEPAKOH65T
dlabPArGrRUy+44Fw5PetK4SkrOiNs2KYB9lJPbz+i4zhoOXtn+o3xl7v5fVOrOtkh4kMfW2m51i
nMVYqKjRzXwIXD/iYIWA6rjwLXrI75ZrDMc0Dg9RpstjTuzWpCVM7NBaVmbjBZcKQQp0leSGAJC0
ucPXnN9rjLIrGdJm19xPA2s1GBOt3Oc6uu7UbOtzrwQZbqw/DkGcrI0kMA6zFbgbTzSkpGLGsKz6
PfTzvRH28Mr6dDg4Q/OLQXjGxqX5t+Fkt8SUydeaRvq1t0HD1agDJHQuz2F+oMLuravpMe4zghZI
TYGC0PFr8fjhBUcR6H14oCUw6TCiputBiwygMeO94ZCX0Db1H/YWa9AdOvpoIvqg6t1pXQBEwux/
W+N0RISqmPVGvOs0p8aUzQacYhCbWxv1FkAGPZEOEymRy5471rshrgLoZMkGG+4HwZO0W4LiRetI
0uCuwRmPRZQsAz/2X6za/DBy7dp5+o2mB+Na2u+iivaDIe5lSV0nyYZPT3rRqq6Ro8Sx+xzK9gWD
xL51sRbVEl5KNX2m+NZXTqbBnBtfnaD6oD3fQ0IMzyw1PNgcG33SN0DJ0K9H9+EMVMbZ6YMOD6QP
fpS+hqrkNy1jLuZOrv0GV2socTnrjbHvTLhA8NXYyzstrp7ww0wbwgRz577yocZlH3HSvM02wQpZ
vy8mSDtDnMNKyU71gDpzdozXstMfAw+FmPR9mpDcTwAWsU4N00uA764yU3KznUNgqvRTTMyzdmrQ
EXE1QVtDT9bfja1YiyanrxBpD72l/VQaLz0kuCuVm0TDBuFB0mUkxq8/PoGTgC6pVWCTFAEGNQC9
6xk3NjKbHpuWNzyZ8ZyTgGqoMlqNTR44ki/cD+TtuO1NbskmOdam066sRF+PAxFmruViS7ZUQvdz
idCr85nryVit6ts6RG9EZOWF9VO6Z1TzogCbgjGiHBpIC7KxD1AcoRBhAiQKMKACg4OagbMRA69X
BGeT2LK1WnbHOgNMHr6RflDcZH7/7uX1GWjLR9Hp1b7Fwq1zP246shz5GK1Dbs6XASfcCgqf+uEG
vXPHWxf+dGdMg86fDzC3EwCeKk5PE8nHKc3PuQ4jqBCkhsG+K6jQGTsudbb3wo02c6i/6KV1k+pe
QZKahU3ESd7nGqZTm/F/kzW09lF1zL45spDrX9rceqcyQZHHcN7DJruxZDCsJ8Rjqyn6rG3uEUur
P/oqHlatbBHMPXu5/8MTxq9E/GYGuAuahj+1ip1VDYmqFX9EPv2yXfNiYgyEgZk3WI/lXdoq/Gjm
bmJt+tlbAuSR/dm7w+cU1xe7+mxbm/plmV8AIR6dllNOQsFH5MT33YBUDYbZTwNZz8WLiCJ0p2ql
Mxf1ZPSgwPPRBoq9ICWxjKIrC+Y3Y+hfQ+kgoXRvROXfk9lwV5aqRZCP77qQ15JOp43gk6URwvgm
+k0Jv14uwBxoOcy0dtfLBGRO5d42qYsEBgGzg6qAfiRE0FK0d0GRclM2BRfJTIHcsnimDXeakdwl
lf3D0WN4l/3a1SA7luNc7vpWXsLWPtS9FW1RT2Jq3KgAor4HeiZnDzIhauomz29DF78ysu0GW9ZK
k1G4qYdoU4kfNvnaq3qePyVG51VDra91bzSioDHQBWsWDQJPt5serCG+bTOz27tGf0de9Ir8xB+B
L4+l5iU7uwd9lCHgK8b4Kmvi4rrOMPZuDB3Srom9qZ1tq5U/STmSR9vD/F3omnPDfn9nh5CGG0ku
CnF2M1MSn4E/j9HVhpg2kXBw5zXBU1xCo5laVEKgbyjR7wIEwh/hQ/IopPXo+kX8lJbWaxAwtYNe
JqODhIfegRjEKqs9EiyorwpfAp41i1v8P7TJ7OwyNKQHBfGU7oAqguSo2codfG24tnWiP2jZE9Yk
FKtOZW8yokzXsr9l52dvwonRJOzHaVP7MUz6yN9BFyEKsU8cssVFxNjtvkRdXG4dUdwSXZjsel+2
GwrS55Szdtb4Twk5PE5WH24rPbvVNNDptSNuh0G0iPjIk0h89I5242/QzM0bwdC/trTxh9t48sg+
8ehE9PqxFOeHxknf46TEbJKziy9a/bfR4R5FWwql0UfUV1nUPDF17zKjq99aetVdg1iGjf8jUa/9
ijCtn6YFyjIsGft+UCG01/BJ5kMn2De7nPxVbZFtXMbePdiMHdtasa4b8UAbnM1EY73oJnFNbZPh
+Uamgd/2tnWK+ylggKdSfW0lOLgiCQRluvPA9EoWV3cSRPmuimqCUUWDBjNSvGn8+A3/WLZrnOE6
FPofRKYZU1lcHCqyx7ZGbbOxDv1dq8w6jUvDkdqxalf++/nyIvyY19ScQVeo1weVHYCU5H9+3fJ2
AmKU3Vi9X761ybi6Y4oRf/uRy5s6HLmdPeqX5UcuLw2EQKB7VYpcJtpABYnR9G6hxqFjsgdQKc4R
yPdNMlFIKobPKGcx201AKUzGlmMLBhOkancs2+7W7pqjoOwDJA58snTfnLj/lVbzp5dMn7WFKkZO
RPH61tEahs8ZK9WqLKMnJrFzHq1rvxvhd6keEMDc1WybnxBk2VNGm6YyruUUl+v+9zyX3i7LmAV6
B7hG5dI/LIo1fj597XV+tG5FZTByYqBApt+d+olu7/JozgKx6ocacJxE2CIHHSUMby6HqOvy3Tw4
z3WK2KtHq5xHmXsiRObQD3bNdtVbZSOB5aMJUDUp/WGlA2ndGAXupZrgCqZrQetzeV6xxz9B1CTi
6b50DH3fJng8i7YccEJHjAtRdCK5p9haDquz2cxfM2J+d7OHlKaeyXkpouTHLKgt91ZonvXeMr4O
5r8fudT/WEqF3MRjnp5Fb6bHaaCkbiaPmfJmtdaNBu3AdKnB6Y+dGb7Qgzy3ab7pYuPqO81H1AbP
XjxCGuQDH4mC2wxpTj6GvjW1Al2V3PfJfLUMvKiubV4IFd4Cb1uZUt/EJe6SETcdOv6ITQ/XBpsU
pU8/ByVdxLYyt7nNVt+L73tl2CGirXO9bedrP2qgH6vBK1Cu+r8rlU9EMK9aIjgOy9km2Hh+di8N
5+wVzamr78dQXquivtHiUGk7aL+gbg+GDbU/lvg12dpEb8vohzHrV6smRgfaY69U3lRTmo5ig34n
Cr/eRA9FagYHSw43/mhS0yQIlpy3maiCfifcMlqlWnWx9WSfjwiAZW0w75u3ZpDcpuEI0jKRhNwV
w75nQ01aGWHArccVXNTZUykpXJaQ7tlFiexpmmw2hmbwamj9PtAS9hf0G02ChZthp2fdr0DQ2GqS
wNmgmYBof7T0zljZVvUnrZT9UTuJSbRns5Mnx6UiINCt9aNf3lQM/KuRVYsjyiORMooU01dHXMjb
UVRbpKGXOg+ey8rVN7Q2bxN4KWtivye7EPvGfp+C4FHLyBVgajqVyZ10ooJlUOWtIydyWDcap1l2
+7wAUp22CSSP/DWQAoqs5ayzOKLCSvpAZe9l7qGSqtkFsODg0ietomoeZ5b78NOhVjYuNgbw+M/0
vxlH+gaZVP0eUXYQcKrYMa3ypv2Ag3jq7BSMeJx8JGUuNhRuqUxCxDaHK+7kHwp/fbJaLs4CDrA9
VIfOjaJ1XkGdAIfwe5oseRMT05fTTxpTprFM+K9J6jQAmuRTEvdsZYhQtIvhrc7iddJln4Pbvhr2
RJra/NH5gBmklsJ+Nj1GhmA45vNjZjawznW4lPY4rR0dsJ7KyrSjEkymBP4jnbMe75GhPeTw20II
GUU33fdhpR2NDrp5e9C6Vwn1zYL+NkBuIiDiISkgZOiecTOgVFyjj2/XAnZcA0NOw+iMQ+C2BGbM
Cv2aIdKFfzpZ1FBu2qz/rKHRhcmdBZuOCLBqU1R5zmrStXaDy4jmON2uH6KL3wfhu6zKD0MFFEG9
G6HfBSFQ3vjeWph4EBArKHnkMvoEwWc79KmPdau/2vD0nLF4DE3cItnAHJ2eZ0i6Lb2+HA6fDY8P
ugaAJ4XoKxWsDwDve2T70b6a7V9B4uYrT9DezJ3yCZDRYw7zL2KgMOf6TwULUA+6+ww2oOcZl1HB
Asvi1xyPvwIGBQOWoPCNayerE1neeC+rHxLmIOPUplUQQtwceCuMkvBdg2ElBVsTE0D93ih8oQ/H
sBXGY1avbeiG3F3PpT7cK+xmpfCHrQIhDgqJSAbjVYzYfqZnqZCJ4VSeCrVUDariT6d1e33BK8JZ
bJgCJNxFWwEYdUiMBkTGEjIjMicCSIhHY+rbUW27zwwQPM6HyRRWQXbkCn63jBvJ6s2diptyHo7d
GN4n8CBdm0XZrNBVlD3gRbpwI+1ygI4TE83ckQTkWIA17GusUJOx5T3WCj7ZTEeHWAYqvoLqtPE+
6P5DRM8yhKC89Vgb6gpkOdQgLT0FtyzxS691Bbw0FfoyI6yBBc9cjvfqI5YQMv3Mh77LiACBZGcq
hqaCaU4Kq1nwL0TvCTmAMNCLTafwm+SvP5ujcR1cnkDQ3jYz+gVXQTsd6J0i/uhxSV/tGKyn42hv
GZxPC94nWyvcSHP60oTIGodnQOgG3xbfLjdSl3HpV39YfDyTElduwzHbJAouiqWrVrDRYfKptisA
qQeJlNqZRmDD+OopSKmpcKUa3FIqUkyToM9Ng30RTVTaY/wsEO4WVwwzOjBIhUGN4PYEcFGNNLqL
B+NX5gkGeb++Cw0QqiYsVTJBuSsVXrWBsyrUdruEvEpco3FxFYzVSP0bzv6xLwo4jwrYqo1Y7UO8
xERQoAkTzmFi7ljj1MPh5Tw7YDdHB1WBZzwHEQWOfvjDGvdFZo+4rcodHJpNMLjlhmsLbYsFoJW2
E/NKLJDujFHIOnLCIAeElk3fH2dwdTgHYpeO00OoIlozCbq2kgBpBtP8hQQcsy2yFYW5deDdDnBv
8xYA7qxQuJ2C4rb6mQi1eZW5bLSV5zqXk0PJlXVpS/FJF6uoB7EL73WO63IXgdrkPg0TKnTG+2z8
zBWdlxbMKk+BV/pqhKzbd23sf7oWyiUxRFuXJLOLyFiHZiInraDhzxsVDNjBPTMGzK29AgWbJsjg
ecbg17XeuvbQI3j2zpVY0RoHJGGvkMMUuDENJSLfVF1k7OEC3nkKURwrWLGtsMUdGYVD5kENjaPn
RqGNWxjHDazjGZ2UNXQfsgafM9o41IUT3nqZf9+aVEnhJXf1+FpZ/k0f0svIICpTsXX0QqLGK4tD
rlGiJByJeZYJLYbHHMNljhWgmW3en9mdiRbu2bPS51tPCufcKbDzgP2b+rp/DOJflO09biHUDARp
Fpb5jguaKRtK9Agt2s49TlyUptsZvFtoeA8rt+16RD/lS2TLbdnxB/SR7kGzoqo8E5do5GV40aBU
A98lZECBq02FsK5hWdd27+w6w/9gefMcYpFmJaRtQgXAxqH8Z4SInUPG7mKPtasP3yowXDaQwU5X
GG2jky+GAmvL9naEHpYGZw/k32Yqh1utjKwNvDoQ1dJfZU367C2w7g2LJfI4PIXx7hXQOwtBe0cK
8p0o3LeuwN+1QoDTYcspkP+0Z7deh708eUF/LRQ2nBBjPrgI+tPc7hie4QgM7NPpQZ1E62OsGJ/0
tLp6IWOewpKDTpiOnl/9tE3aSZDLOwjmtC0/RQXfxmXfZCTmCnHv8zik0y6udarwcNAdeOiFAqOX
xnQzle1nodUOPhlrZ1PnN6oXo6MvjdCDYl4c/6rOo0KuC9jrWrWPnOTWzVOTlYn4lK2g/k9fT0Hb
NXJEV2Fu04Imc0CB3fM6b4jNyFFMAxtMKuJPCjjw7sgn3oRQScFBosfZ+goZ31lkCtGx37atd8+G
9ikKhp9mKrzVBG/eKkS373TrHQjPtA86CYFhbH60GfUtg1y5TaTQ9YbEfjcZtw6NQifQK+SYjHyW
ll41rHf9GEFV5ppM6aZsTQXHZ8mOzFMB86sGdH6ciQMWJdbocEjyXmt3rvt7sHV2MB7EZUmkQKAb
7iZxDRU3nfyuaZmthyJ58jK2zSaVgHVTaIzsFAH5zSYdgU1Pm2szwv13VADAqKIAdDIBfBUOYJAS
EGrEBeQS+eagIgRcFSYgSRWQHi855AwI4PXEkp1COi8bCmO8Oj6An5+3XoTMIAKGv4Ry4lsCzEaM
gcozUMEGlYo4oOT+MKnQg0nFH2CE7bamIBJhIBsBUQGLSec18Kx7ewwzAu6oEgpDbHyveC/DeO3L
F5lIMl1AYxyyPjDOFvzQwqt3tilZ2z55leltegaYUz4jWOvMXUxb34VFz51M58k6JJ7mrLTQ1neB
1Vs7Cd9zXbkwGmBwfcZs/tYREObId3ZNSUQiGLYhz47pNF2ioR0OeTbjtbXd4+AzxSVFAz5qui8l
zZ5kiK6aRbchzsZjnCKO0jP9GGYEW5Bi8QHS1l7DbVuPfgsLT5IWkVjxrmhZItjNuBOIoJlgumad
kFbBTae9lQR+xCr5o6pArZZnXSWC6CEFFUulhNhTYp76rIcTnkJU7Eu/3U3d9Aul6nzNSB6he5Zt
9PwhVpEkteZdA5mCtSZLgabRtiyT9FIE8WMgBxYeSM0pzyrvKmEntGphvaaE7qjqQiMf2MfupApI
MZaoFBWaAk18P8en1izunILGQsU+e6UJEmz70H8NUNkSQFA5hAG78Ms6d5/15tqYmGZsElsCFd2i
qRAXft/PqK8YNXvJSA2Kc8SrtbPIftHJgClVGMwcEQtDCGdH6h0fF4kxTmESsao/VJ77X3y9127r
TBNt+0QEmMOtRCVLlnO8IbwcmMlmaoan36O1Do5/LHx73xi2rGBLZLO6as45DhINZuj0Q8LVBMRW
5lJvRi65iDyKZpv3if6n2jtDSW5OAqiGnD+mPcg8a5NgS0d1cphHxp7xp9Li7jgI7aYh8STxvCdf
gXAihcTRsrUDIUcoVE5cA81hW3LEFW8zP6AdgjTigPN7jeQI1A7MnRn2jqUgPAx3VjrxP0RtMurA
hmvgPOHqgA2XfDoi/PEl80kTvZgnD5ZfWesmBvmD/1y/8xUGyNGspwYukFSAoEGhgqS0nlLYQYut
dIQMHQ8YlrG9ByOO9oB8067sw6habgvtbGs9IlWThkGunREVoPxQ/kIFLpoVwmhQMCMHqlED3ch/
paFPAPfzaM8HSwGQxthx12bApUf/tkY5URQUeJ4xutALYuIwfOhsvuDSowqBryQVaCnI+SQXa6Jy
9Uvygl24zkyjX6QJ73uqrO0McwNxy4IHXNxJhXNKFNgpJ8ATmzOwJ/y950ThnzoFgjIhQpWEEZ61
HLhi5iCCghrlQI9KFUZqFgCldMhSjnONK+iN7iA7EYWecs11bg4+waB+BSsx2TD5sM+FHNYjoQkY
Y/ZeWUJFYrisrYku6sJega643B4RVxtr0ck/roJhOQqLZclX1nbBfNL4Mjo4YJkHQqS0gGmVULXK
nR/JcGwTjGmEek459S8Ig12gcFwNZeyQsqWiKd8oYBczS4BjJrNRJTHeGDkrtoN6upU0vh034Poc
RfPZqggnyOLyOAkDGNZAZBdSk73tdT+xkdHmyn/suvVDwSfiSwBjbpNeDQo5NiJNTew/MzjYwNGu
TIPwnhlHkg+rrK+zh4xABz6yDKPs+DTz35iyf5/Tj97pcayhQ9kkuhkmrldt7aoqNvWsc6jLUX1M
2X1vYT0s0f8okFqEhLLiU2O7Xz7kCrYmFHZNKgBbD4nNVEg2HTZbRLADsom3gfE7RnUWoqDpPpYs
AeFK7uzi7QuysFZeXf8wqHpWCVIqb9+ma0tizfDsGdN1N/vRNppp142yhE9al7CJig93Bi2XwZhD
Uf4VuUDnJoWfm+DQSXeXoHfe1tmIW7s5B0Hv4k9LCEMgvDaiibsea7Pb+fDtcgW6YxxsrQrda+4G
KHhITAMCc/NtcwHkGeYD0lHJVIVBoY7mF5Yeg6l2S7OCzwbMnl0D3Ms70WIDnUObjsY6ncp31/d6
8sy4LPkA+yrIfZlC+A2w/ISC+mlcMR2F+RMuHIO67L4ZxdXsPhBeEY+2kvTpIPIU2B4sZcTFGMaw
i46mvXYlBxxPzcqgQIPt0VXYQQ3+oKZAhDVEQqRdbKIUpNB05343WxYpSJ1LmoWp7WqYhqSOPC8w
DluwO1cd1MNW4Q/9k/9oKCBiF4PAqjOXfmf84FrfbpF1t4Ak72Is4GtyeqIpmc7TAttQ7bg6IE3W
SOz07C4EkTQkqZbyuu67dudbQl+nmIZWjUI4NrAcHR+oowvdsYXyWEN7jEuwj3YGAJJVTXr3Dg3W
naUAkUijGiY5FJy1wke6CiSZQ5SkzdSGuoJMEhF8mMRL3pEzdrEw6k7zB5pdc1UCCBui4bYXVs/C
QIlZDzR8RKu1m5YAdXAaZJMjkZw7gjAb6JcVFMxI4TANBcY0IGQWMajMKAWa6ULPpHFADxucZgtW
U+E1dQXa7EmUZF8CfLNXGE4SGdDHj6A5+XKqFawzgdpJ71JsMjfYEYBb7CKF9tRhfA4K9klzZDc5
0Rm3Gdcsi8PAl9l5nt0Ho46sextmaDC2yj5pPKTMovaTAosSxntVK9QocUdXksE+IW4BkSHgSPXJ
eDLoEDo2oNJcIUvzCnipqSimCmc6K7DpDOEUA4m7qmGeNjbwU8Mees53Qba76mYHevpsKFgqkRIf
ncKnQl0hAxqg6tzSIYsSQJgKtmoo7CobYaLjFYoVHYjOUvJOyIvAcAGuldk7mRv4hVZ8N3MN02+7
hpzJCO33Au9VOo1xY0CAHcs/kQLCFpBhUwixDqTYXoCMDQoSn9tokzfBdkjG+4JDAUVt34baZfer
hRH82V5xaBuAtCnpTpGHYaSoTXLEuS7rov1y45LCNPA69oHiZuyJyDbl1VgLYCdNDKJOZ7QPDXdU
WNxcAXJLSLmT2nF+pQqfCwXvTSigbkm7Ov2L2M2vSg7qveXbV7rC8FoKyDsqNG+78SyEbnO8vFts
hiec4q5C+eq1wj32r/Av002Q92+d2UYw+piaUCF/jy1I4FzBgQPs+WEAWo3bKZAHkrOxU29LBRVe
RvDCDkKSQgc4nJugh+MUCHECjdiHSixYbDyFKZaN/qJT3YceBGM9BmXcqDaxXYM3HuAclxfgcQf6
GEeVFTrJMK88FidSIqOrWaGSM5jJlQk82VQYZWECVG4VWlnHnoakk4Dx2Jo/WmKuegViNiEy15jy
dtCVnW3B3GGNcOU5VwDnEZLzoJDOtjUshA/VZ6kThU88BPE0YnzUpVz2QKYMgFMWtzRRBymaEdUh
CQDLQVZOjhdHrK6MWJfv6Kcg1lQu2f/3bbBIuB7+3vES6fn7EEEptHbxRFRHA44eHEue8XIf8WvG
pY/v447//18xgi4CuFf9nM4Jv7o84H++/X3+v79xWGxM//B//Sv+/pF/X5HrHQDy/70lxtsVeg22
q6PbWhwf6m+8vPrfP+TyauYlUPL3hcWFWH65a3PhmF++/fvkl29/n+XyHRRffLmSg/QQyPfYJWbF
L7v6gDnFPPTKcHvJirx8d8mK/Oc2aDYkAfzeJ0NkRVdNhZ/8PiZWbsDf27oIMHaUETyjbv/7DJff
/n3wfz3u8uvfp3E0JevBaL42XProm3QwDOqG+Ob3D2lMjQnE5bn+59u641jFPsrrXp4Nk0+8JUzq
Kb9E40ngult/0G84C/mQ1ZdM+fYT9eWf235/vHxX9d7Jy6tg+8/tl8dfbrs8ye+PC1Uoex8cP5ff
/v7i98V+b7vcpbjE+f3Xc11u++dpLj8GPZmqhkLT0wHZ/T7f33/38vPl5apBZMv6n6f5e6f/etrL
Y/IluAq6QexclZ7TQXwODbyw7L740YtSxmjqyz8/6lOPR/qfX486BlAwsIHquOjt//egyyMvX/65
Ta8lcduT7ax/X+Gfl/l97D8v9V/3M4KIv+n3udAXkoV8tVxuvjzAFjhf//5nv0/wP7//50UuP/77
ay0oxX7OCHz6r7fg92l//47/fJrLHf+5z+W2BAXZZvSsb1Cd5GdL0uKSS05BNfaMPozSavvbuB/T
7d/lYrSeNafDzX+dmOLpshrUyp9PJFJ9sK3cI9xBdR/KjZnnpJWTbbJ1LU1dxAjvMIyPHtfBjulv
e5yRIR0d9R3dutZmi+2KDZZvZ8f/fCb+IlnpfvmoR62+D5Jsl0/ysRlSWo7w2FcefurVBPAD9UK8
FZG86Yz6GoMuyrKBmrkr59tZyC/8lSF0a9Lns569B3NYeoCNkuvOoe7jua1MPdqVhv4VFNOjIQJw
1w2iiHKqERe1zmo2onRjllRJcX5d1qTzt6le454RyclFBXUdqzlMbXVMQcpzaaAFYIjthHCuEQRQ
CjNFFxubwPQ70QyHSZ+9lTcuOiZx1yTakr/MZbs6eS+UJmxtelLNxo5Cx/S7eJtCfIHttQKtwlaf
9zSs2auw07shodVdM/PRNpHWM8ulH4OpBaH/8mTZxaES4hqVLrH/HUFeI6kx9VzAspTpxuHaToVy
IraYtmdC240dex121WFOhhNdCfYYGW1ATa+7MM4MrJNMAaLeTrdjw3vn9CTD+0nyGDNDXATeOC2C
/SnYmHf+fJPL6afzeGN8GbwxU2c8KgNcfyQFpwXPU2X6lSHERKizfjIl0a6FlbFvaZOXRv5kJPiv
dZ2KYFocfxdBaNREv+9Nxt8aRIHUdnmnbdrpohvtDbXxM7XktO0aHZx833156W0ZM7RHF8hjXVrJ
O0ub53tT5TsMo0ZlXixrotLfOxkkG8b35Z7kwBwhQkIU1mKMOxsoiI9GY2Pa/OMxusZ97t9NadDu
/Y4/elrQfMZYAXD180GTWJV4sLfZhhF94OuMDTiXepOdfaL99FG5hO10rY4gM3P76yJZvhlhUyZ3
jAca+73XvOhcm8NnQ3Do2uT0WyMDBOE8I5VLEtANtp7Z7Ke8E2OKMWzxhpDCNIUF8i3LzrXdkpME
7/YzQ5GS2SLKl5cozRHzE26GZk2iHoSI5vNaLkqysOpB6hBhPV+1g4OOTtuWgGnuZqNfLY3/h5w3
exXr8ccstW3va9p6NKjLDOuafkJyTCqsXEHyRZBSgT4woa89La9BM+uoT/aG9u0FFeKT1EoPlqGX
6yDT75Y+gj85F2GUyMeZhONED06DT/Vda3Rec9muCDL/zBtj2C4NhTGNR7HV/OdEVdBOhqO6LapB
8Z/phWj1aeGUXo/9SFPcMG5iUrw2JdPXQf9wGpuyZ/bkZmgfurx5QkwPdpdOpRuIN6OXZ2ZoUOqs
fkuQ3XOtRxaZVhmdcdydNGkk+w1jwuUc1xHyKcYdmZfsHRuwrWyMezezn0loamxsa0XBHqkrGz2s
MnFlAcnZ6MawNywEl0UxvxCu9hHFTcvUuP7KltfFzEkqQx2qp5h8OxPIa/IkcR8cq7Q3tuMxMLa6
K4OPHj9vSLtqmhHjZWTMrtzI/KkK9NS6+5aNzhld5ossgpNtcrfSGK8tHf1dv9jZRiJp6UV3IqaN
ZMhq3uVJ4q7SpUr28x9X7mRUPObV8G6A8Q71fr4lVo9ASzyDLp1ETBKs3TaDMFDQiKQGGqztGMYc
E7jSB9Rx2YfkTSLHDSEMNouDmLBgYdMC6cgeMdGp2T38Ph32ZrFtSye6Q43Sb0bSljEGe09kDoRW
BZak0ug4FMXrGA9FaASFUsbTjui68kWQvLV2CK8voM2EcT4uodvqNGQmJmKo7DedVjy7mXknJ9Wc
fpEuU98mzbFSIohIza9ay7/K1PzsGosuB7DiQcdjP3gljhlYLH4Z5WsYwg4DN6ZayRy/GqgUphJd
5zjXD3rWnJsOX3I1n0gB/LY6GlYmdGQs4VuI4ySY9Ga7mTRXJaKKG+ZWJAq5dmh5MfvWeDrUBhcF
CJG5K7boRWiP9m68zowDcSM3XudhHipqAMA0tizv0DTuR5eKDXze28QvytDWi31ieERSRn0fDsRy
bl1/vOqZrMduZYcNV93NYGXo2keZh9Bg6eNoPQxUBwRIZGmffsOAL5LTzkotJgMjGiXP3TH1fiSI
a+f1pb2rbXPnLON1nlRP1aRvbaNAiJ4gD5mb4i3Fv19r9Wug10QVrePEXzmiuUcD/Fg6xfO89EVo
t91j0i6f9QQ4oUZXQ2uYwK+tG0/Xix96OQ1Xo0PKargAqwQymhrnNc01D7IWoXsRCpXUJdhTw12C
Uu2Nqf17EBePrhhOkwsSVx8RuBaAIIq3fOKYyPpuaw7UBpY8JQsiohmfm97S1CL08zbV2tBqOT9z
5LQF6QYI+WTBrC8dXST29Uy8pvM+99N73DET9AokoX5NmyBl4lvCnvHSJ6uZ3mSzfGcMaWVs7Rag
d4NdPjJfZSKn1/cCV+mQakzHc5z+vB8P9oIgpV5SuckNawCksezsIP7o/O4QD9hy6G6Sy1si/ei9
787uFhhFDM6HHglDZTN+0pFbaPa4aiq9InEWj1Bf3eUxURgGwogNpqjd5AaHN4UApEFGbujEmB6T
GpEMs12vkpRrs2Yem2JgvxwhaLc9c6901A0EkpXwSAp1PvUS45E+giMehoMuXlKRNyt9Lp4DYg5Y
+R7SFqrLMHi89fHZEJQJjrnrs3E/1dG223e0kDveFhYJpBIplqvVyJjwPZkZDA6eOKe+Ui/Afta7
GSJ4cMrr+qEYLNQMZoVJhbN39KPvopiu6nx01pA+XlCFnMygvx18eKbDeCf6+N0hD4Q5BG2obCze
vCBAf4DZc90tNLUsm97wwrGR2zr8GZoxTWvAe++nja9SILEX2iShH0hziOryjDcAtQ1mIDwznC7D
i9vTliNBclp1cX1TkIe8wuXDu2mj57TK+LF2i2+hjCtlD6mhCcAR04jftwlTFQQ9Hq4FPAbozqtY
HpFuJST6R+/YYEKWXHPrkvzhdfLaaoPrvhY5wQ1o6YsUzxejdUtDV4CFusxRp/ox0CRrcWjyW7zJ
Hm+j5+EgKFFZhYPpEd6Kh50+C5PV8gE9NeDbHDETGuqV07XpfS8BGLn9Ixc4Ksm74EufhuFEKMia
KBhn70f9o2bP7OaC4R3N72qeids3xuG97WBOSp+pRgoTOkAyV9CkaZmKgNZrQmTznDwUYQ2awCZm
fMasD0Fqme9L0BAHEtReCLMgcQhpjhTowKmN55HTs5ZcDNOTjR9LxuPNFGQcLk16b7D8hN3AuRZF
OWPC5hSn9Y/XpbTHDcblufUUdf4ZwckfY0KVsrQdpTcmoYh8Dsa910PcHF2KxZgmmwziMyXIKmud
azPNn6m1n33XEmBDDPTR5vRJV4phiy+nsx9wqXHnMPeHj1ikXM3dO43IwFXtNki3G86Oce229G4d
WTJtgn2pIuI88MPQ2uP0R24Duz86tUGmxoX2No1PTj1uDNOZKKwInU499sHucIsNlWGvlt9a9MaZ
uf6hJVbtGLPdNM3CFHMh6h1drkXOb2gAWUJB9IedcrN28gbZq8HE3+Og0X7MyPxI6/wQuUwH04SE
FvsMQNReBwli4qKkEF2cGMFd7q8DTDnZ4ly3Q/BI0tc3ox0rsE/pBEhHzOGMUxrek9j0Mr7NpG0j
Imnepja7GqrlfrFouUjx3tgaatUA0RhxVk/CRjI6iejJHxHQNnpM3YkpH60sBnAfLYdOhADiFMYr
y17CIEwr5yMbymQlCXexY9fc2tb8aOqYlzLOwIR3OLfTWEnOvh0EJWEBRJM9YkKeVepO78t0xdzn
iaRxfVWWIzhCg/fJHu1zPJXXM1ZmtUkC/T53113uvJCyj35Q8kXKV7M7asbW1SfGAI72YNf2Vtps
x1ikYHroPj7Q+dlX3t2RXJ48Z2HTrKOVdG8ysf6QGTdvI1M+kI1OXLeRree4KNZpS0VI9HuGpQuK
EYVJzBmSU1BZXCyQ9NW59WMxriDSdfhmqH1ZN0EFOuaaqKu7FHX9Kmm8MAfjuNIIDVl5jvnh+P53
ynwJq2B9sMyRaE4wcrlp3DdOgHTKgPARWFjnctL0eMAmTaGAIcDaT37OYJyoFANRpGdInzogE2sj
QMKDuOM1Mxr4kP1RQ6DY1Ij+ukI8ZUV1nejulWybkAzaAfBVwAye5DcQr8ryl4WrulvOtAJehf01
I0kS5ZKFDKzwiXXDnVeNb143fqZlv18Yarum8Y6+0wmFBaO0WppVNLXY+paRgQAHj7AfZO7dDQxD
idYuryWOJY0ZJXjB4C1z0J+gf3qM+vvB1hmEsnVfVS352DrkDIZK14Vjn2yDySeojo1LQE3Y6t6N
YNchCZYIE6YCgT0+mVJ70oOhgos33+NwI3x68u7KKGAQnkUHtlqvfnBPzCGZtWZJtjNz5HVPMHFg
UGCqJKMwM6HBj84VsrGVbIdd7wEJFLiei6cGByiZaRHg3W7disTaTBnZsMjtuKuZVhvNdOk8K6gY
IvcOn19MzlQw4D2tvM3Y6K+KTuu3AyySad7VU7StZYHppfEGJFX9ZwLMdHasA/UFnnAKjBFmIFUl
u6/xRs8PVNLOQVPKE5kGKGSky8u4G+p9Dd9H8Fo1Fho8P/uaveQ16ZPNPGNI1uRgrbPARHQ1v9R2
Wmwic1cQQ7KqZFWuOlwtbsZozx5e84oJe8S0M4wyPrXAbdHCQLL1WwMLp7fnbpkSX7n50zRx9XZq
BK1ipOSQbr8mRpy46GSoEAkFV3b9JSIvXuWJOPdxsrVyhxjxeTqK3PxDEMQ+SrKBTRt65Kb/TMf5
KUfFttXqICC7W11ENI+9YcCpNI7duZq3ATnj85zGaD17wo1zED5aHcVr0Ht2IcWKxDYGA2TMh2n6
VUfFSffQNLEFc9jWOwI0ebdPJtK9fersVVubX6OFqaN4IoC92iF8e/dQs3jLRP8kIMLHEl81M6Ct
VxdfxJt9UFGP28ZMzkuMULXhCxxm5vf6ctMmwd67nbiaciqecSp/pGZEiJX8IZLlHJGevkpZowyv
3ZTSew6M6Ti3GkqOhl18bbU3srXRlTH985he5YEJ+ZBWeCLmU+HA2yrSatimCBhdhs0rIcZnzlHU
IIZA5DLa7qaN5x2PW5XLEId5lhwIJnvCg6qFKdO/Z9tEOzI20V2ffAXTS+NbL+hnHr1yoNokdcVB
ZwH3JkpXiDpQJKGl9NgtUPBybqLZrZtd07pb6013Tfwf1vNUDhpvaHtf8+atqtG60wqCaXvbepXk
fhjxKIGgpUgkiyA+YSF4jBeXpGUKdDsGQczqRAVAMhp7WFyy+LsGq6QPh+tRmrdBEt+JbxbeKEbM
11gn4ufuCpudmtua6HbGBgmB/krALlROsz47xfg4oVPYzkl6m3nyRKKYtvKZydqMYUM2gfBkKTxn
68H4QEr94eFc7nQOzNx59hL3AaRLiD//OgmI2e6xoBTzVddytoC/RjSy7yz9deidP5qHJIT/64Cp
aosbl2ZMxvXfW1JrpZvy0AznvHGvOxaAwCbsrO2Nt0htXn0tPi0tWg2i23LTXWjcdZ+imZRW4LkY
GrQMCXKtkUAdXYe7XEYcLVQxQ1UTyKXjpnKYINdR/6ey5Z1IBlIKM4c9zfBA1vARkUW3ZkhBTYXU
3mdiyR+mkeZaZt8UAAZDGbNf2Vn9mZTJPnNyUt+TrZ47X4nf0qdqW8UENeLtlO7MWZxzN4cfBcFR
yAk/iS42Te185EZHfDeT2MBJSabGf5v11p8kqu7a1AE5jiIqufFIQ+iW8VRppN/kLtKNlPiL0bqP
eg13RvSzVNqjqTxrOHYetfxdonFwFnOtxTr809FE21mK0OqNT2/oD2aQPpCIEx/qKv/qI/VmJ8X7
bMiXvMKqUlk4jTtFfU7H85yP13WWPmCh+KCE+NCVzNmrCYsT8/sgYgDqOhdyrQxyMMa1vV5MD3nz
cOlUTruJJTO0ZlqzempeoVqnm5C8B1iC1Ez1VBbxERX0femP9srTSYuPx5PeBFdJANGBJZxQlF1f
10gMRhNVDQF8Y/qaFq29/mkc8elYxZ9ICMhbZn1XanCevJLFxcUdAx5h65JwRyJ5hO3VpaNX5IY4
WkX5gBhyVXloSCrUL/OIhSkxopcsQxULelVyNHrHdAGhrAvE9Fod79ymGtf6ul+mbOV5ab5dYu9Y
1NWHazfvSMdvZBn5m5TjlDPkBbeDt9GGMKjq63QAHWi22dobh3jjgd2FoXLWouqqKuSyaxxrQ6yy
xfWHhBangLfH2YWKUu4dicJc6aknH4ud+qeEFdxPHs0bYprYlVPRcRRX11bxTIIMWI76tk3610Si
fVWH4DI35qqiPNrGLgcKvfwzdr8dHfHXyOvPdG5vIpIt2SWYI6uTQeqsOBZ2+dAn5ls5uTYbvYSy
dhQ7P1hgsfZcGKv0AfUC12GdpgzNY7FnN/bQz+Wr6LNPdr+Po9/3Bw8/COiaKCRB4NURp1ZEb5QH
wyFJKFEiGvUnzbfhiWC/R2xPpGoJplmzaetls0XJ0MB8nbVT7QntzF7zZSrp7S6Dt20JgQ5RWozs
6RHiYKihM24XOVmD11CmGBDwBGRYaZ/se+GdyUc7jfz9tGhnwa78EJc5TUw/vpLpyKZRa7fW3Glr
kSG6F2TpzV1pXGkFWuaGVHQmER4bNT/Rd2Vk7EA2NgdH85HjQ1ld4wAr77W5Q1NDMsfu8uPf26Jy
n3FeMr4JSb4m5LsSJteq3mEbX9a7IgFQXk2vvp1eM/gZtq6Hp6oJ5kPtgSvWfe/dpY9sYKBeedag
7fl/totBoTqQidmWRrlma/O8FG23k1To7cg1TLY0INP+gejfj6EnAip1ufos2niwDRnsvOjH82bC
XgpGQw1946VrgBPg2ET6Wrxpw9xjYaK0d0fjGzcwJw0VdhlFf6wMtDEtIj8kVckOsMgnugoud1mW
fJJnR1WyJRqiTX/vRd5nEpiYX+xVNrMIg50/WEt60m06Vn1gvgT5eUCKgEf4ulEvl6oJjOWStTkm
72PgP/s2iRg+/AT8N2s5Z6dFd+9LcSMyYhhQ1jxUMQ53jEyHVti0NL0bPIyr1vO/2gngvR2T5OUU
d5kaHQRaSdtwao+2Ho+4ICzOiKCaN4PeXw0S3WMTk2xYz0jWELpxWluHStrfge6weyM/BZ14kyd0
Qt1oWBme6DiyLJBFM8Y7IqRu2ky+TmVHOUTY5y6yyp8xXbrrPu93Me1t3WGnbMUBF9iZEBZcVZsg
0V/T2bsO4h9UUNlRb5UXgQ2nSP2K5TF7KMfnyMKWIn32aEmMPLbG+g3OApUwcBo/yNg7e8jyyJDZ
ZaluvOQBq3XeE1KX02IhDcrZGenxEnLpSvvMHvvR1cuXrvSLjdZiMJAGERSxRlaYb+5SJYXLUGTy
IcZs2vW9TeeQJhU6TdqeGH+XglkJlmZBzvCiuefJyfMdyiAeZR4tZmFb3Xc/FgyJ5UirMpIMV2TM
ozqV8dZP7OE0i4SlqvDXueuSlbzIR6OoKVStBmcxST8reOgkX3zlWXPbBtW4L2blLirwjJj2oS97
eD4xg6luofnkefnHQJOPq00NhbihY1bUySHOYB47tfnmuPhf6VbGO+7d3uolmqXRRN6mRk/Re0OH
BeOSRu3anzAOYBrEUBkXpOlRjNxFxLwQMkezc9C1YCfPUlMRNOUgNkHltNT8jD1cOfqHoaHjly7D
yLyMAyaw4pwMjjZEPEf4XZsPd03JEKhzOj6asT7Sl7+OHXIVBvo2kBHpD9HWpJaCWSyx0LCb2iWN
TezAkOrXPWN3HKUsYp7p4bFJrytbvwmEbe1sfWi2cq4PS5Nh0IA6lJiE2S8xF4c4trvjSL8997E0
ZPn07MJ5pYv+xNSMz78CHwkMgW5Pl10VNW119q0lxlf32FpyW+lWux6bKj31HvPTpqVpL6xJO7Yc
xWSAERbYI/dkA/EaBNWmclT9WffOcYEYlbOSFmn9XLmLtcdzlrGE1fOV3amZENzM1WDAoR+9HHS8
XTgrWG4SJjqHBWgO88i8sew50dhmuc5zWWAb84wqWvv2ujJJiXBGgW+WU7QTvjolb4BL0oCeOYWt
onXWtm1bqOiaE/7al97lvY2M3iVlL0dDw2kfltNz6/IfNw4vaeYYzKbYZVljJOP68sUJHDgEGL59
mpLHuL7TaaFwRDHo5lPZJHlHyiORCJuI1zbEvLUallBDVVkes56N66MEz2K5t9m4r3St1DbmYFc7
hsVW4lTbABlmkkher/kAedffl2a0kdn8QhzDSUhPkpqQ1egpsVZUMyOihQABomO5k/Zjl+RoO078
RxAkG3r+cBUzQ6VxGJhBS4AFbXNXfJl9wVs0Z7dSOXX9yH+Geujv8SnJTQzRfNWjQQ3NptkP1bGt
OJKdCNcUJxLJLOLannuWm6kyD56Js5OywuGYs4XxNcXOh27+yGn5GqrmLhDZxnGa26Vz9asuxVje
RR9o93i0bboYuh8jkqXCSbBkFlQ8rjbK88iM2cU/lSVy0yXaW9DaEBuMVl+z3iEpsDWAQov/meQ2
Mx3GXmTRUumwz7FXMxUr+9qdWbNWltOch1y2D5kVzVcuVpxVytbHrgaK2ZggcU1oYObTh14r9G3r
35q2RmGoz89yIqCq0+kKw3rrJRMRd8R3F1dA/MaAeJ2pWPjr4+uk698KlxGZ9WPK9NZnt88mmKui
lNOLbbIdGPCrrZJAo2bft7WT3MQ1roTaYmxArTJ26Hlr+UZ4BJru6JqcXWBZw9fo09AXGS14GWuP
PU2B2iyCVWxWsLAz60kSS8xVri83aEE+NLbubeLNJIel9qHMsjui/AmhcUi3AcNTr+qA/rUh2fOR
GkfzX1TfujX+6aVOxeKOe4O1ZwcohazP4g+O8ojHYi7RfHbGptfe8x9lHFX4ilrhFLvEIsZzacJc
y/alTrZQG1m3BPNmVzW65DVJ5TFvMhi14MhxVK2NBq9N0o/jWWDNsluELBPRWcnwMc/1DVfYjCrY
WmEqSclErdCBiO2c1d0JZxld/yATt/oivrIOLUifZA+mDvYpaWi9JrVDQl9D4wQD3XBTueu01D7p
tY/vWrxn+oqMXbPPsmPMtkzVp+eRD+rZbI3a7twoZ05m6MsuJtXuJlVfHLpvpRZ4V5eb8Kl8SofO
g8hd/tvOfyS4YAI85pN5gASCBhFAOS0gWbCVcyga1uFIGI/ZkGYcB/pLJ5IxNEzTW8fW3nfxjNlL
8BKnCaEyLT3tuivHTRuxkSH3nVpo1U51c2im7lF6YtmZGJA2kjClKbdjZsdM58gCaXacPLiIfSxK
vY/312ASRwnHGuuismfnldcbq+2GsxT+fVHxhlYLflVhtOc+6MUqT4mk5PEI4LWe8UYzZjdtNNPk
p82Io/DPOBhkknqM5bPBeLbcxkPd8S6aKoIRhcG6Jrqs9W5KJmIhFnbkxCjnI6FtJSNWAwpwWBNa
lmHailyJNZwQ/XaYtmXZEB4WnQklu45d9ipsy9DBCvJitZx+jIEeOhCCImf6ZskljM1TjMr2rhly
2jAuSRwz80+b61Jc9OwE8GZG8jaLcI2njiXDnjT7rVYQ/9YY/o/nSLyH/fPUozSz4eSsvRmFbYcV
37KWL3vy961FOmv247kcoEtZfDYTSRq611P7EWgNfSo+jpZ4anPEFD0Hl9k9Tnl3DFoUPvg0N+jM
n4ycXAMvsD9t2eKTtwyi5QLTWkf/h7vzXHLc2Lb0qyjOf9TAmxtzT8QQ9GR5X38YrCo2DA28IZ5+
vgSrm0V2S1cSFXFqRt1NASCQAJJpdu699lqqNVUhuF4Rf+mhuDtygPyM47C+VxpS+LxYItoeUQGW
/g5vwKDwJZdMkVW/ntlhF92QOxgiiJtaZPIDIweDt70sNaIHhj579q9AoDCquDPEwAo170pleg7x
2GoALGO0LWeXcUaA2MIXsVRqoDoWZZIG9bjeGIu0qc916A2wUrv+zJ+QkIwmm2lKAIKy/lInT2sp
rDPiKJdm6JPSvcxI2Cy1YWLkIwXGpGJd30rbRjkvwAKpscE0EAzhpTAw3rWFutSgM4YrQoqQRSya
JZMB9aYm7joB9JTa/iQnlobPba7qeT4F/8lob2/7Up473QweZUf3aS3B9SqCl89jrI/SQaYrI7Nc
MZVDkNxbKfELAvSk1tWkK6nSwjOK+VJfvuYwKtP61UGV8LvoyHKSB7Xsm00GXS1OyDBc9yQpJIKm
kc+nRlCC6GSx4WEgYmtQzSWYZYBPjLDjMA/v+f1vrNc0hpAJgT/uZ+P0zxyZvEOWVYa3qLP6JlOt
Bcrzjwjb3RKFgIU0lDwqPSfuTHYZVPEsORSB3iGOKpFzberQG8m+Y3eKdZOw5JeJOlszbRInyqsy
q6BZ2oATE9GsTe4BfFnZkIVtYjRQzUmZjrfadmDRgzag99YM3DNTeoI6/1uqkokNl3U9iCBqrmZk
z6eLjZU9OrGHN1rIKOh9ZcbMyZiOUIszXOvleQ2hBLmzFcGTXmEHQOpkPe57GKpJbK16hkhzYfB5
t9QFAU275zfOeQ0krbtR9De0IK9JFvbHcAiNa6NpE8rPYwjCMNzXUxOiwOUmWQ/yrSH3gM0ZWBcw
Nm7MgVLV3jTL46TvZckNeWA92Yjo/kt9nLIo9fJEIlEe6oG1k+SM8CSShQsfxjWSFvKRtpF4b+gU
dRMvDuYtizDT60nbihQI35ng2UByF11v24A4vrY2d36cXmkFmvKQOvAYQbcij7Zr4y13U3x+JoS5
nYRwuRts4dCztOU0NJNr1MWEMGVMxKomiFGvQ5xVq0GSSxCUxJd5IyuwNpd9siagV1tilMXZMELI
k9wVrxtsYN7JEemx/eY8gL/anfnJpifHiE3a4QihIhDuII4UCBh78Nc8BiwWVzX5LmWGCZB78MBh
9EMA8e4R0EsQZQUKJQVdaavOzTy51OV8uHZW216uYO+ucrJDsKsld7OK4NqurnJPe431iacxatZB
ZREO++aAcYh0A8bK0llY23yO80tP7AciKIN64xErWU40FqW+hxlRe+qlFdaXfgWkuipAeyij2Fut
+wruAXNtXtUqyXC4p9JBnMhjeGWgNkvVx6yG7ybBYWqsoVnJ0ch1NubFptFuZ1p4ozOm9G2rGCxR
fXRiZTxjJtft0C0iAmQmlElhiDeSFLiQFAk1QRIWGCV7QkKVIBAzGHzGcr4eBRFU1aXSt/IcqwRn
o4OKVieWVlO9Tt9nYfm+zIhVhA1SJDerpCjoNFtSYaIncPfvQW0sijLqzWA615AQGMhSTbxsC5Fh
wqrd9F9xyRKwJ4EM55l0qUXNnW9YD6FVD2VVG5GUmXSlXJ0GlSToZcHoFEyIRkau7fQbWOpeIsdM
GFnqlo7eNxJmWLl6BbJ+tVq+6pogOFiOcOpekxKGZEMePTYzp5tCfUCqk3LvRCloJOcZxQ3SFgJ/
KkGT0AFoVwCcrafG2r4l1woH99q+l9NyWsyiy5bL/3+91f/lLaKraLX1os1O5/otirdp4Pn50e6/
76I1f4+lxinhxxX/Pg/eUpD33/I/POv/JdVyuCVREf991fL7fO4fiB7sLvgQPVBk50w25L3sAbLj
38XKFSFWLqssFGX0DWQdmfDvYuXqmawgTWObRPkUR9FRKvgQK9esM5n/NNlQLANeTNX4K6IHqmFr
//rtQKzcxgunyRqoHKF4YGq87GfRgyiJAj/a2ttzUwEzs1qSjE6MGx2oT5tIJLP+LQPUwnabxyfo
qwGuPqvoVxkoczeymqvAFxhAJ8oHG7zzrC+chzLCb1ZEOrDjJGDVKl35FkzFaWFP01SqxpAP2T1J
ab7VkRRcbbZNSiL6Nhhk9TLsR6lkuhI8b0xPHmSIqUoWhOVdrEmoQikqfEY76gniZwCgswraax20
8bKqB+oa/8caywxzQskGq8Rcdtew5XayoIKmpX0T+AiZE9tNCcr35rbd1CEnKCd2E1VdVlr4LZHC
+rigVcvaVcWnYtqrPtXSXlNLhiwoyBplgBpCKfdaxTGFWFX51G6S2r/q67p/1wpJtYfaj1YNaq9R
dnRMr3ISdNqDO/GodlNvNczaK9v99vL9bntsf5sNmUnkSwj9qp82//jubUH7ctHFM0bbIK1HeYV0
nCy0jdutUuy2W/svsiX6lPvddsszhO5cu7m/ZF9Me0m7C9+jT4wIzvJfnawYJhHV4xJ3R9vLDQzO
D6nlADaGJvF3D3v0TPv7tWUd3ard9UWjgCwTJ82P90F1Bl6hdh8stOqiXj8jViDW25v2MxD5RxXg
Xgi4xGYrkQ04bbzy0mjQHtqdiAOURKUfp+zKaM/enfRDqbvd/fT1ss0tIszDeqvdbC86Kq7d/f2v
2zI/PaWXzzz8FwGeH3AASScU+VRoMX08YeIJHVSnkuIuMVf4BNv9SKTXtSe1p7e7qNmF4+qmPdoe
2JfUmDmFtPurNl3rx0d74qZN69pfY0sE44q1ymrZZ0IW/uZc2QDrMfab0CKm4zXAmnH7fb0hdTU2
sNorkXVGirvWLQtL71aSVHaX+vXaMIxRS0E5E2SUmyCbEgaRMCqk7RCuNTdupeZsocO82wQSiAAd
tYl/WgjS7Tbbo35uTfTQ8wftXvvRXtiet9/9VGR7sP26PXF/XXtspgoFgXDj9xOvAZ1TrqPXcpvA
0jxLJ00RaeQ9rHAIGBaRlFX+YotBvP3QMqH/iAwKn4RmkGoEswhtTppDnl5X48oJ6rFuzczhppG7
+EgvGj25i4wV3r/yR/KlaUzTdbYdwQ28HpODRC6d2Np/tMeg1Iu7CEiXBEOpjyYltMeCDzoPKdUe
9RBh+I6lmEM/TbSB56MhNxNCciuCOv2gUe6CNRTbQDAzeQyUjMWvcY3LEBs4hYw0D1INyYEk6La7
6zTpgJ/EJ1cWIMTqZYMMYYX8bGArCOiUIWxyQjMQgdNobKWJg4ungMApqUZK8YCrYK7ZhdJfZ4AY
gXhgoGXp0oV3gBlC1mb9WmluZ3h/gT3LQ8CC2diRIXo2JOtjK7NTHd91sZOutgOoKwwzA5OH74kO
jTwg3meQJO3m/mBQypda5Tf9WvSg9qNVqd3vtlvpFgSdthaOKzpS+7EEdIGUnTKCoGJLbM2U5bHk
XSYysrBmasZdKRbiydt1hnvSyzJXgl9mkxZXqlNWu4aoiV9u3/zarfZYskpJIC51qFAsGedktBpA
FZONWzZWA9KSD4rWdr/9ZsfbunXS7dDWVl3gGfUYolfxC2sxAx40rL2g3ffBfI7rZMavUqlow+lW
rveyGSrpCPDhHLAriQhYo9fj3WaeDGFMVkd+0/RnVaqPvdQGdR8DLWY92rH9jUNCv4Igu/gggUuv
ttgmRQihWZoBAtMavUuQLCUuLeQ/6wbSIguvELFvFBToyDVONiyaobK9hqdze0sGuQbp7239YiP8
husz6gQbt3lYDaVvLC08DY4wF/QgTXH5HrCYvQIZH3tP+EbjGjzccFs89d60+CLBdZsNVZI4/F5Z
q27PIrkLoWfD892tNWTRGTQXnnylbHuJ/l7M5uVaFI3OoQaqbNNb1d38AXruFM10f77WpgUEWADX
6klhD1de3990YQU0oyd4vNbNApxESHwv9omt9g1vRORUsAbAArF0S5v1qH5P/o9uIK4wKb1Ha2HG
o61xD1dGVBBTH6bheQRbNfRnqymuLOCc6+1Eh3HIP4c8IZaHNoBWCDFKV/cHEN81MA3E2iCjOlUJ
OKNQbh6uCE3jSnFGEpgxJEO/1VBkW5DEVsVTWndhPKTEWXwJLnm9IcvIlYrp1r4BZVcVj2vgxIV3
FefvpMGgJjqxAGfDiQoqNyBnl3Bpd7Ma+ZIBuG5IUjM8j97yxiJtTHdn8oVXjk17mKHojojFvPIa
4nEDuUCXYqQup+tsVCZuJENT4wLl86lfDa4hwuEduH/wJYBfcXBNdnKwYq78lD7Y0rgmnPstBN6H
vXapnK+zrrQazoyeidQTsC+0cxq3fAgn6AFWl17QVe7z86CLWI8HXwWwQmSy89HWHNXaIPbxxHeM
dAF/VbMiTnRuL10lGILcN5uprb6GDSY1w6Rgm5vKznUkdSNzYEO42IxT62pZTEIkcBr6hdapcXuF
y2+R96Bn5x7taIIqDPXNolb2BiHvZnakb4DxUdtjDJNoprU/jj3czj3IqfVy0KAH9Q2uZR3oETCN
uksOv52PlW9Rer1ZovrnasDpE5d6ksjChB2K1klEMbFHodSDMhX6U0jvKCx/QabKwDtY96MNfFYu
kBrDcTchMJYenAYVLFr2BK+EUnflaXxjSLBUwF81bogZ+91sBHZ1hksT0rposmp6FTzw+RTACelG
UKt0VjAmTZvlttOrX+p7PyVwoji9lXGdqyN0YYGUToHtQK1OxmII6hYY8wp8yahqJiar9kX4giPT
hAgJ/5wqox52U62nFtGmO1B5uvQMGCawLoMn0OJaA1/eWDGxwN31s6ONM7qCR/bpVSzkLYKbhnSz
hnwOei1aEHIQk3ZDgnRfL4ikuOQFVeTxeF1SMHDNp8sx26hgbmExgSlLmobpa74eLD08+8pdYV8S
9k4JmTgdKFfMd9Avzj0EbEZPu4DnBUZkAUp0UGIYw/Ae6/3qGXCKaZHyTVpFXzigUjd6IssDrocC
QLDZlZMupWTAQ8mxW3Wp8wsaM7iBC21CatUwAqqZ9wWpUNGBewM+0g5uwNpyeZIA5HvUK/N7Fk7A
B+JJ8WRoT0kxxOOXD4sb9X2m9ZbpkEeD0ivGqQ7nUxoPeKYZXDzrqap1TPAKrncfP+L51QMIYCar
iQxlD7Qw6i0x2VzG6ZMSwZ6W1dSU+/5rEVw0Tpd8F2m+4udKcrmzlQZZcIFbC0iZRVLq/eZxfY6S
8qV+J/Xy5sYPIPjGBfSiaZc+MK4IuUpAWAoooG6ZDLTVuVJPJf08nU28hDAHUk/9xManOoEPGyRa
Tcz8OiAwoQ9JGiRnY0tSzJXziEPMeYsewGgB5x6CM7pFYCHWR951M1nqHUSO60eHFKntgCSgatkD
440nC2bI8EmG4KfpBXB1lc4wWzHXAcAnG6C7FAjDDk4zfxpLdwZqLM2d3uAUu65YlGZzR57mkIyg
AxJ2NIMfGWct+ZR9DxUOIKXR7V3h322bsW3jJs3dgLSAFTIVZFXfeuG3avtcQp3PepIshMd1lqHz
ea56pLtBO8eODCmbKxMDsG9g7V9Bvj6bmvWwZGQJxjHs48m8iqeKBJv5gBqCay61O5ALBLAw4zv0
O2hxOSSdsq10yndo38LOpf8U6BNKX05Y0PgaiV7ACzv+nekmg+omgkJR7TY5LP+QqqLbMVh1QfcS
bM9foYWMBn46QJ7lTgYy5Jpj4IadsG8Bsum+GSi1PpISYV4te9AkX2sg5vphdzPZXplpT3uZDXPg
/qBmerQ0q0eupvxORDV88GCnduVb66IKezy54tIZ/EdomdHuhV3Zu9ev7Pd4SJDpfJE+Apg1LkIy
BTzYaFzCkRItlh2kcl0ovW6ybu3OhmuXOu34rtLx+8bNW2cR94o3CB27I1/uqFfaxWaoXm0ZFDAA
7skMo8dsHsNHGd1cVFgfjRuyH3Dyr3Wi2b0Z+XIkbPT81TmnVlE/K0cmPD0DDY/11cwCLXO/IggX
DnA2GzOyhDtgkrza9bvopCCICpepV/VGwLOAjfrQN71kg/gy6NUox8kDL7thuSRc8o3rpf1tLxjr
3dIlOU3FpUu6xeaiGWsWaUvdV0DdLjRuKkGivvI40sk5eAG7rU2RIRmivphdSG/ygwIxFZmec49u
AMrj2hiur+V7b7w8J0kUQA1yDrPwgnBpdB8NQp5qEFzbz4Q4+E4hdwqYqtu8Wjx1D4g2qXR+NILo
yYNRE7MNKQLqlojoNdAIQigI5xiPMj0MNxGrp3vlToWf81Z9AG7e3fTLKwPgcae8Wk5MVyMe1OkX
iD1Raa4x1abZRXmVjmaDF0jrmmkzTS60Puxo3hCw2pQM8nO6N6l9S5LKpjWSPHf5jDmjA2wLManN
LWdEHZgQLpqp0fef85FR8uLbnj2ejV+yeT1dX9Rd5HvsAdbHVB1vpuS2N30iA+7SlXqrLmDvTtEJ
z2cuDvUuMMPzVd/pw212lY9M243vlhfxnfQU3NTdYh7eoXlwRyTkW/JQ9eKR0Ylhau/kz94jYGSS
1e/grQbJbYRdPtd5J+0qfWaNR0Yymg41TPbwiuxnACR44sUYXl01N+kUsZF4tLyQhkbXmhp3cRfc
uLsZOFcbN+hbzxLX5l3/nEyC5rlwVRembZcRCjJQwNzPkjYEDMbk8rzmrQbeAKNktJrQHB7Cu3xa
fVte2INymsxXWD14vp7kb0/ri+Bm25t985837+uhTE0wxhgTOJDPyYMQlL63m1vEi1W3X7zI98E1
PF3QKtOs6FRB505ebIhYunLtbu8JkdadO+e1eIEgWO+hIHi9Htpz/T59Js0BngBslnn6HL7pbnUB
vWR9u5wsJ+q96ZZXyTU6qT0CuR15oJ7z6TZdiRu8xuQFDEgAdzdQsnSMqTU0XWjnn0SjG0qPxDgZ
3gq8FfApvcCbUJyD0ORg3VlfK8PNJVPiOFnQVqN7Mh5GzSTsZ/fNxGOMyR+jZS86Z3ZaLtp2nz+G
lz5p1swu9KJuPVnze4XdHGkkE1yxi+JGDIQVuQDWpAt0XPJHvqMzBUXXVCY2axSqBn5ZJiyqSeoA
QK9fm9fwVpq5yL/Pqg50gorc0bcDg9gzSKZ76VU+Z1w2XaNfj4gg01uuzLE3rEc1P8j2on5Pn0nz
Qa6qT3vfgLF1tTeA/Fs3epAuUZ7pe8OIGSlUhkD35IdKewKgN/JGwajuMReX8FX2tLF0rgF5DXrW
zXpBqqKRdX3nfQnw1OusVabM+mr5CM2u6fT96+2NPLAum2mBdON5Cr8WBHlL+or8TAy3Vw5nV4vg
uqKqodOGAgLAC6byOLwMrpvHuh0A21ECdAmDCnRu2X208IiYo1XRMV4LLgSuDZs44wfT4Gt1bjIQ
POSjTbceKSzV5vllMnZe1yDWAO/dgC+352ylz/6TMSX6X4unRuI6dLObMgdzQZirU95aj/J9egnk
ABHb9bWwD16U1+SFRyTmRDZVsii30+aRCbF8bfgZAZFsxGDMwIaJgE4Qw9K2B6kCGZzjbe8VLBdo
nE59o10A2e0QjXF91+ull4ylTJMvzfq82g5IqLtkyFtdVufU63Iouwi8TgqAHZfq2KeHYgK5yos8
IkHWnDo9e0TH12HrdEkD6G6GNcONOXAu5YF8EZHW2zXuvMe0j5oq/irSoei83vDV78Y9A0w9c1p9
bU7LTsSEF17y3HXSUxgkkTLrsxp7BNThvVrvzXNOnui78mxc2szdYd+52DzGE3OUT/zMdW7UED6a
XhH2mNLUK8xB/DA02vt6qDE8p6PKhdBtotzag2SAhUrJgyu7a9xgU1QLW7w9KOoJTLTDYlEyTgzX
Q8JxrjIM++FtcL28NiakIt/0UzLTH1WawLJTS131vqRnXtNnZw/4FvkB9YVGvDnoyQ/b+XYeX6V3
y5v1RT7dMApCIHvp31m3ymW6cpvRbAz15YV9LffgGH9+DbvSDTTbdGdtKP6YNbSanSB1zQd1vrqS
jF4YdyqRnd7JS1dCsHaoBZ0lJpRLdu6T7Z8z08gP2Wxq533s4rE5Rv9xAL9wPGK9cI1c0wVmJq1W
vUcpAQAH+LZqVN95Y33kNOTf9lW711gLeSvY76+X5pZfEapn6y6/g5nTG5u0o5QeG904jzzEK5DU
ThGGZb8QnlDk6rB4VUtjbcT6qHW7ScIR2TL9tB+7Y8jBaLZq4ivA/2QLz367pUDNs9vaeaNsSD2i
KrxmFYITShfu5Paj9UTtd9stb1vZHbUiTNl6odrnseXVuPCduFtZyi1UEPXIJ+qazCp0HMksVWCl
H5HTTJpbMMmklxJnjiKYQldlLyFfbwjulRAzvRpcK4RcwM+sZTREwfdSxSc/SFceC2DxwdIFRWJz
5CVQfYHfge9LbIG2I98WTiG1JsCQhcKrT9oVcYU0Q9iy3Vwih8AsUDFcrgQTGowbamDjwbTvPTsF
nuqBYoXV7iZqgHmSzsKCtwmJJ201oMU6vsHAxOOgiEM1urVj31cgn90uX8GK4n1RBVMPFnVcewSo
6loY5Wu3Xq7Ot7GJGSSeE68WEQE5lAl/LwN0EmcxpJFNdKFqGgNuIl3iox2mJMQzcPJMmqcB7oke
6xI9lWIJ4thwRCzFEuGRdrOoTVwagQ5HY+vSbX28rV+33bLaYF2VJJP1zFsPQg33d/uxFfE7NcVR
vj8WS0VADj3JC5ttiUtFqYRokJGOS/HR7rYfMinGyC+wAmv9oO1HLEmJCv8mflFzRnJbAfyh9cvu
fLWqANWrScBn5ZsQVccIsspCo6kWnuHtjy2j8KLdsfaLo932vPYy9IUIo0D+8aLYEY7ubLGUM6Ao
NiQBFgPAEpY4SWaeyZVoouSqOnbSi1Ue8141Tsrx1pHTMelzIOEj8H2zEWk2YVctoFhNdLzisYji
1Nkq2W0tbdAjG3/ZDZv6CjjCBiw6GuywRgL9nsAocVlAcdAH8Q3SXY2TMcT1MT5S88FS7WK022u/
cEjS6AYePvtPB9vrdvvtZlkDGbfIOmrwuUJ2zbSCEzn3UvzHGahLYmPtdnu4/SDHi74tPva7+2+T
bIbHtVwN2tP2x3elaEWaNu7+K7PaXNuFlcOKQoZRiUgv6RSycR6As0MED7QcXgbUDmrdpHrpgy3x
nqQj1Eo65XO0MtJB5IC+//Fdu3VMCwiIEI6/9qv2I2mp/XQg+XCQlyokG/SY9iK813nj7kkASWbi
5z3mKNzttxe0l7aF/pJ7cHdm+/2+0P01u+L3t9+dXhveBtXE8vbokvaGlZWCfk/xae+L2Z93/GSf
9tuHOL7Vfj8xwO+pDmyge0LG3ebx231iaJy157aFfLrTbrM9untBp2CdacKQ9InX8XfrpH0ZuCBo
gG0Rn+p1/55HL/PrJ9jfonlpcv2eMN1zJoIakNuux42gBG0/jo4d7f7qFNz/+LWOilHaoNX+9HZr
f05bbNSSg+7P2X/9q2PHt2mLOCp2d46lNTc58bZ+Id7PbgOwXriNBgkpFLmYyGFB4UN8e7RL/gbo
Hsbnj2/sNoranr7bbM+P8DWptgHv3C+KaM9oP/bF7O6yf5rfve7owX63mPa8/Z3a8vbHahEF+w9i
jx6DZRAv3oP5MUJJQKF+AJmAPn1Ao7rzfH6w09vkAWJkxSLd3iyyYpX/+3/vQFTizD/75W+LtpS7
bbz473/NIb3adIMsT4O3/DOWyFE0+Y+wR4/zzA82Xh5tfr7qA4BkmWewqJmODXGhprZ4oe8AJMs6
UxTLdixZ00xARjLQnw8AkmafOQ78RTa0FjZJdCZffQcg2We27GgqXxJKVkEp/TUA0iH8SHdIqJZ1
TTFU3dBMkEiH8KOtsoFffkvERXIgD4w7a++b0bAc8oQ6Al61qiOzog5tlJ6UhQGrQ1beFmjGyM07
MovoMc16AZa2tw6HVXWFvp0cXObJk8IKLw+uPlXuBwTuN/L8r6Jgk2f//S+60S+eViPrTNOoHtVR
7MOnJZfUjG040YcoV40VH/x8tiYtAd2Gzkx/2jrxNCuXPY/1j2ENpbV8YwEMiJuLrV0OEyl/Vcm8
L3UIJtcI/+JM1sn2CCIUmDRztNXRmib2DZJR8Cd1nEsIQLMY8XTCDz5Q7uYigfAAdi7ID+MrUdzW
JOwljnHGEm1EPYnexDkl8b88xrbhdpHhDFFBIbqKe4Rb5R5Sg9rUJmVPHBKniCKTmJRVnsCOq74o
igS7MehFIKpvOqV/f6hE33TFM4kHbB84qfqRTGjMWuPtINuc4jxBMV6ZoHI5N5KEtCVmt+qK7YTt
jCxUeCu5NU4Cj0WULV+Kc3xEKFJIv30u5Wsdegzg8QQHONXjWAiJC/oONkKpy3qkEnlNSv6lRBq4
Wg+cIeoSL2aWrHqijIAcksSPxzPcZwnXopjSgach4amqtXMuilPDSVFmQ51VgDhjGVTXCWdHWPiu
uG2Vy99UtBa9JSF+nbSQiS68uNkQduDzGfdon4ubJ4rV//6q4n4Z4RnLQUcE9vxNORRf6Zrf/r8e
GvJrBjRBTQpWQrwA5eiwes2kYCCqR7y7uHl7XAp7CcyOYltUIXIGffFdRoaFA5f98k7m0bba5kEn
IUOFNrajrnTCJB4pPTinCxJGPLUmQuN1yugqVO9msBwhQejK+Thg7WoaeU/sipMzhPiizGZlhl8I
5iGgGoDiWX6GaDeQAiaOzxohzjTDJn4JuIcoN1uW/QDq/CXFiSJUth2YhDZw9ounMlWUQD8utdXc
TUKkAPDZBzi+oI6G34L6E8USBxELf0jRdRD9gZLfQiHQX3O5eAJxGSg503lWNKm3NGfDMtn2SdXD
6VJG83WoIP4GaST5l2s0KfOYtAvPlTW/Oy9ruCCK5U0tASjxpBxtu/iFZAbSB8yOs0V0fL16qGIT
37ShEQMx8K1bk4zMWwx8ZLQLN8cZZ/nqeVHjudsAGoGLj1Q9qCpUEmaXG+iOiM2yHMc9HNoQkcnV
20b3umufgIjp0WEkxb9aKVovK3GEEyJFWQ01R2DuZtYrkL4Oltolg5jn/n82dX6aZX+aO3f4Y+DJ
YmZtB+W76O+d9HmK/rmgPzcZW5bDcH8ABG6Lai2BPypiNcdgKN6Z6HXlzLAMxdA0IMGaLFsUCPWD
9/E1Eg9nFr6Z3SzNnT5Vzs9P/bPx8ffO+aNH31kpo/f//hdPrKqnvj6AZ8tQ+YP5YNjYJD+9vgna
2jFtzdYwTIRB8rVqQSEn4sRK0PQzFfOJH1kHcIzRRa1+bgOKopyZpm6AbDMsU7EU5z9UCW9RscmF
jQvl34F9qer8bn+mHxyVsO8HmnNmyBrGEomWjk5v4B0/14EDaF6hg2BhWTrIePM/VQe/a5ljrZqA
8v9MLRyVsa8FXTtzNBuQv2bJoPDB+h/WgqLKZ4ZhKywCEI7WsY//Qy3h6A32g4JC7sKJlUB3sFlK
yFDQKFgCsnM0Jjjqma45CsBby8buptt8tUqgK3+0z/0y8O9MDKqlaJZlkIZhmQYj31GHsBWWEaKm
dBSodoPQF5oeSGE5Xqn+1Tow9TPRyBXDcRTRELSjyZEl4hnkqgwLDJ//yYHxd7uDKhv6ro+e0BLU
M8VSNcMwDcU2jHbo+9wSLGYHVsws2Q2TxB3ILr9af1B4uFMHBewg5kDVhAtGV0Wa02F3sM0zW6cK
VIYNEqC+mJFg0IJPrQDrTOW3xytjY3HsXvJzK1AU54wuQHeQESXQdNFXvpalZLWZZCfNj60Tij4g
6wrWAtbgsaUkG2cGtG64jWTN2k0dX6sSNDL3Tl4z6EyApqLTC1TdknHWHfYFutuZqpFBqKAQjtEk
bKmvVQs8nXay1eycMeDpvCXTJBL0wiF52CHMMwxmzaG57LIiv1gl2LZ2sqmEVUyk0GR2+JEV+rkO
LOMM2wDOgJ3L1hD95Wu1BMXEmj99aBRDnorF/EszwTbOVNuyZB1Pj/Ulh0ZFkbVTl9KqfQbDlKGo
jIuKZrarxM9twcZstnl71dZ0RAVag/KLtQVVlv/kOvLI4NqvoDT1jBaFi403tGUshmM7QTsTPF6W
zvrqi9aC9v2n+fsmY2sLiIEBn5J4V/V4hjCYJ1WLFSZfC6/K1xsXHNrpqeOCfMYqmQHSIIsdi8A+
miEchYWmYn9yvHy50REWADgA6KZ/vy3oMAdYOoE5XceDwvqBAj+PC46G50WWTYYgVlrm1zOeVY1F
/omVgE9BV1lMYzQ5wq3y00pSNs8UOgu4G5km01bSFxscdZwBJ9aCrp9p9HZLxQZVFZXGf9gUFPgn
TMPB+aSrKja0+uXWEArWwsnms3ymUAPQ2Hy3Cz93B9vB54ADzvi+zvxyQ6PKUm/nBj9hUMDHZumW
wwoCP43uCEf+QS0YhB1kZAGcD2/s1/MpwDt78qjgnPF+vKXsGPovog84FfAuYkaw4rZFbGZnr38h
J5sq0Bqnjgrwx+A2Yg2lCwOxZZ353BYEYQ3RB9hnMB6F/fz12oKJ3X9iLeBa0IG1qA5uJpul9fGi
2rEZO5lAmSWh7tmZ119rhlBlfr7Ta8ERaykYLzAfd/G2z20B7JAFD5GDMtGHD+qL1QEGzMmzpIxZ
iKONwe+Ha/2gDqwzopGApCy8rl/Ss6AQRz11Ua0bZxruRn5mw1BV/adQlOmcIVxLtJJpRLiglC84
T+ofD3XCPGlSCwDhNBYS333rn9uCQ4RCxB+I3ooV9Rc0nnGUnjxN4ntXxXBgykScsKOPopKYTOLd
fxiNX7EpMH2dPjTiVcEO0JUfXtWDpoB/hdnxk+XY3vALGQvAFAW+4rTVJCsEkI4AM9vIq2jwnyuB
poAjDjfUR0DO/nIrCFzPzqmzJGF60yba72iGrgo0wtGSmoicgf6jymqSU3YRuy82T/L7nWwx4UNC
t8kyfjAPHrYFi5WU/VFBXzFArQLXPdVW0KgD4U81GWVpEj87VyycKztc1xcMS7LGV08eECwcqsK5
pmA0toDyw1YgglGErMUEKX9fY32tvkAlnOxTYPXwEZb+aUSUCctq1nen/BcEauBfU04eEfGp8IrM
C5CGOnjgaVaf5wWLacPCDyvzhzDwfw7CdhQ42AOXqIXT4Vsq8C0o3MkwUoFptUiMg1owzmhrLNOw
qMmlaA2pr9UXGBN/yi/5q6gdnQ4POgu7GU57gVE78jISiLLwwBq4noC9CsDGlzOUDFvEjU4zlBgX
welRBZq9c5sc9ogdlE8E6NUfbeWLtQUBuDm1FsAmqfYHtBdT4bAOhJ1EZBqxGoGBZvD4ei0BuMap
K2kNUCdgFdZNTJLYQ8L8/Dwq2MLfQDwSmG+bPSWQfl+rJZCD9bGy/fsraSwl+gE5UibgzhblfFQL
YqWtAXH6sjYz7pCfeL//6tgIzFlTCbmS4vYDwPu5LbRQb5zyX9SboDGgn4zbUbAHGRNp7wQksQVY
mH+uApDeGtMC7rXdHPn1lpCkRqonG0yYCkQiQa2C3DEt0jEPawFHC0hvMX0Sd9CYlr+ce03DB3Dq
9AB1PY6ZH8vk1jj+3BYszGoc8ry+bIqR86+g/v+E4+VHNpHrB6v3nsi/DRbZpzze//GE74H5nwv4
yKERiTIiO+LgRJHjuyt6Z3+K/X8fWKZtns+nL7/n/bT3+bj84wV/vvXBvb6/1feDw2CRztM3f9t+
sf14zIv5mmSk/7Oav87X88+Zwzvo7v5JfkpN/mEk/Q8FZ8ujcoWH+uRy06BBJ/d7QaKyd/k4pxe8
nG+yeXZYskhtOLVkd74K4E7dBAdPvQMIn1x2tIrS+Xv0/SlFfexQt6eXvNks3vLgrcgPCm8T4E4t
vLtYzat5uvhc8g4ceXLJHxn0v0XffnOjVbF+Paz2XTb9qXfpU+vB+8Hv+QHoO7VkVFFS7/CRWTcI
kNypJQ+p8SD4Xk7bcXa4s1MLHr3P/YMGqOyAKyeXu1oFmyg47JE7NMjJRW/gfjgaRXbogpNLjqrD
ZrHDc51a7OTnsWkXAT+5YAoo3pbbg3axQ+ieWvQ0KoLsp2reofxOLft8HmwORo+PAOjp5abb1Xzz
/rk6PqLspxedZfM3v8gW6IYdlt9mDJ1cfvDmB978MEtzBxw6vWjmgizKD1q2ykIZE/X0suHJ4W8c
H4xNeIpEFPOfKD0q0uOi/5EHjzb50Rjygc059aEvFq/p/Mh6+kgwPL3ocn44b30kZpxecPXbcL5G
SjI4nNY/om//RPnjRZotDkaqD0f2P1H4+aIO3g6mMQoXKNR/ovDnKF1+L6ldH+xczycXjTqL/5s7
TyNmysPOuYv2/TM36M6Xx31/F0Y6tfhLPzis8Z0v+uRilyssksNVzUfo7+Si0wUSeQc/5S4J/NSC
rxabTbZdlfOjZYK6gzedWvyNH70vfhtlP81tO4/vqcXfIrz+64Yost/+gWXf7gY/N8SP5LpTn/+O
2l9k2eLApPjwgZ5edn24qvxwqZ1a7u9pDv4+p9ifWrg/LNI1M9vnJv5B+3HqAz8ErGyOmveHS+nU
on/NgUbASQR1Ti58keW//fLhd2Hkk8sPsjdkN4ODYeUDuXNy2dsIWjnveyWIuefDl/nHJf/K0/SD
iuZn/9N3GppfXXboXBNnvK0W8/Tf/xcAAP//</cx:binary>
              </cx:geoCache>
            </cx:geography>
          </cx:layoutPr>
          <cx:valueColors>
            <cx:minColor>
              <a:srgbClr val="C00000"/>
            </cx:minColor>
          </cx:valueColors>
          <cx:valueColorPositions count="3"/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4.emf"/><Relationship Id="rId3" Type="http://schemas.openxmlformats.org/officeDocument/2006/relationships/image" Target="../media/image8.png"/><Relationship Id="rId7" Type="http://schemas.openxmlformats.org/officeDocument/2006/relationships/chart" Target="../charts/chart1.xml"/><Relationship Id="rId12" Type="http://schemas.openxmlformats.org/officeDocument/2006/relationships/image" Target="../media/image13.emf"/><Relationship Id="rId2" Type="http://schemas.openxmlformats.org/officeDocument/2006/relationships/image" Target="../media/image7.png"/><Relationship Id="rId16" Type="http://schemas.openxmlformats.org/officeDocument/2006/relationships/image" Target="../media/image17.emf"/><Relationship Id="rId1" Type="http://schemas.microsoft.com/office/2014/relationships/chartEx" Target="../charts/chartEx1.xml"/><Relationship Id="rId6" Type="http://schemas.openxmlformats.org/officeDocument/2006/relationships/image" Target="../media/image11.png"/><Relationship Id="rId11" Type="http://schemas.openxmlformats.org/officeDocument/2006/relationships/chart" Target="../charts/chart4.xml"/><Relationship Id="rId5" Type="http://schemas.openxmlformats.org/officeDocument/2006/relationships/image" Target="../media/image10.png"/><Relationship Id="rId15" Type="http://schemas.openxmlformats.org/officeDocument/2006/relationships/image" Target="../media/image16.emf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chart" Target="../charts/chart2.xml"/><Relationship Id="rId14" Type="http://schemas.openxmlformats.org/officeDocument/2006/relationships/image" Target="../media/image15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12.png"/><Relationship Id="rId6" Type="http://schemas.openxmlformats.org/officeDocument/2006/relationships/image" Target="../media/image27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jpeg"/><Relationship Id="rId18" Type="http://schemas.openxmlformats.org/officeDocument/2006/relationships/image" Target="../media/image45.jpeg"/><Relationship Id="rId26" Type="http://schemas.openxmlformats.org/officeDocument/2006/relationships/image" Target="../media/image53.jpeg"/><Relationship Id="rId39" Type="http://schemas.openxmlformats.org/officeDocument/2006/relationships/image" Target="../media/image66.jpeg"/><Relationship Id="rId21" Type="http://schemas.openxmlformats.org/officeDocument/2006/relationships/image" Target="../media/image48.jpeg"/><Relationship Id="rId34" Type="http://schemas.openxmlformats.org/officeDocument/2006/relationships/image" Target="../media/image61.jpeg"/><Relationship Id="rId42" Type="http://schemas.openxmlformats.org/officeDocument/2006/relationships/image" Target="../media/image69.jpeg"/><Relationship Id="rId47" Type="http://schemas.openxmlformats.org/officeDocument/2006/relationships/image" Target="../media/image74.jpeg"/><Relationship Id="rId50" Type="http://schemas.openxmlformats.org/officeDocument/2006/relationships/image" Target="../media/image77.jpeg"/><Relationship Id="rId55" Type="http://schemas.openxmlformats.org/officeDocument/2006/relationships/image" Target="../media/image82.jpeg"/><Relationship Id="rId7" Type="http://schemas.openxmlformats.org/officeDocument/2006/relationships/image" Target="../media/image34.jpeg"/><Relationship Id="rId2" Type="http://schemas.openxmlformats.org/officeDocument/2006/relationships/image" Target="../media/image29.jpeg"/><Relationship Id="rId16" Type="http://schemas.openxmlformats.org/officeDocument/2006/relationships/image" Target="../media/image43.jpeg"/><Relationship Id="rId29" Type="http://schemas.openxmlformats.org/officeDocument/2006/relationships/image" Target="../media/image56.jpeg"/><Relationship Id="rId11" Type="http://schemas.openxmlformats.org/officeDocument/2006/relationships/image" Target="../media/image38.jpeg"/><Relationship Id="rId24" Type="http://schemas.openxmlformats.org/officeDocument/2006/relationships/image" Target="../media/image51.jpeg"/><Relationship Id="rId32" Type="http://schemas.openxmlformats.org/officeDocument/2006/relationships/image" Target="../media/image59.jpeg"/><Relationship Id="rId37" Type="http://schemas.openxmlformats.org/officeDocument/2006/relationships/image" Target="../media/image64.jpeg"/><Relationship Id="rId40" Type="http://schemas.openxmlformats.org/officeDocument/2006/relationships/image" Target="../media/image67.jpeg"/><Relationship Id="rId45" Type="http://schemas.openxmlformats.org/officeDocument/2006/relationships/image" Target="../media/image72.jpeg"/><Relationship Id="rId53" Type="http://schemas.openxmlformats.org/officeDocument/2006/relationships/image" Target="../media/image80.jpeg"/><Relationship Id="rId58" Type="http://schemas.openxmlformats.org/officeDocument/2006/relationships/image" Target="../media/image85.jpeg"/><Relationship Id="rId5" Type="http://schemas.openxmlformats.org/officeDocument/2006/relationships/image" Target="../media/image32.jpeg"/><Relationship Id="rId19" Type="http://schemas.openxmlformats.org/officeDocument/2006/relationships/image" Target="../media/image46.jpeg"/><Relationship Id="rId4" Type="http://schemas.openxmlformats.org/officeDocument/2006/relationships/image" Target="../media/image31.jpeg"/><Relationship Id="rId9" Type="http://schemas.openxmlformats.org/officeDocument/2006/relationships/image" Target="../media/image36.jpeg"/><Relationship Id="rId14" Type="http://schemas.openxmlformats.org/officeDocument/2006/relationships/image" Target="../media/image41.jpeg"/><Relationship Id="rId22" Type="http://schemas.openxmlformats.org/officeDocument/2006/relationships/image" Target="../media/image49.jpeg"/><Relationship Id="rId27" Type="http://schemas.openxmlformats.org/officeDocument/2006/relationships/image" Target="../media/image54.jpeg"/><Relationship Id="rId30" Type="http://schemas.openxmlformats.org/officeDocument/2006/relationships/image" Target="../media/image57.jpeg"/><Relationship Id="rId35" Type="http://schemas.openxmlformats.org/officeDocument/2006/relationships/image" Target="../media/image62.jpeg"/><Relationship Id="rId43" Type="http://schemas.openxmlformats.org/officeDocument/2006/relationships/image" Target="../media/image70.jpeg"/><Relationship Id="rId48" Type="http://schemas.openxmlformats.org/officeDocument/2006/relationships/image" Target="../media/image75.jpeg"/><Relationship Id="rId56" Type="http://schemas.openxmlformats.org/officeDocument/2006/relationships/image" Target="../media/image83.jpeg"/><Relationship Id="rId8" Type="http://schemas.openxmlformats.org/officeDocument/2006/relationships/image" Target="../media/image35.jpeg"/><Relationship Id="rId51" Type="http://schemas.openxmlformats.org/officeDocument/2006/relationships/image" Target="../media/image78.jpeg"/><Relationship Id="rId3" Type="http://schemas.openxmlformats.org/officeDocument/2006/relationships/image" Target="../media/image30.jpeg"/><Relationship Id="rId12" Type="http://schemas.openxmlformats.org/officeDocument/2006/relationships/image" Target="../media/image39.jpeg"/><Relationship Id="rId17" Type="http://schemas.openxmlformats.org/officeDocument/2006/relationships/image" Target="../media/image44.jpeg"/><Relationship Id="rId25" Type="http://schemas.openxmlformats.org/officeDocument/2006/relationships/image" Target="../media/image52.jpeg"/><Relationship Id="rId33" Type="http://schemas.openxmlformats.org/officeDocument/2006/relationships/image" Target="../media/image60.jpeg"/><Relationship Id="rId38" Type="http://schemas.openxmlformats.org/officeDocument/2006/relationships/image" Target="../media/image65.jpeg"/><Relationship Id="rId46" Type="http://schemas.openxmlformats.org/officeDocument/2006/relationships/image" Target="../media/image73.jpeg"/><Relationship Id="rId59" Type="http://schemas.openxmlformats.org/officeDocument/2006/relationships/image" Target="../media/image86.jpeg"/><Relationship Id="rId20" Type="http://schemas.openxmlformats.org/officeDocument/2006/relationships/image" Target="../media/image47.jpeg"/><Relationship Id="rId41" Type="http://schemas.openxmlformats.org/officeDocument/2006/relationships/image" Target="../media/image68.jpeg"/><Relationship Id="rId54" Type="http://schemas.openxmlformats.org/officeDocument/2006/relationships/image" Target="../media/image81.jpeg"/><Relationship Id="rId1" Type="http://schemas.openxmlformats.org/officeDocument/2006/relationships/image" Target="../media/image28.jpeg"/><Relationship Id="rId6" Type="http://schemas.openxmlformats.org/officeDocument/2006/relationships/image" Target="../media/image33.jpeg"/><Relationship Id="rId15" Type="http://schemas.openxmlformats.org/officeDocument/2006/relationships/image" Target="../media/image42.jpeg"/><Relationship Id="rId23" Type="http://schemas.openxmlformats.org/officeDocument/2006/relationships/image" Target="../media/image50.jpeg"/><Relationship Id="rId28" Type="http://schemas.openxmlformats.org/officeDocument/2006/relationships/image" Target="../media/image55.jpeg"/><Relationship Id="rId36" Type="http://schemas.openxmlformats.org/officeDocument/2006/relationships/image" Target="../media/image63.jpeg"/><Relationship Id="rId49" Type="http://schemas.openxmlformats.org/officeDocument/2006/relationships/image" Target="../media/image76.jpeg"/><Relationship Id="rId57" Type="http://schemas.openxmlformats.org/officeDocument/2006/relationships/image" Target="../media/image84.jpeg"/><Relationship Id="rId10" Type="http://schemas.openxmlformats.org/officeDocument/2006/relationships/image" Target="../media/image37.jpeg"/><Relationship Id="rId31" Type="http://schemas.openxmlformats.org/officeDocument/2006/relationships/image" Target="../media/image58.jpeg"/><Relationship Id="rId44" Type="http://schemas.openxmlformats.org/officeDocument/2006/relationships/image" Target="../media/image71.jpeg"/><Relationship Id="rId52" Type="http://schemas.openxmlformats.org/officeDocument/2006/relationships/image" Target="../media/image79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12.png"/><Relationship Id="rId6" Type="http://schemas.openxmlformats.org/officeDocument/2006/relationships/image" Target="../media/image91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3.emf"/><Relationship Id="rId7" Type="http://schemas.openxmlformats.org/officeDocument/2006/relationships/image" Target="../media/image18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22.emf"/><Relationship Id="rId5" Type="http://schemas.openxmlformats.org/officeDocument/2006/relationships/image" Target="../media/image5.emf"/><Relationship Id="rId10" Type="http://schemas.openxmlformats.org/officeDocument/2006/relationships/image" Target="../media/image21.emf"/><Relationship Id="rId4" Type="http://schemas.openxmlformats.org/officeDocument/2006/relationships/image" Target="../media/image4.emf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9525</xdr:rowOff>
        </xdr:from>
        <xdr:to>
          <xdr:col>1</xdr:col>
          <xdr:colOff>409575</xdr:colOff>
          <xdr:row>5</xdr:row>
          <xdr:rowOff>180975</xdr:rowOff>
        </xdr:to>
        <xdr:sp macro="" textlink="">
          <xdr:nvSpPr>
            <xdr:cNvPr id="6145" name="Lis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57098</xdr:colOff>
      <xdr:row>6</xdr:row>
      <xdr:rowOff>87890</xdr:rowOff>
    </xdr:from>
    <xdr:to>
      <xdr:col>20</xdr:col>
      <xdr:colOff>377471</xdr:colOff>
      <xdr:row>32</xdr:row>
      <xdr:rowOff>104370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98" y="1230890"/>
              <a:ext cx="12512373" cy="4969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2</xdr:col>
      <xdr:colOff>99961</xdr:colOff>
      <xdr:row>2</xdr:row>
      <xdr:rowOff>19948</xdr:rowOff>
    </xdr:from>
    <xdr:to>
      <xdr:col>5</xdr:col>
      <xdr:colOff>463651</xdr:colOff>
      <xdr:row>6</xdr:row>
      <xdr:rowOff>37302</xdr:rowOff>
    </xdr:to>
    <xdr:sp macro="" textlink="Parametreler!N13">
      <xdr:nvSpPr>
        <xdr:cNvPr id="3" name="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24604" y="400948"/>
          <a:ext cx="2200654" cy="779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B69C058-2472-4F6E-9EBA-BBD2F08A0184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79%</a:t>
          </a:fld>
          <a:endParaRPr lang="tr-T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541922</xdr:colOff>
      <xdr:row>2</xdr:row>
      <xdr:rowOff>19948</xdr:rowOff>
    </xdr:from>
    <xdr:to>
      <xdr:col>9</xdr:col>
      <xdr:colOff>293290</xdr:colOff>
      <xdr:row>6</xdr:row>
      <xdr:rowOff>37302</xdr:rowOff>
    </xdr:to>
    <xdr:sp macro="" textlink="Parametreler!N14">
      <xdr:nvSpPr>
        <xdr:cNvPr id="5" name="Dikdört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03529" y="400948"/>
          <a:ext cx="2200654" cy="779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292FD28C-B51F-4DBE-BBEA-B7208E393628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79%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371561</xdr:colOff>
      <xdr:row>2</xdr:row>
      <xdr:rowOff>19948</xdr:rowOff>
    </xdr:from>
    <xdr:to>
      <xdr:col>13</xdr:col>
      <xdr:colOff>122929</xdr:colOff>
      <xdr:row>6</xdr:row>
      <xdr:rowOff>37302</xdr:rowOff>
    </xdr:to>
    <xdr:sp macro="" textlink="Parametreler!N15">
      <xdr:nvSpPr>
        <xdr:cNvPr id="6" name="Dikdört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882454" y="400948"/>
          <a:ext cx="2200654" cy="779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96A9CF17-2125-4EC4-8F33-88AA3ACE0712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35%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13</xdr:col>
      <xdr:colOff>201199</xdr:colOff>
      <xdr:row>2</xdr:row>
      <xdr:rowOff>19948</xdr:rowOff>
    </xdr:from>
    <xdr:to>
      <xdr:col>16</xdr:col>
      <xdr:colOff>564889</xdr:colOff>
      <xdr:row>6</xdr:row>
      <xdr:rowOff>37302</xdr:rowOff>
    </xdr:to>
    <xdr:sp macro="" textlink="Parametreler!N16">
      <xdr:nvSpPr>
        <xdr:cNvPr id="7" name="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161378" y="400948"/>
          <a:ext cx="2200654" cy="779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86140F7F-3132-4DE9-B5A1-19163E39886C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17</xdr:col>
      <xdr:colOff>30842</xdr:colOff>
      <xdr:row>2</xdr:row>
      <xdr:rowOff>19948</xdr:rowOff>
    </xdr:from>
    <xdr:to>
      <xdr:col>20</xdr:col>
      <xdr:colOff>394531</xdr:colOff>
      <xdr:row>6</xdr:row>
      <xdr:rowOff>37302</xdr:rowOff>
    </xdr:to>
    <xdr:sp macro="" textlink="Parametreler!N17">
      <xdr:nvSpPr>
        <xdr:cNvPr id="8" name="Dikdört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40306" y="400948"/>
          <a:ext cx="2200654" cy="779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6457E205-C10C-4E03-831D-2CFF2BE56D57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140102</xdr:colOff>
      <xdr:row>2</xdr:row>
      <xdr:rowOff>90655</xdr:rowOff>
    </xdr:from>
    <xdr:to>
      <xdr:col>3</xdr:col>
      <xdr:colOff>500162</xdr:colOff>
      <xdr:row>5</xdr:row>
      <xdr:rowOff>77418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745" y="471655"/>
          <a:ext cx="972381" cy="558263"/>
        </a:xfrm>
        <a:prstGeom prst="rect">
          <a:avLst/>
        </a:prstGeom>
      </xdr:spPr>
    </xdr:pic>
    <xdr:clientData/>
  </xdr:twoCellAnchor>
  <xdr:twoCellAnchor>
    <xdr:from>
      <xdr:col>6</xdr:col>
      <xdr:colOff>164419</xdr:colOff>
      <xdr:row>2</xdr:row>
      <xdr:rowOff>99383</xdr:rowOff>
    </xdr:from>
    <xdr:to>
      <xdr:col>7</xdr:col>
      <xdr:colOff>80937</xdr:colOff>
      <xdr:row>5</xdr:row>
      <xdr:rowOff>60097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8348" y="480383"/>
          <a:ext cx="528839" cy="532214"/>
        </a:xfrm>
        <a:prstGeom prst="rect">
          <a:avLst/>
        </a:prstGeom>
      </xdr:spPr>
    </xdr:pic>
    <xdr:clientData/>
  </xdr:twoCellAnchor>
  <xdr:twoCellAnchor>
    <xdr:from>
      <xdr:col>9</xdr:col>
      <xdr:colOff>272218</xdr:colOff>
      <xdr:row>2</xdr:row>
      <xdr:rowOff>54572</xdr:rowOff>
    </xdr:from>
    <xdr:to>
      <xdr:col>11</xdr:col>
      <xdr:colOff>208733</xdr:colOff>
      <xdr:row>5</xdr:row>
      <xdr:rowOff>149028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3111" y="435572"/>
          <a:ext cx="1161158" cy="665956"/>
        </a:xfrm>
        <a:prstGeom prst="rect">
          <a:avLst/>
        </a:prstGeom>
      </xdr:spPr>
    </xdr:pic>
    <xdr:clientData/>
  </xdr:twoCellAnchor>
  <xdr:twoCellAnchor>
    <xdr:from>
      <xdr:col>13</xdr:col>
      <xdr:colOff>381831</xdr:colOff>
      <xdr:row>2</xdr:row>
      <xdr:rowOff>135987</xdr:rowOff>
    </xdr:from>
    <xdr:to>
      <xdr:col>14</xdr:col>
      <xdr:colOff>298350</xdr:colOff>
      <xdr:row>4</xdr:row>
      <xdr:rowOff>177950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2010" y="516987"/>
          <a:ext cx="528840" cy="422963"/>
        </a:xfrm>
        <a:prstGeom prst="rect">
          <a:avLst/>
        </a:prstGeom>
      </xdr:spPr>
    </xdr:pic>
    <xdr:clientData/>
  </xdr:twoCellAnchor>
  <xdr:twoCellAnchor>
    <xdr:from>
      <xdr:col>17</xdr:col>
      <xdr:colOff>116139</xdr:colOff>
      <xdr:row>2</xdr:row>
      <xdr:rowOff>127889</xdr:rowOff>
    </xdr:from>
    <xdr:to>
      <xdr:col>18</xdr:col>
      <xdr:colOff>322665</xdr:colOff>
      <xdr:row>5</xdr:row>
      <xdr:rowOff>3518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5603" y="508889"/>
          <a:ext cx="818848" cy="447129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30</xdr:col>
      <xdr:colOff>54428</xdr:colOff>
      <xdr:row>1</xdr:row>
      <xdr:rowOff>167489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" y="0"/>
          <a:ext cx="18424070" cy="3579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800" b="1"/>
            <a:t>ŞİRKET</a:t>
          </a:r>
          <a:r>
            <a:rPr lang="tr-TR" sz="1800" b="1" baseline="0"/>
            <a:t> SATIŞ RAPORU</a:t>
          </a:r>
          <a:endParaRPr lang="tr-TR" sz="1800" b="1"/>
        </a:p>
      </xdr:txBody>
    </xdr:sp>
    <xdr:clientData/>
  </xdr:twoCellAnchor>
  <xdr:twoCellAnchor>
    <xdr:from>
      <xdr:col>20</xdr:col>
      <xdr:colOff>396238</xdr:colOff>
      <xdr:row>1</xdr:row>
      <xdr:rowOff>187538</xdr:rowOff>
    </xdr:from>
    <xdr:to>
      <xdr:col>29</xdr:col>
      <xdr:colOff>513215</xdr:colOff>
      <xdr:row>6</xdr:row>
      <xdr:rowOff>45524</xdr:rowOff>
    </xdr:to>
    <xdr:graphicFrame macro="">
      <xdr:nvGraphicFramePr>
        <xdr:cNvPr id="14" name="Grafik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191631</xdr:colOff>
      <xdr:row>7</xdr:row>
      <xdr:rowOff>84136</xdr:rowOff>
    </xdr:from>
    <xdr:to>
      <xdr:col>28</xdr:col>
      <xdr:colOff>596696</xdr:colOff>
      <xdr:row>9</xdr:row>
      <xdr:rowOff>89764</xdr:rowOff>
    </xdr:to>
    <xdr:sp macro="" textlink="Parametreler!G11">
      <xdr:nvSpPr>
        <xdr:cNvPr id="15" name="Dikdört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3050381" y="1417636"/>
          <a:ext cx="4691315" cy="3866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2C1F92B-3190-441E-90F0-DB12E413F1C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Toplam Satış</a:t>
          </a:fld>
          <a:endParaRPr lang="en-US" sz="24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440805</xdr:colOff>
      <xdr:row>10</xdr:row>
      <xdr:rowOff>114058</xdr:rowOff>
    </xdr:from>
    <xdr:to>
      <xdr:col>27</xdr:col>
      <xdr:colOff>347521</xdr:colOff>
      <xdr:row>12</xdr:row>
      <xdr:rowOff>119686</xdr:rowOff>
    </xdr:to>
    <xdr:sp macro="" textlink="Parametreler!H11">
      <xdr:nvSpPr>
        <xdr:cNvPr id="17" name="Dikdörtg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3911876" y="2019058"/>
          <a:ext cx="2968324" cy="3866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DC70D0-EBBB-44BD-BC48-E6FB909F05D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62.594.905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191633</xdr:colOff>
      <xdr:row>13</xdr:row>
      <xdr:rowOff>129660</xdr:rowOff>
    </xdr:from>
    <xdr:to>
      <xdr:col>28</xdr:col>
      <xdr:colOff>596698</xdr:colOff>
      <xdr:row>15</xdr:row>
      <xdr:rowOff>135288</xdr:rowOff>
    </xdr:to>
    <xdr:sp macro="" textlink="Parametreler!G12">
      <xdr:nvSpPr>
        <xdr:cNvPr id="18" name="Dikdörtgen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50383" y="2606160"/>
          <a:ext cx="4691315" cy="3866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DB0A771-D5EF-4468-845B-724F96D01E7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ToplamHedef</a:t>
          </a:fld>
          <a:endParaRPr lang="tr-TR" sz="24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440807</xdr:colOff>
      <xdr:row>16</xdr:row>
      <xdr:rowOff>159581</xdr:rowOff>
    </xdr:from>
    <xdr:to>
      <xdr:col>27</xdr:col>
      <xdr:colOff>347523</xdr:colOff>
      <xdr:row>18</xdr:row>
      <xdr:rowOff>165209</xdr:rowOff>
    </xdr:to>
    <xdr:sp macro="" textlink="Parametreler!H12">
      <xdr:nvSpPr>
        <xdr:cNvPr id="19" name="Dikdörtgen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3911878" y="3207581"/>
          <a:ext cx="2968324" cy="3866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419087-032F-464A-B4B3-532302C33CF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70.419.511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170532</xdr:colOff>
      <xdr:row>19</xdr:row>
      <xdr:rowOff>74947</xdr:rowOff>
    </xdr:from>
    <xdr:to>
      <xdr:col>27</xdr:col>
      <xdr:colOff>202517</xdr:colOff>
      <xdr:row>32</xdr:row>
      <xdr:rowOff>163566</xdr:rowOff>
    </xdr:to>
    <xdr:pic>
      <xdr:nvPicPr>
        <xdr:cNvPr id="20" name="Picture 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41603" y="3694447"/>
          <a:ext cx="3093593" cy="2565119"/>
        </a:xfrm>
        <a:prstGeom prst="rect">
          <a:avLst/>
        </a:prstGeom>
      </xdr:spPr>
    </xdr:pic>
    <xdr:clientData/>
  </xdr:twoCellAnchor>
  <xdr:twoCellAnchor>
    <xdr:from>
      <xdr:col>23</xdr:col>
      <xdr:colOff>609037</xdr:colOff>
      <xdr:row>23</xdr:row>
      <xdr:rowOff>23811</xdr:rowOff>
    </xdr:from>
    <xdr:to>
      <xdr:col>25</xdr:col>
      <xdr:colOff>289637</xdr:colOff>
      <xdr:row>28</xdr:row>
      <xdr:rowOff>137944</xdr:rowOff>
    </xdr:to>
    <xdr:grpSp>
      <xdr:nvGrpSpPr>
        <xdr:cNvPr id="44" name="ibre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 rot="12769609">
          <a:off x="14692430" y="4405311"/>
          <a:ext cx="905243" cy="1066633"/>
          <a:chOff x="14695151" y="4402590"/>
          <a:chExt cx="899800" cy="1072076"/>
        </a:xfrm>
      </xdr:grpSpPr>
      <xdr:sp macro="" textlink="">
        <xdr:nvSpPr>
          <xdr:cNvPr id="16" name="Ok: Aşağı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 rot="2665875">
            <a:off x="14695151" y="4839298"/>
            <a:ext cx="392175" cy="635368"/>
          </a:xfrm>
          <a:prstGeom prst="down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2" name="Ok: Aşağı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rot="13474860">
            <a:off x="15202776" y="4402590"/>
            <a:ext cx="392175" cy="635368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6" name="Oval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 rot="46147">
            <a:off x="14923715" y="4744804"/>
            <a:ext cx="367594" cy="310480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23</xdr:col>
      <xdr:colOff>536450</xdr:colOff>
      <xdr:row>29</xdr:row>
      <xdr:rowOff>174685</xdr:rowOff>
    </xdr:from>
    <xdr:to>
      <xdr:col>25</xdr:col>
      <xdr:colOff>471840</xdr:colOff>
      <xdr:row>31</xdr:row>
      <xdr:rowOff>137354</xdr:rowOff>
    </xdr:to>
    <xdr:sp macro="" textlink="Parametreler!H13">
      <xdr:nvSpPr>
        <xdr:cNvPr id="28" name="Dikdört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4619843" y="5699185"/>
          <a:ext cx="1160033" cy="3436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46B21B81-237C-4219-BE5C-269FF2D8CC1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88,89%</a:t>
          </a:fld>
          <a:endParaRPr lang="tr-TR" sz="1400" b="1" i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51178</xdr:colOff>
      <xdr:row>33</xdr:row>
      <xdr:rowOff>14107</xdr:rowOff>
    </xdr:from>
    <xdr:to>
      <xdr:col>29</xdr:col>
      <xdr:colOff>598512</xdr:colOff>
      <xdr:row>43</xdr:row>
      <xdr:rowOff>0</xdr:rowOff>
    </xdr:to>
    <xdr:graphicFrame macro="">
      <xdr:nvGraphicFramePr>
        <xdr:cNvPr id="29" name="Grafik 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82020</xdr:colOff>
      <xdr:row>29</xdr:row>
      <xdr:rowOff>60129</xdr:rowOff>
    </xdr:from>
    <xdr:to>
      <xdr:col>21</xdr:col>
      <xdr:colOff>106336</xdr:colOff>
      <xdr:row>33</xdr:row>
      <xdr:rowOff>157302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0491484" y="5584629"/>
          <a:ext cx="2473602" cy="859173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23</xdr:col>
      <xdr:colOff>195261</xdr:colOff>
      <xdr:row>0</xdr:row>
      <xdr:rowOff>85918</xdr:rowOff>
    </xdr:from>
    <xdr:to>
      <xdr:col>26</xdr:col>
      <xdr:colOff>217763</xdr:colOff>
      <xdr:row>1</xdr:row>
      <xdr:rowOff>138850</xdr:rowOff>
    </xdr:to>
    <xdr:sp macro="[0]!Dikdörtgen30_Tıkla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4278654" y="85918"/>
          <a:ext cx="1859466" cy="24343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Bölge Raporu</a:t>
          </a:r>
        </a:p>
      </xdr:txBody>
    </xdr:sp>
    <xdr:clientData/>
  </xdr:twoCellAnchor>
  <xdr:twoCellAnchor>
    <xdr:from>
      <xdr:col>26</xdr:col>
      <xdr:colOff>354239</xdr:colOff>
      <xdr:row>0</xdr:row>
      <xdr:rowOff>85918</xdr:rowOff>
    </xdr:from>
    <xdr:to>
      <xdr:col>29</xdr:col>
      <xdr:colOff>376741</xdr:colOff>
      <xdr:row>1</xdr:row>
      <xdr:rowOff>138850</xdr:rowOff>
    </xdr:to>
    <xdr:sp macro="[0]!Dikdörtgen33_Tıkla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6274596" y="85918"/>
          <a:ext cx="1859466" cy="24343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Satışçı Raporu</a:t>
          </a:r>
        </a:p>
      </xdr:txBody>
    </xdr:sp>
    <xdr:clientData/>
  </xdr:twoCellAnchor>
  <xdr:twoCellAnchor>
    <xdr:from>
      <xdr:col>6</xdr:col>
      <xdr:colOff>163286</xdr:colOff>
      <xdr:row>1</xdr:row>
      <xdr:rowOff>122465</xdr:rowOff>
    </xdr:from>
    <xdr:to>
      <xdr:col>20</xdr:col>
      <xdr:colOff>244929</xdr:colOff>
      <xdr:row>33</xdr:row>
      <xdr:rowOff>176893</xdr:rowOff>
    </xdr:to>
    <xdr:grpSp>
      <xdr:nvGrpSpPr>
        <xdr:cNvPr id="42" name="bolge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3837215" y="312965"/>
          <a:ext cx="8654143" cy="6150428"/>
          <a:chOff x="2952751" y="231322"/>
          <a:chExt cx="9157607" cy="7143750"/>
        </a:xfrm>
      </xdr:grpSpPr>
      <xdr:sp macro="" textlink="">
        <xdr:nvSpPr>
          <xdr:cNvPr id="35" name="Dikdörtgen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 noChangeAspect="1"/>
          </xdr:cNvSpPr>
        </xdr:nvSpPr>
        <xdr:spPr>
          <a:xfrm>
            <a:off x="2952751" y="340179"/>
            <a:ext cx="9157607" cy="7034893"/>
          </a:xfrm>
          <a:prstGeom prst="rect">
            <a:avLst/>
          </a:prstGeom>
          <a:solidFill>
            <a:schemeClr val="accent1">
              <a:alpha val="59000"/>
            </a:schemeClr>
          </a:solidFill>
          <a:ln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9" name="ComboBox1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000-000005180000}"/>
                  </a:ext>
                </a:extLst>
              </xdr:cNvPr>
              <xdr:cNvSpPr/>
            </xdr:nvSpPr>
            <xdr:spPr bwMode="auto">
              <a:xfrm>
                <a:off x="3084461" y="457064"/>
                <a:ext cx="2214112" cy="3571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0" name="ComboBox2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id="{00000000-0008-0000-0000-000006180000}"/>
                  </a:ext>
                </a:extLst>
              </xdr:cNvPr>
              <xdr:cNvSpPr/>
            </xdr:nvSpPr>
            <xdr:spPr bwMode="auto">
              <a:xfrm>
                <a:off x="3062951" y="987386"/>
                <a:ext cx="2214112" cy="3355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2" name="Grafik 4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aphicFramePr/>
        </xdr:nvGraphicFramePr>
        <xdr:xfrm>
          <a:off x="3039902" y="1593468"/>
          <a:ext cx="3363424" cy="24057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3" name="Grafik 5" hidden="1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aphicFramePr/>
        </xdr:nvGraphicFramePr>
        <xdr:xfrm>
          <a:off x="6541611" y="1582646"/>
          <a:ext cx="5347058" cy="2427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pic>
            <xdr:nvPicPr>
              <xdr:cNvPr id="37" name="Resim 36" hidden="1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10:$N$15" spid="_x0000_s6231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3052193" y="4152315"/>
                <a:ext cx="8897937" cy="303957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Çarpımİşareti35_Tıkla" textlink="">
        <xdr:nvSpPr>
          <xdr:cNvPr id="38" name="Çarpım İşareti 37" hidden="1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1334752" y="231322"/>
            <a:ext cx="748392" cy="789215"/>
          </a:xfrm>
          <a:prstGeom prst="mathMultiply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5</xdr:col>
      <xdr:colOff>598717</xdr:colOff>
      <xdr:row>7</xdr:row>
      <xdr:rowOff>81642</xdr:rowOff>
    </xdr:from>
    <xdr:to>
      <xdr:col>22</xdr:col>
      <xdr:colOff>27216</xdr:colOff>
      <xdr:row>37</xdr:row>
      <xdr:rowOff>40821</xdr:rowOff>
    </xdr:to>
    <xdr:grpSp>
      <xdr:nvGrpSpPr>
        <xdr:cNvPr id="24" name="satici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660324" y="1415142"/>
          <a:ext cx="9837963" cy="5674179"/>
          <a:chOff x="20914180" y="326571"/>
          <a:chExt cx="8137071" cy="4776108"/>
        </a:xfrm>
      </xdr:grpSpPr>
      <xdr:sp macro="" textlink="">
        <xdr:nvSpPr>
          <xdr:cNvPr id="21" name="Dikdörtgen 20" hidden="1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0914180" y="326571"/>
            <a:ext cx="8137071" cy="4776108"/>
          </a:xfrm>
          <a:prstGeom prst="rect">
            <a:avLst/>
          </a:prstGeom>
          <a:solidFill>
            <a:schemeClr val="accent1">
              <a:alpha val="73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64" name="ListBox2" hidden="1">
                <a:extLst>
                  <a:ext uri="{63B3BB69-23CF-44E3-9099-C40C66FF867C}">
                    <a14:compatExt spid="_x0000_s6164"/>
                  </a:ext>
                  <a:ext uri="{FF2B5EF4-FFF2-40B4-BE49-F238E27FC236}">
                    <a16:creationId xmlns:a16="http://schemas.microsoft.com/office/drawing/2014/main" id="{00000000-0008-0000-0000-000014180000}"/>
                  </a:ext>
                </a:extLst>
              </xdr:cNvPr>
              <xdr:cNvSpPr/>
            </xdr:nvSpPr>
            <xdr:spPr bwMode="auto">
              <a:xfrm>
                <a:off x="21063857" y="1102174"/>
                <a:ext cx="1265464" cy="12110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68" name="ComboBox3" hidden="1">
                <a:extLst>
                  <a:ext uri="{63B3BB69-23CF-44E3-9099-C40C66FF867C}">
                    <a14:compatExt spid="_x0000_s6168"/>
                  </a:ext>
                  <a:ext uri="{FF2B5EF4-FFF2-40B4-BE49-F238E27FC236}">
                    <a16:creationId xmlns:a16="http://schemas.microsoft.com/office/drawing/2014/main" id="{00000000-0008-0000-0000-000018180000}"/>
                  </a:ext>
                </a:extLst>
              </xdr:cNvPr>
              <xdr:cNvSpPr/>
            </xdr:nvSpPr>
            <xdr:spPr bwMode="auto">
              <a:xfrm>
                <a:off x="21063857" y="2351309"/>
                <a:ext cx="1319893" cy="4606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3" name="Picture 10" hidden="1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" spid="_x0000_s6232"/>
                  </a:ext>
                </a:extLst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27010180" y="775607"/>
                <a:ext cx="1986642" cy="1714495"/>
              </a:xfrm>
              <a:prstGeom prst="rect">
                <a:avLst/>
              </a:prstGeom>
            </xdr:spPr>
          </xdr:pic>
        </mc:Choice>
        <mc:Fallback xmlns=""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70" name="ComboBox4" hidden="1">
                <a:extLst>
                  <a:ext uri="{63B3BB69-23CF-44E3-9099-C40C66FF867C}">
                    <a14:compatExt spid="_x0000_s6170"/>
                  </a:ext>
                  <a:ext uri="{FF2B5EF4-FFF2-40B4-BE49-F238E27FC236}">
                    <a16:creationId xmlns:a16="http://schemas.microsoft.com/office/drawing/2014/main" id="{00000000-0008-0000-0000-00001A180000}"/>
                  </a:ext>
                </a:extLst>
              </xdr:cNvPr>
              <xdr:cNvSpPr/>
            </xdr:nvSpPr>
            <xdr:spPr bwMode="auto">
              <a:xfrm>
                <a:off x="21077464" y="813703"/>
                <a:ext cx="1292677" cy="2748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5" name="Resim 44" hidden="1">
                <a:extLst>
                  <a:ext uri="{FF2B5EF4-FFF2-40B4-BE49-F238E27FC236}">
                    <a16:creationId xmlns:a16="http://schemas.microsoft.com/office/drawing/2014/main" id="{00000000-0008-0000-0000-00002D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19:$N$24" spid="_x0000_s6233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22337754" y="843639"/>
                <a:ext cx="4725494" cy="1360714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3" name="Resim 52" hidden="1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Q$11:$W$16" spid="_x0000_s6234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21038005" y="3596364"/>
                <a:ext cx="7863568" cy="115252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4" name="Resim 53" hidden="1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30:$Q$36" spid="_x0000_s6235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22356536" y="2258781"/>
                <a:ext cx="6553199" cy="134302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Çarpımİşareti22_Tıkla" textlink="">
        <xdr:nvSpPr>
          <xdr:cNvPr id="23" name="Çarpım İşareti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8520571" y="367393"/>
            <a:ext cx="462643" cy="326571"/>
          </a:xfrm>
          <a:prstGeom prst="mathMultiply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533399</xdr:colOff>
      <xdr:row>10</xdr:row>
      <xdr:rowOff>0</xdr:rowOff>
    </xdr:from>
    <xdr:to>
      <xdr:col>18</xdr:col>
      <xdr:colOff>479925</xdr:colOff>
      <xdr:row>15</xdr:row>
      <xdr:rowOff>121490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54099" y="1905000"/>
          <a:ext cx="1080000" cy="1073990"/>
        </a:xfrm>
        <a:prstGeom prst="rect">
          <a:avLst/>
        </a:prstGeom>
      </xdr:spPr>
    </xdr:pic>
    <xdr:clientData/>
  </xdr:twoCellAnchor>
  <xdr:twoCellAnchor editAs="oneCell">
    <xdr:from>
      <xdr:col>16</xdr:col>
      <xdr:colOff>16928</xdr:colOff>
      <xdr:row>10</xdr:row>
      <xdr:rowOff>45983</xdr:rowOff>
    </xdr:from>
    <xdr:to>
      <xdr:col>17</xdr:col>
      <xdr:colOff>226813</xdr:colOff>
      <xdr:row>15</xdr:row>
      <xdr:rowOff>167473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4486" y="1950983"/>
          <a:ext cx="1075755" cy="1073990"/>
        </a:xfrm>
        <a:prstGeom prst="rect">
          <a:avLst/>
        </a:prstGeom>
      </xdr:spPr>
    </xdr:pic>
    <xdr:clientData/>
  </xdr:twoCellAnchor>
  <xdr:twoCellAnchor editAs="oneCell">
    <xdr:from>
      <xdr:col>18</xdr:col>
      <xdr:colOff>529318</xdr:colOff>
      <xdr:row>10</xdr:row>
      <xdr:rowOff>0</xdr:rowOff>
    </xdr:from>
    <xdr:to>
      <xdr:col>19</xdr:col>
      <xdr:colOff>447267</xdr:colOff>
      <xdr:row>15</xdr:row>
      <xdr:rowOff>121490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3493" y="1905000"/>
          <a:ext cx="1080000" cy="1073990"/>
        </a:xfrm>
        <a:prstGeom prst="rect">
          <a:avLst/>
        </a:prstGeom>
      </xdr:spPr>
    </xdr:pic>
    <xdr:clientData/>
  </xdr:twoCellAnchor>
  <xdr:twoCellAnchor editAs="oneCell">
    <xdr:from>
      <xdr:col>19</xdr:col>
      <xdr:colOff>455839</xdr:colOff>
      <xdr:row>10</xdr:row>
      <xdr:rowOff>0</xdr:rowOff>
    </xdr:from>
    <xdr:to>
      <xdr:col>20</xdr:col>
      <xdr:colOff>488089</xdr:colOff>
      <xdr:row>15</xdr:row>
      <xdr:rowOff>121490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72064" y="1905000"/>
          <a:ext cx="1080000" cy="1073990"/>
        </a:xfrm>
        <a:prstGeom prst="rect">
          <a:avLst/>
        </a:prstGeom>
      </xdr:spPr>
    </xdr:pic>
    <xdr:clientData/>
  </xdr:twoCellAnchor>
  <xdr:twoCellAnchor editAs="oneCell">
    <xdr:from>
      <xdr:col>20</xdr:col>
      <xdr:colOff>551089</xdr:colOff>
      <xdr:row>10</xdr:row>
      <xdr:rowOff>0</xdr:rowOff>
    </xdr:from>
    <xdr:to>
      <xdr:col>22</xdr:col>
      <xdr:colOff>411890</xdr:colOff>
      <xdr:row>15</xdr:row>
      <xdr:rowOff>121490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15064" y="1905000"/>
          <a:ext cx="1080000" cy="1073990"/>
        </a:xfrm>
        <a:prstGeom prst="rect">
          <a:avLst/>
        </a:prstGeom>
      </xdr:spPr>
    </xdr:pic>
    <xdr:clientData/>
  </xdr:twoCellAnchor>
  <xdr:twoCellAnchor>
    <xdr:from>
      <xdr:col>16</xdr:col>
      <xdr:colOff>489583</xdr:colOff>
      <xdr:row>11</xdr:row>
      <xdr:rowOff>59653</xdr:rowOff>
    </xdr:from>
    <xdr:to>
      <xdr:col>17</xdr:col>
      <xdr:colOff>70204</xdr:colOff>
      <xdr:row>14</xdr:row>
      <xdr:rowOff>171440</xdr:rowOff>
    </xdr:to>
    <xdr:grpSp>
      <xdr:nvGrpSpPr>
        <xdr:cNvPr id="33" name="ibre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 rot="31153846">
          <a:off x="13519783" y="2155153"/>
          <a:ext cx="437871" cy="683287"/>
          <a:chOff x="12921807" y="2281780"/>
          <a:chExt cx="444787" cy="430034"/>
        </a:xfrm>
      </xdr:grpSpPr>
      <xdr:sp macro="" textlink="">
        <xdr:nvSpPr>
          <xdr:cNvPr id="8" name="Ok: Aşağı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 rot="2670033">
            <a:off x="12921807" y="2437904"/>
            <a:ext cx="204497" cy="273910"/>
          </a:xfrm>
          <a:prstGeom prst="down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9" name="Ok: Aşağı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 rot="13569078">
            <a:off x="13128780" y="2248463"/>
            <a:ext cx="204497" cy="271131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0" name="Oval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50305">
            <a:off x="13041819" y="2397905"/>
            <a:ext cx="191679" cy="13249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876661</xdr:colOff>
      <xdr:row>11</xdr:row>
      <xdr:rowOff>131542</xdr:rowOff>
    </xdr:from>
    <xdr:to>
      <xdr:col>18</xdr:col>
      <xdr:colOff>185016</xdr:colOff>
      <xdr:row>13</xdr:row>
      <xdr:rowOff>180576</xdr:rowOff>
    </xdr:to>
    <xdr:grpSp>
      <xdr:nvGrpSpPr>
        <xdr:cNvPr id="34" name="ibre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 rot="30566038">
          <a:off x="14764111" y="2227042"/>
          <a:ext cx="441830" cy="430034"/>
          <a:chOff x="14119695" y="2227042"/>
          <a:chExt cx="444787" cy="430034"/>
        </a:xfrm>
      </xdr:grpSpPr>
      <xdr:sp macro="" textlink="">
        <xdr:nvSpPr>
          <xdr:cNvPr id="13" name="Ok: Aşağı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rot="2670033">
            <a:off x="14119695" y="2383166"/>
            <a:ext cx="204497" cy="273910"/>
          </a:xfrm>
          <a:prstGeom prst="down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4" name="Ok: Aşağı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 rot="13569078">
            <a:off x="14326668" y="2193725"/>
            <a:ext cx="204497" cy="271131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0305">
            <a:off x="14239707" y="2343167"/>
            <a:ext cx="191679" cy="13249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18</xdr:col>
      <xdr:colOff>895898</xdr:colOff>
      <xdr:row>11</xdr:row>
      <xdr:rowOff>105266</xdr:rowOff>
    </xdr:from>
    <xdr:to>
      <xdr:col>19</xdr:col>
      <xdr:colOff>177979</xdr:colOff>
      <xdr:row>13</xdr:row>
      <xdr:rowOff>154300</xdr:rowOff>
    </xdr:to>
    <xdr:grpSp>
      <xdr:nvGrpSpPr>
        <xdr:cNvPr id="35" name="ibre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 rot="13278689">
          <a:off x="15916823" y="2200766"/>
          <a:ext cx="444131" cy="430034"/>
          <a:chOff x="15275364" y="2200766"/>
          <a:chExt cx="444787" cy="430034"/>
        </a:xfrm>
      </xdr:grpSpPr>
      <xdr:sp macro="" textlink="">
        <xdr:nvSpPr>
          <xdr:cNvPr id="17" name="Ok: Aşağı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 rot="2670033">
            <a:off x="15275364" y="2356890"/>
            <a:ext cx="204497" cy="273910"/>
          </a:xfrm>
          <a:prstGeom prst="down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8" name="Ok: Aşağı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3569078">
            <a:off x="15482337" y="2167449"/>
            <a:ext cx="204497" cy="271131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0305">
            <a:off x="15395376" y="2316891"/>
            <a:ext cx="191679" cy="13249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834900</xdr:colOff>
      <xdr:row>11</xdr:row>
      <xdr:rowOff>124973</xdr:rowOff>
    </xdr:from>
    <xdr:to>
      <xdr:col>20</xdr:col>
      <xdr:colOff>228652</xdr:colOff>
      <xdr:row>13</xdr:row>
      <xdr:rowOff>174007</xdr:rowOff>
    </xdr:to>
    <xdr:grpSp>
      <xdr:nvGrpSpPr>
        <xdr:cNvPr id="36" name="ibre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 rot="33061223">
          <a:off x="17017875" y="2220473"/>
          <a:ext cx="441502" cy="430034"/>
          <a:chOff x="16377072" y="2220473"/>
          <a:chExt cx="444787" cy="430034"/>
        </a:xfrm>
      </xdr:grpSpPr>
      <xdr:sp macro="" textlink="">
        <xdr:nvSpPr>
          <xdr:cNvPr id="21" name="Ok: Aşağı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670033">
            <a:off x="16377072" y="2376597"/>
            <a:ext cx="204497" cy="273910"/>
          </a:xfrm>
          <a:prstGeom prst="down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2" name="Ok: Aşağı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 rot="13569078">
            <a:off x="16584045" y="2187156"/>
            <a:ext cx="204497" cy="271131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50305">
            <a:off x="16497084" y="2336598"/>
            <a:ext cx="191679" cy="13249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21</xdr:col>
      <xdr:colOff>307142</xdr:colOff>
      <xdr:row>11</xdr:row>
      <xdr:rowOff>127213</xdr:rowOff>
    </xdr:from>
    <xdr:to>
      <xdr:col>22</xdr:col>
      <xdr:colOff>145499</xdr:colOff>
      <xdr:row>13</xdr:row>
      <xdr:rowOff>171764</xdr:rowOff>
    </xdr:to>
    <xdr:grpSp>
      <xdr:nvGrpSpPr>
        <xdr:cNvPr id="37" name="ibre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 rot="21600000">
          <a:off x="18147467" y="2222713"/>
          <a:ext cx="447957" cy="425551"/>
          <a:chOff x="17513504" y="2220472"/>
          <a:chExt cx="444787" cy="430034"/>
        </a:xfrm>
      </xdr:grpSpPr>
      <xdr:sp macro="" textlink="">
        <xdr:nvSpPr>
          <xdr:cNvPr id="25" name="Ok: Aşağı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 rot="2670033">
            <a:off x="17513504" y="2376596"/>
            <a:ext cx="204497" cy="273910"/>
          </a:xfrm>
          <a:prstGeom prst="down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6" name="Ok: Aşağı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 rot="13569078">
            <a:off x="17720477" y="2187155"/>
            <a:ext cx="204497" cy="271131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 rot="50305">
            <a:off x="17633516" y="2336597"/>
            <a:ext cx="191679" cy="13249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16</xdr:col>
      <xdr:colOff>321122</xdr:colOff>
      <xdr:row>13</xdr:row>
      <xdr:rowOff>165235</xdr:rowOff>
    </xdr:from>
    <xdr:to>
      <xdr:col>16</xdr:col>
      <xdr:colOff>610930</xdr:colOff>
      <xdr:row>14</xdr:row>
      <xdr:rowOff>139937</xdr:rowOff>
    </xdr:to>
    <xdr:pic>
      <xdr:nvPicPr>
        <xdr:cNvPr id="28" name="Picture 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8680" y="2641735"/>
          <a:ext cx="292825" cy="165202"/>
        </a:xfrm>
        <a:prstGeom prst="rect">
          <a:avLst/>
        </a:prstGeom>
      </xdr:spPr>
    </xdr:pic>
    <xdr:clientData/>
  </xdr:twoCellAnchor>
  <xdr:twoCellAnchor editAs="oneCell">
    <xdr:from>
      <xdr:col>21</xdr:col>
      <xdr:colOff>345022</xdr:colOff>
      <xdr:row>13</xdr:row>
      <xdr:rowOff>149798</xdr:rowOff>
    </xdr:from>
    <xdr:to>
      <xdr:col>22</xdr:col>
      <xdr:colOff>5813</xdr:colOff>
      <xdr:row>14</xdr:row>
      <xdr:rowOff>103718</xdr:rowOff>
    </xdr:to>
    <xdr:pic>
      <xdr:nvPicPr>
        <xdr:cNvPr id="29" name="Picture 2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07253" y="2626298"/>
          <a:ext cx="268924" cy="144420"/>
        </a:xfrm>
        <a:prstGeom prst="rect">
          <a:avLst/>
        </a:prstGeom>
      </xdr:spPr>
    </xdr:pic>
    <xdr:clientData/>
  </xdr:twoCellAnchor>
  <xdr:twoCellAnchor editAs="oneCell">
    <xdr:from>
      <xdr:col>19</xdr:col>
      <xdr:colOff>885507</xdr:colOff>
      <xdr:row>13</xdr:row>
      <xdr:rowOff>145767</xdr:rowOff>
    </xdr:from>
    <xdr:to>
      <xdr:col>20</xdr:col>
      <xdr:colOff>34361</xdr:colOff>
      <xdr:row>14</xdr:row>
      <xdr:rowOff>110889</xdr:rowOff>
    </xdr:to>
    <xdr:pic>
      <xdr:nvPicPr>
        <xdr:cNvPr id="30" name="Picture 3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91853" y="2622267"/>
          <a:ext cx="196604" cy="155622"/>
        </a:xfrm>
        <a:prstGeom prst="rect">
          <a:avLst/>
        </a:prstGeom>
      </xdr:spPr>
    </xdr:pic>
    <xdr:clientData/>
  </xdr:twoCellAnchor>
  <xdr:twoCellAnchor editAs="oneCell">
    <xdr:from>
      <xdr:col>17</xdr:col>
      <xdr:colOff>994947</xdr:colOff>
      <xdr:row>13</xdr:row>
      <xdr:rowOff>128095</xdr:rowOff>
    </xdr:from>
    <xdr:to>
      <xdr:col>18</xdr:col>
      <xdr:colOff>36636</xdr:colOff>
      <xdr:row>14</xdr:row>
      <xdr:rowOff>111995</xdr:rowOff>
    </xdr:to>
    <xdr:pic>
      <xdr:nvPicPr>
        <xdr:cNvPr id="31" name="Picture 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00639" y="2604595"/>
          <a:ext cx="177361" cy="17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877414</xdr:colOff>
      <xdr:row>13</xdr:row>
      <xdr:rowOff>100764</xdr:rowOff>
    </xdr:from>
    <xdr:to>
      <xdr:col>19</xdr:col>
      <xdr:colOff>79586</xdr:colOff>
      <xdr:row>14</xdr:row>
      <xdr:rowOff>113970</xdr:rowOff>
    </xdr:to>
    <xdr:pic>
      <xdr:nvPicPr>
        <xdr:cNvPr id="32" name="Picture 5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18779" y="2577264"/>
          <a:ext cx="367154" cy="203706"/>
        </a:xfrm>
        <a:prstGeom prst="rect">
          <a:avLst/>
        </a:prstGeom>
      </xdr:spPr>
    </xdr:pic>
    <xdr:clientData/>
  </xdr:twoCellAnchor>
  <xdr:twoCellAnchor>
    <xdr:from>
      <xdr:col>16</xdr:col>
      <xdr:colOff>366346</xdr:colOff>
      <xdr:row>14</xdr:row>
      <xdr:rowOff>153865</xdr:rowOff>
    </xdr:from>
    <xdr:to>
      <xdr:col>17</xdr:col>
      <xdr:colOff>139212</xdr:colOff>
      <xdr:row>15</xdr:row>
      <xdr:rowOff>102577</xdr:rowOff>
    </xdr:to>
    <xdr:sp macro="" textlink="$O$20">
      <xdr:nvSpPr>
        <xdr:cNvPr id="38" name="Dikdörtgen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3063904" y="2820865"/>
          <a:ext cx="381000" cy="13921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CFAFE52-E1BE-4FF5-A9AF-2704DF6A1838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</a:t>
          </a:fld>
          <a:endParaRPr lang="tr-TR" sz="800"/>
        </a:p>
      </xdr:txBody>
    </xdr:sp>
    <xdr:clientData/>
  </xdr:twoCellAnchor>
  <xdr:twoCellAnchor>
    <xdr:from>
      <xdr:col>17</xdr:col>
      <xdr:colOff>908538</xdr:colOff>
      <xdr:row>14</xdr:row>
      <xdr:rowOff>117231</xdr:rowOff>
    </xdr:from>
    <xdr:to>
      <xdr:col>18</xdr:col>
      <xdr:colOff>153865</xdr:colOff>
      <xdr:row>15</xdr:row>
      <xdr:rowOff>65943</xdr:rowOff>
    </xdr:to>
    <xdr:sp macro="" textlink="$O$21">
      <xdr:nvSpPr>
        <xdr:cNvPr id="43" name="Dikdörtgen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4214230" y="2784231"/>
          <a:ext cx="381000" cy="13921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98602D69-0CDE-420A-AC9B-DB37C97864AA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100%</a:t>
          </a:fld>
          <a:endParaRPr lang="tr-TR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18</xdr:col>
      <xdr:colOff>886557</xdr:colOff>
      <xdr:row>14</xdr:row>
      <xdr:rowOff>95249</xdr:rowOff>
    </xdr:from>
    <xdr:to>
      <xdr:col>19</xdr:col>
      <xdr:colOff>102576</xdr:colOff>
      <xdr:row>15</xdr:row>
      <xdr:rowOff>36634</xdr:rowOff>
    </xdr:to>
    <xdr:sp macro="" textlink="$O$22">
      <xdr:nvSpPr>
        <xdr:cNvPr id="44" name="Dikdörtgen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5327922" y="2762249"/>
          <a:ext cx="381000" cy="13188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B8CAE67-FD73-4E14-B76D-CBB2245495CE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82%</a:t>
          </a:fld>
          <a:endParaRPr lang="tr-TR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19</xdr:col>
      <xdr:colOff>820615</xdr:colOff>
      <xdr:row>14</xdr:row>
      <xdr:rowOff>117231</xdr:rowOff>
    </xdr:from>
    <xdr:to>
      <xdr:col>20</xdr:col>
      <xdr:colOff>153865</xdr:colOff>
      <xdr:row>15</xdr:row>
      <xdr:rowOff>65943</xdr:rowOff>
    </xdr:to>
    <xdr:sp macro="" textlink="$O$23">
      <xdr:nvSpPr>
        <xdr:cNvPr id="45" name="Dikdörtgen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6426961" y="2784231"/>
          <a:ext cx="381000" cy="13921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2251A1E-32C7-4B49-AB5B-61E97EA0C51B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100%</a:t>
          </a:fld>
          <a:endParaRPr lang="tr-TR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21</xdr:col>
      <xdr:colOff>307731</xdr:colOff>
      <xdr:row>14</xdr:row>
      <xdr:rowOff>102577</xdr:rowOff>
    </xdr:from>
    <xdr:to>
      <xdr:col>22</xdr:col>
      <xdr:colOff>80597</xdr:colOff>
      <xdr:row>15</xdr:row>
      <xdr:rowOff>51289</xdr:rowOff>
    </xdr:to>
    <xdr:sp macro="" textlink="$O$24">
      <xdr:nvSpPr>
        <xdr:cNvPr id="46" name="Dikdörtgen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17569962" y="2769577"/>
          <a:ext cx="381000" cy="13921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D42A106B-8A35-4A46-9974-37C723518373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100%</a:t>
          </a:fld>
          <a:endParaRPr lang="tr-TR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012" y="1826399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31003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3552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6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771776" y="6855000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8154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932" y="11981475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49" y="144746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107003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941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496" y="1320165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576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723" y="1829505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7073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42" y="19556774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08425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2125975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336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771403" y="24650700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58794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985" y="27162899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762250" y="2843212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85" y="29722649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09702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32208375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3508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4830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771776" y="360305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854767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7259249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762250" y="3983332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411239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23977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788409" y="4360732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48740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790825" y="461486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74440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48679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9953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06981" y="51234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091" y="52499174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69" y="5376825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4" y="54996899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2827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771775" y="57578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73" y="5882579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600949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62645924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39079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64820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5136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1359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15088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02682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1" y="6897044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7675125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28376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799978" y="7404734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083" y="0"/>
          <a:ext cx="2281809" cy="226910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482" y="2566749"/>
          <a:ext cx="828796" cy="44053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2969" y="2516735"/>
          <a:ext cx="694329" cy="54056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048" y="2466976"/>
          <a:ext cx="653385" cy="64008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548" y="2495228"/>
          <a:ext cx="1045306" cy="5835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6976"/>
          <a:ext cx="1145329" cy="6400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9A830-65E0-40E0-980C-726E956050E2}" name="Tablo1" displayName="Tablo1" ref="A1:H886" totalsRowShown="0" headerRowCellStyle="Normal 2">
  <autoFilter ref="A1:H886" xr:uid="{AFD9A830-65E0-40E0-980C-726E956050E2}"/>
  <tableColumns count="8">
    <tableColumn id="1" xr3:uid="{63997811-FFDF-481A-9686-F007308DEDB2}" name="CODE" dataDxfId="4" dataCellStyle="Normal 2"/>
    <tableColumn id="2" xr3:uid="{EBD9B15E-3434-4D24-B030-4D07BC1C0717}" name="STATE" dataDxfId="3" dataCellStyle="Normal 2"/>
    <tableColumn id="3" xr3:uid="{482B6922-A2A7-4F37-B109-9E2C465D0D51}" name="SALERS" dataCellStyle="Normal 2"/>
    <tableColumn id="4" xr3:uid="{EAB0D87A-59E1-42C5-AEFC-9230DFD3EFE1}" name="PRODUCTS" dataCellStyle="Normal 2"/>
    <tableColumn id="5" xr3:uid="{17F86BDC-AA5A-4C85-864B-0E7D7F09B90A}" name="NET SALE AMOUNT" dataDxfId="2" dataCellStyle="ParaBirimi 2"/>
    <tableColumn id="6" xr3:uid="{2CDEEB5D-8E2E-4177-B088-281C5E5D5C0D}" name="TARGET SALE AMOUNT" dataDxfId="1" dataCellStyle="ParaBirimi 2"/>
    <tableColumn id="7" xr3:uid="{EC8F33BB-EF18-46D1-B428-9FF5E85D5C48}" name="TARGET REALIZATION" dataDxfId="0" dataCellStyle="Yüzde 2">
      <calculatedColumnFormula>E2/F2</calculatedColumnFormula>
    </tableColumn>
    <tableColumn id="8" xr3:uid="{636AAA42-6195-4B82-8DF8-9F7349531368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45056-E463-4222-A0C8-A36E4B701A9D}">
  <sheetPr codeName="Sayfa1"/>
  <dimension ref="A1:AW54"/>
  <sheetViews>
    <sheetView showRowColHeaders="0" tabSelected="1" zoomScale="70" zoomScaleNormal="70" workbookViewId="0">
      <selection activeCell="U15" sqref="U15"/>
    </sheetView>
  </sheetViews>
  <sheetFormatPr defaultColWidth="0" defaultRowHeight="15" zeroHeight="1" x14ac:dyDescent="0.25"/>
  <cols>
    <col min="1" max="33" width="9.140625" style="29" customWidth="1"/>
    <col min="34" max="34" width="14.85546875" style="29" customWidth="1"/>
    <col min="35" max="49" width="0" style="29" hidden="1" customWidth="1"/>
    <col min="50" max="16384" width="9.140625" style="29" hidden="1"/>
  </cols>
  <sheetData>
    <row r="1" spans="1:34" x14ac:dyDescent="0.25">
      <c r="A1" s="11">
        <v>2018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3"/>
      <c r="Y1" s="29" t="s">
        <v>91</v>
      </c>
      <c r="AH1" s="29" t="s">
        <v>22</v>
      </c>
    </row>
    <row r="2" spans="1:34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10"/>
      <c r="Y2" s="29" t="s">
        <v>180</v>
      </c>
      <c r="AH2" s="29" t="s">
        <v>23</v>
      </c>
    </row>
    <row r="3" spans="1:34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10"/>
      <c r="AH3" s="29" t="s">
        <v>178</v>
      </c>
    </row>
    <row r="4" spans="1:34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10"/>
    </row>
    <row r="5" spans="1:34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34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10"/>
    </row>
    <row r="7" spans="1:34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10"/>
    </row>
    <row r="8" spans="1:34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10"/>
    </row>
    <row r="9" spans="1:34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0"/>
    </row>
    <row r="10" spans="1:34" x14ac:dyDescent="0.25">
      <c r="A10" s="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10"/>
    </row>
    <row r="11" spans="1:34" x14ac:dyDescent="0.25">
      <c r="A11" s="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10"/>
    </row>
    <row r="12" spans="1:34" x14ac:dyDescent="0.25">
      <c r="A12" s="8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10"/>
    </row>
    <row r="13" spans="1:34" x14ac:dyDescent="0.25">
      <c r="A13" s="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10"/>
    </row>
    <row r="14" spans="1:34" x14ac:dyDescent="0.25">
      <c r="A14" s="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10"/>
    </row>
    <row r="15" spans="1:34" x14ac:dyDescent="0.25">
      <c r="A15" s="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10"/>
    </row>
    <row r="16" spans="1:34" x14ac:dyDescent="0.25">
      <c r="A16" s="8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10"/>
    </row>
    <row r="17" spans="1:24" x14ac:dyDescent="0.25">
      <c r="A17" s="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10"/>
    </row>
    <row r="18" spans="1:24" x14ac:dyDescent="0.25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10"/>
    </row>
    <row r="19" spans="1:24" x14ac:dyDescent="0.25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10"/>
    </row>
    <row r="20" spans="1:24" x14ac:dyDescent="0.25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10"/>
    </row>
    <row r="21" spans="1:24" x14ac:dyDescent="0.25">
      <c r="A21" s="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6">
        <f>Parametreler!H13</f>
        <v>0.88888581818098955</v>
      </c>
      <c r="S21" s="9"/>
      <c r="T21" s="9"/>
      <c r="U21" s="9"/>
      <c r="V21" s="9"/>
      <c r="W21" s="9"/>
      <c r="X21" s="10"/>
    </row>
    <row r="22" spans="1:24" x14ac:dyDescent="0.25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7">
        <f>Parametreler!H16</f>
        <v>0.88888581818098955</v>
      </c>
      <c r="S22" s="9"/>
      <c r="T22" s="9"/>
      <c r="U22" s="9"/>
      <c r="V22" s="9"/>
      <c r="W22" s="9"/>
      <c r="X22" s="10"/>
    </row>
    <row r="23" spans="1:24" x14ac:dyDescent="0.25">
      <c r="A23" s="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10"/>
    </row>
    <row r="24" spans="1:24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10"/>
    </row>
    <row r="25" spans="1:24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10"/>
    </row>
    <row r="26" spans="1:24" x14ac:dyDescent="0.25">
      <c r="A26" s="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10"/>
    </row>
    <row r="27" spans="1:24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10"/>
    </row>
    <row r="28" spans="1:24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0"/>
    </row>
    <row r="29" spans="1:24" x14ac:dyDescent="0.25">
      <c r="A29" s="8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10"/>
    </row>
    <row r="30" spans="1:24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24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10"/>
    </row>
    <row r="32" spans="1:24" x14ac:dyDescent="0.25">
      <c r="A32" s="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10"/>
    </row>
    <row r="33" spans="1:24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10"/>
    </row>
    <row r="34" spans="1:24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0"/>
    </row>
    <row r="35" spans="1:24" x14ac:dyDescent="0.25">
      <c r="A35" s="8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10"/>
    </row>
    <row r="36" spans="1:24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10"/>
    </row>
    <row r="37" spans="1:24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10"/>
    </row>
    <row r="38" spans="1:24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0"/>
    </row>
    <row r="39" spans="1:24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0"/>
    </row>
    <row r="40" spans="1:24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24" x14ac:dyDescent="0.2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</row>
    <row r="42" spans="1:24" x14ac:dyDescent="0.25"/>
    <row r="43" spans="1:24" x14ac:dyDescent="0.25"/>
    <row r="50" spans="1:1" hidden="1" x14ac:dyDescent="0.25">
      <c r="A50" s="30">
        <f>Parametreler!H13</f>
        <v>0.88888581818098955</v>
      </c>
    </row>
    <row r="51" spans="1:1" hidden="1" x14ac:dyDescent="0.25">
      <c r="A51" s="31"/>
    </row>
    <row r="54" spans="1:1" hidden="1" x14ac:dyDescent="0.25">
      <c r="A54" s="3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ListBox1">
          <controlPr defaultSize="0" autoLine="0" autoPict="0" linkedCell="A1" listFillRange="donemler" r:id="rId5">
            <anchor moveWithCells="1">
              <from>
                <xdr:col>0</xdr:col>
                <xdr:colOff>9525</xdr:colOff>
                <xdr:row>2</xdr:row>
                <xdr:rowOff>9525</xdr:rowOff>
              </from>
              <to>
                <xdr:col>1</xdr:col>
                <xdr:colOff>409575</xdr:colOff>
                <xdr:row>5</xdr:row>
                <xdr:rowOff>180975</xdr:rowOff>
              </to>
            </anchor>
          </controlPr>
        </control>
      </mc:Choice>
      <mc:Fallback>
        <control shapeId="6145" r:id="rId4" name="ListBox1"/>
      </mc:Fallback>
    </mc:AlternateContent>
    <mc:AlternateContent xmlns:mc="http://schemas.openxmlformats.org/markup-compatibility/2006">
      <mc:Choice Requires="x14">
        <control shapeId="6149" r:id="rId6" name="ComboBox1">
          <controlPr defaultSize="0" autoLine="0" linkedCell="Y1" listFillRange="bolgeler" r:id="rId7">
            <anchor moveWithCells="1">
              <from>
                <xdr:col>6</xdr:col>
                <xdr:colOff>285750</xdr:colOff>
                <xdr:row>2</xdr:row>
                <xdr:rowOff>123825</xdr:rowOff>
              </from>
              <to>
                <xdr:col>9</xdr:col>
                <xdr:colOff>542925</xdr:colOff>
                <xdr:row>4</xdr:row>
                <xdr:rowOff>57150</xdr:rowOff>
              </to>
            </anchor>
          </controlPr>
        </control>
      </mc:Choice>
      <mc:Fallback>
        <control shapeId="6149" r:id="rId6" name="ComboBox1"/>
      </mc:Fallback>
    </mc:AlternateContent>
    <mc:AlternateContent xmlns:mc="http://schemas.openxmlformats.org/markup-compatibility/2006">
      <mc:Choice Requires="x14">
        <control shapeId="6150" r:id="rId8" name="ComboBox2">
          <controlPr defaultSize="0" autoLine="0" linkedCell="Y2" listFillRange="donemler" r:id="rId9">
            <anchor moveWithCells="1">
              <from>
                <xdr:col>6</xdr:col>
                <xdr:colOff>266700</xdr:colOff>
                <xdr:row>5</xdr:row>
                <xdr:rowOff>9525</xdr:rowOff>
              </from>
              <to>
                <xdr:col>9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6150" r:id="rId8" name="ComboBox2"/>
      </mc:Fallback>
    </mc:AlternateContent>
    <mc:AlternateContent xmlns:mc="http://schemas.openxmlformats.org/markup-compatibility/2006">
      <mc:Choice Requires="x14">
        <control shapeId="6164" r:id="rId10" name="ListBox2">
          <controlPr defaultSize="0" autoLine="0" linkedCell="AH1" listFillRange="bolgeler" r:id="rId11">
            <anchor moveWithCells="1">
              <from>
                <xdr:col>6</xdr:col>
                <xdr:colOff>171450</xdr:colOff>
                <xdr:row>12</xdr:row>
                <xdr:rowOff>47625</xdr:rowOff>
              </from>
              <to>
                <xdr:col>8</xdr:col>
                <xdr:colOff>476250</xdr:colOff>
                <xdr:row>19</xdr:row>
                <xdr:rowOff>152400</xdr:rowOff>
              </to>
            </anchor>
          </controlPr>
        </control>
      </mc:Choice>
      <mc:Fallback>
        <control shapeId="6164" r:id="rId10" name="ListBox2"/>
      </mc:Fallback>
    </mc:AlternateContent>
    <mc:AlternateContent xmlns:mc="http://schemas.openxmlformats.org/markup-compatibility/2006">
      <mc:Choice Requires="x14">
        <control shapeId="6168" r:id="rId12" name="ComboBox3">
          <controlPr defaultSize="0" autoLine="0" linkedCell="AH2" listFillRange="dinamik_satici" r:id="rId13">
            <anchor moveWithCells="1">
              <from>
                <xdr:col>6</xdr:col>
                <xdr:colOff>171450</xdr:colOff>
                <xdr:row>20</xdr:row>
                <xdr:rowOff>9525</xdr:rowOff>
              </from>
              <to>
                <xdr:col>8</xdr:col>
                <xdr:colOff>542925</xdr:colOff>
                <xdr:row>22</xdr:row>
                <xdr:rowOff>180975</xdr:rowOff>
              </to>
            </anchor>
          </controlPr>
        </control>
      </mc:Choice>
      <mc:Fallback>
        <control shapeId="6168" r:id="rId12" name="ComboBox3"/>
      </mc:Fallback>
    </mc:AlternateContent>
    <mc:AlternateContent xmlns:mc="http://schemas.openxmlformats.org/markup-compatibility/2006">
      <mc:Choice Requires="x14">
        <control shapeId="6170" r:id="rId14" name="ComboBox4">
          <controlPr defaultSize="0" autoLine="0" linkedCell="AH3" listFillRange="donemler" r:id="rId15">
            <anchor moveWithCells="1">
              <from>
                <xdr:col>6</xdr:col>
                <xdr:colOff>180975</xdr:colOff>
                <xdr:row>10</xdr:row>
                <xdr:rowOff>85725</xdr:rowOff>
              </from>
              <to>
                <xdr:col>8</xdr:col>
                <xdr:colOff>523875</xdr:colOff>
                <xdr:row>12</xdr:row>
                <xdr:rowOff>38100</xdr:rowOff>
              </to>
            </anchor>
          </controlPr>
        </control>
      </mc:Choice>
      <mc:Fallback>
        <control shapeId="6170" r:id="rId14" name="ComboBox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DD50-042A-431C-ACF8-D1C3453A7A40}">
  <sheetPr codeName="Sayfa2"/>
  <dimension ref="A1:H886"/>
  <sheetViews>
    <sheetView zoomScale="85" zoomScaleNormal="85" workbookViewId="0">
      <pane ySplit="1" topLeftCell="A781" activePane="bottomLeft" state="frozen"/>
      <selection pane="bottomLeft" activeCell="J830" sqref="J830"/>
    </sheetView>
  </sheetViews>
  <sheetFormatPr defaultRowHeight="15" x14ac:dyDescent="0.25"/>
  <cols>
    <col min="1" max="1" width="10.7109375" style="2" customWidth="1"/>
    <col min="2" max="2" width="15.28515625" style="2" bestFit="1" customWidth="1"/>
    <col min="3" max="3" width="21" style="2" bestFit="1" customWidth="1"/>
    <col min="4" max="4" width="18.5703125" style="2" customWidth="1"/>
    <col min="5" max="5" width="23.5703125" style="2" customWidth="1"/>
    <col min="6" max="6" width="26.85546875" style="2" customWidth="1"/>
    <col min="7" max="7" width="24.42578125" style="2" customWidth="1"/>
    <col min="8" max="8" width="10.28515625" style="2" customWidth="1"/>
    <col min="9" max="16384" width="9.140625" style="2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" t="s">
        <v>8</v>
      </c>
      <c r="B2" s="4" t="s">
        <v>9</v>
      </c>
      <c r="C2" s="2" t="s">
        <v>10</v>
      </c>
      <c r="D2" s="2" t="s">
        <v>11</v>
      </c>
      <c r="E2" s="5">
        <v>841828</v>
      </c>
      <c r="F2" s="6">
        <v>942847.3600000001</v>
      </c>
      <c r="G2" s="7">
        <f>E2/F2</f>
        <v>0.89285714285714279</v>
      </c>
      <c r="H2" s="2">
        <v>2020</v>
      </c>
    </row>
    <row r="3" spans="1:8" x14ac:dyDescent="0.25">
      <c r="A3" s="3" t="s">
        <v>12</v>
      </c>
      <c r="B3" s="4" t="s">
        <v>13</v>
      </c>
      <c r="C3" s="2" t="s">
        <v>14</v>
      </c>
      <c r="D3" s="2" t="s">
        <v>11</v>
      </c>
      <c r="E3" s="5">
        <v>452292</v>
      </c>
      <c r="F3" s="6">
        <v>429677.39999999997</v>
      </c>
      <c r="G3" s="7">
        <f t="shared" ref="G3:G66" si="0">E3/F3</f>
        <v>1.0526315789473686</v>
      </c>
      <c r="H3" s="2">
        <v>2020</v>
      </c>
    </row>
    <row r="4" spans="1:8" x14ac:dyDescent="0.25">
      <c r="A4" s="3" t="s">
        <v>15</v>
      </c>
      <c r="B4" s="4" t="s">
        <v>16</v>
      </c>
      <c r="C4" s="2" t="s">
        <v>17</v>
      </c>
      <c r="D4" s="2" t="s">
        <v>11</v>
      </c>
      <c r="E4" s="5">
        <v>706778</v>
      </c>
      <c r="F4" s="6">
        <v>841065.82</v>
      </c>
      <c r="G4" s="7">
        <f t="shared" si="0"/>
        <v>0.84033613445378152</v>
      </c>
      <c r="H4" s="2">
        <v>2020</v>
      </c>
    </row>
    <row r="5" spans="1:8" x14ac:dyDescent="0.25">
      <c r="A5" s="3" t="s">
        <v>18</v>
      </c>
      <c r="B5" s="4" t="s">
        <v>19</v>
      </c>
      <c r="C5" s="2" t="s">
        <v>20</v>
      </c>
      <c r="D5" s="2" t="s">
        <v>11</v>
      </c>
      <c r="E5" s="5">
        <v>863404</v>
      </c>
      <c r="F5" s="6">
        <v>725259.36</v>
      </c>
      <c r="G5" s="7">
        <f t="shared" si="0"/>
        <v>1.1904761904761905</v>
      </c>
      <c r="H5" s="2">
        <v>2020</v>
      </c>
    </row>
    <row r="6" spans="1:8" x14ac:dyDescent="0.25">
      <c r="A6" s="3" t="s">
        <v>21</v>
      </c>
      <c r="B6" s="4" t="s">
        <v>22</v>
      </c>
      <c r="C6" s="2" t="s">
        <v>23</v>
      </c>
      <c r="D6" s="2" t="s">
        <v>11</v>
      </c>
      <c r="E6" s="5">
        <v>550669</v>
      </c>
      <c r="F6" s="6">
        <v>286347.88</v>
      </c>
      <c r="G6" s="7">
        <f t="shared" si="0"/>
        <v>1.9230769230769231</v>
      </c>
      <c r="H6" s="2">
        <v>2020</v>
      </c>
    </row>
    <row r="7" spans="1:8" x14ac:dyDescent="0.25">
      <c r="A7" s="3" t="s">
        <v>21</v>
      </c>
      <c r="B7" s="4" t="s">
        <v>22</v>
      </c>
      <c r="C7" s="2" t="s">
        <v>24</v>
      </c>
      <c r="D7" s="2" t="s">
        <v>11</v>
      </c>
      <c r="E7" s="5">
        <v>404305</v>
      </c>
      <c r="F7" s="6">
        <v>436649.4</v>
      </c>
      <c r="G7" s="7">
        <f t="shared" si="0"/>
        <v>0.92592592592592593</v>
      </c>
      <c r="H7" s="2">
        <v>2020</v>
      </c>
    </row>
    <row r="8" spans="1:8" x14ac:dyDescent="0.25">
      <c r="A8" s="3" t="s">
        <v>21</v>
      </c>
      <c r="B8" s="4" t="s">
        <v>22</v>
      </c>
      <c r="C8" s="2" t="s">
        <v>25</v>
      </c>
      <c r="D8" s="2" t="s">
        <v>11</v>
      </c>
      <c r="E8" s="5">
        <v>449815</v>
      </c>
      <c r="F8" s="6">
        <v>211413.05</v>
      </c>
      <c r="G8" s="7">
        <f t="shared" si="0"/>
        <v>2.1276595744680851</v>
      </c>
      <c r="H8" s="2">
        <v>2020</v>
      </c>
    </row>
    <row r="9" spans="1:8" x14ac:dyDescent="0.25">
      <c r="A9" s="3" t="s">
        <v>21</v>
      </c>
      <c r="B9" s="4" t="s">
        <v>22</v>
      </c>
      <c r="C9" s="2" t="s">
        <v>26</v>
      </c>
      <c r="D9" s="2" t="s">
        <v>11</v>
      </c>
      <c r="E9" s="5">
        <v>507487</v>
      </c>
      <c r="F9" s="6">
        <v>182695.32</v>
      </c>
      <c r="G9" s="7">
        <f t="shared" si="0"/>
        <v>2.7777777777777777</v>
      </c>
      <c r="H9" s="2">
        <v>2020</v>
      </c>
    </row>
    <row r="10" spans="1:8" x14ac:dyDescent="0.25">
      <c r="A10" s="3" t="s">
        <v>27</v>
      </c>
      <c r="B10" s="4" t="s">
        <v>28</v>
      </c>
      <c r="C10" s="2" t="s">
        <v>29</v>
      </c>
      <c r="D10" s="2" t="s">
        <v>11</v>
      </c>
      <c r="E10" s="5">
        <v>285129</v>
      </c>
      <c r="F10" s="6">
        <v>210995.46</v>
      </c>
      <c r="G10" s="7">
        <f t="shared" si="0"/>
        <v>1.3513513513513513</v>
      </c>
      <c r="H10" s="2">
        <v>2020</v>
      </c>
    </row>
    <row r="11" spans="1:8" x14ac:dyDescent="0.25">
      <c r="A11" s="3" t="s">
        <v>30</v>
      </c>
      <c r="B11" s="4" t="s">
        <v>31</v>
      </c>
      <c r="C11" s="2" t="s">
        <v>32</v>
      </c>
      <c r="D11" s="2" t="s">
        <v>11</v>
      </c>
      <c r="E11" s="5">
        <v>932763</v>
      </c>
      <c r="F11" s="6">
        <v>1119315.5999999999</v>
      </c>
      <c r="G11" s="7">
        <f t="shared" si="0"/>
        <v>0.83333333333333348</v>
      </c>
      <c r="H11" s="2">
        <v>2020</v>
      </c>
    </row>
    <row r="12" spans="1:8" x14ac:dyDescent="0.25">
      <c r="A12" s="3" t="s">
        <v>33</v>
      </c>
      <c r="B12" s="4" t="s">
        <v>34</v>
      </c>
      <c r="C12" s="2" t="s">
        <v>35</v>
      </c>
      <c r="D12" s="2" t="s">
        <v>11</v>
      </c>
      <c r="E12" s="5">
        <v>460305</v>
      </c>
      <c r="F12" s="6">
        <v>276183</v>
      </c>
      <c r="G12" s="7">
        <f t="shared" si="0"/>
        <v>1.6666666666666667</v>
      </c>
      <c r="H12" s="2">
        <v>2020</v>
      </c>
    </row>
    <row r="13" spans="1:8" x14ac:dyDescent="0.25">
      <c r="A13" s="3" t="s">
        <v>36</v>
      </c>
      <c r="B13" s="4" t="s">
        <v>37</v>
      </c>
      <c r="C13" s="2" t="s">
        <v>38</v>
      </c>
      <c r="D13" s="2" t="s">
        <v>11</v>
      </c>
      <c r="E13" s="5">
        <v>216707</v>
      </c>
      <c r="F13" s="6">
        <v>138692.48000000001</v>
      </c>
      <c r="G13" s="7">
        <f t="shared" si="0"/>
        <v>1.5624999999999998</v>
      </c>
      <c r="H13" s="2">
        <v>2020</v>
      </c>
    </row>
    <row r="14" spans="1:8" x14ac:dyDescent="0.25">
      <c r="A14" s="3" t="s">
        <v>36</v>
      </c>
      <c r="B14" s="4" t="s">
        <v>37</v>
      </c>
      <c r="C14" s="2" t="s">
        <v>39</v>
      </c>
      <c r="D14" s="2" t="s">
        <v>11</v>
      </c>
      <c r="E14" s="5">
        <v>331880</v>
      </c>
      <c r="F14" s="6">
        <v>102882.8</v>
      </c>
      <c r="G14" s="7">
        <f t="shared" si="0"/>
        <v>3.225806451612903</v>
      </c>
      <c r="H14" s="2">
        <v>2020</v>
      </c>
    </row>
    <row r="15" spans="1:8" x14ac:dyDescent="0.25">
      <c r="A15" s="3" t="s">
        <v>40</v>
      </c>
      <c r="B15" s="4" t="s">
        <v>41</v>
      </c>
      <c r="C15" s="2" t="s">
        <v>42</v>
      </c>
      <c r="D15" s="2" t="s">
        <v>11</v>
      </c>
      <c r="E15" s="5">
        <v>510634</v>
      </c>
      <c r="F15" s="6">
        <v>127658.5</v>
      </c>
      <c r="G15" s="7">
        <f t="shared" si="0"/>
        <v>4</v>
      </c>
      <c r="H15" s="2">
        <v>2020</v>
      </c>
    </row>
    <row r="16" spans="1:8" x14ac:dyDescent="0.25">
      <c r="A16" s="3" t="s">
        <v>43</v>
      </c>
      <c r="B16" s="4" t="s">
        <v>44</v>
      </c>
      <c r="C16" s="2" t="s">
        <v>45</v>
      </c>
      <c r="D16" s="2" t="s">
        <v>11</v>
      </c>
      <c r="E16" s="5">
        <v>761173</v>
      </c>
      <c r="F16" s="6">
        <v>829678.57000000007</v>
      </c>
      <c r="G16" s="7">
        <f t="shared" si="0"/>
        <v>0.9174311926605504</v>
      </c>
      <c r="H16" s="2">
        <v>2020</v>
      </c>
    </row>
    <row r="17" spans="1:8" x14ac:dyDescent="0.25">
      <c r="A17" s="3" t="s">
        <v>46</v>
      </c>
      <c r="B17" s="4" t="s">
        <v>47</v>
      </c>
      <c r="C17" s="2" t="s">
        <v>48</v>
      </c>
      <c r="D17" s="2" t="s">
        <v>11</v>
      </c>
      <c r="E17" s="5">
        <v>487419</v>
      </c>
      <c r="F17" s="6">
        <v>472796.43</v>
      </c>
      <c r="G17" s="7">
        <f t="shared" si="0"/>
        <v>1.0309278350515465</v>
      </c>
      <c r="H17" s="2">
        <v>2020</v>
      </c>
    </row>
    <row r="18" spans="1:8" x14ac:dyDescent="0.25">
      <c r="A18" s="3" t="s">
        <v>49</v>
      </c>
      <c r="B18" s="4" t="s">
        <v>50</v>
      </c>
      <c r="C18" s="2" t="s">
        <v>51</v>
      </c>
      <c r="D18" s="2" t="s">
        <v>11</v>
      </c>
      <c r="E18" s="5">
        <v>742605</v>
      </c>
      <c r="F18" s="6">
        <v>683196.6</v>
      </c>
      <c r="G18" s="7">
        <f t="shared" si="0"/>
        <v>1.0869565217391304</v>
      </c>
      <c r="H18" s="2">
        <v>2020</v>
      </c>
    </row>
    <row r="19" spans="1:8" x14ac:dyDescent="0.25">
      <c r="A19" s="3" t="s">
        <v>52</v>
      </c>
      <c r="B19" s="4" t="s">
        <v>53</v>
      </c>
      <c r="C19" s="2" t="s">
        <v>54</v>
      </c>
      <c r="D19" s="2" t="s">
        <v>11</v>
      </c>
      <c r="E19" s="5">
        <v>262230</v>
      </c>
      <c r="F19" s="6">
        <v>138981.9</v>
      </c>
      <c r="G19" s="7">
        <f t="shared" si="0"/>
        <v>1.8867924528301887</v>
      </c>
      <c r="H19" s="2">
        <v>2020</v>
      </c>
    </row>
    <row r="20" spans="1:8" x14ac:dyDescent="0.25">
      <c r="A20" s="3" t="s">
        <v>52</v>
      </c>
      <c r="B20" s="4" t="s">
        <v>53</v>
      </c>
      <c r="C20" s="2" t="s">
        <v>55</v>
      </c>
      <c r="D20" s="2" t="s">
        <v>11</v>
      </c>
      <c r="E20" s="5">
        <v>148109</v>
      </c>
      <c r="F20" s="6">
        <v>119968.29000000001</v>
      </c>
      <c r="G20" s="7">
        <f t="shared" si="0"/>
        <v>1.2345679012345678</v>
      </c>
      <c r="H20" s="2">
        <v>2020</v>
      </c>
    </row>
    <row r="21" spans="1:8" x14ac:dyDescent="0.25">
      <c r="A21" s="3" t="s">
        <v>56</v>
      </c>
      <c r="B21" s="4" t="s">
        <v>57</v>
      </c>
      <c r="C21" s="2" t="s">
        <v>58</v>
      </c>
      <c r="D21" s="2" t="s">
        <v>11</v>
      </c>
      <c r="E21" s="5">
        <v>578004</v>
      </c>
      <c r="F21" s="6">
        <v>606904.20000000007</v>
      </c>
      <c r="G21" s="7">
        <f t="shared" si="0"/>
        <v>0.95238095238095222</v>
      </c>
      <c r="H21" s="2">
        <v>2020</v>
      </c>
    </row>
    <row r="22" spans="1:8" x14ac:dyDescent="0.25">
      <c r="A22" s="3" t="s">
        <v>59</v>
      </c>
      <c r="B22" s="4" t="s">
        <v>60</v>
      </c>
      <c r="C22" s="2" t="s">
        <v>61</v>
      </c>
      <c r="D22" s="2" t="s">
        <v>11</v>
      </c>
      <c r="E22" s="5">
        <v>72652</v>
      </c>
      <c r="F22" s="6">
        <v>55215.520000000004</v>
      </c>
      <c r="G22" s="7">
        <f t="shared" si="0"/>
        <v>1.3157894736842104</v>
      </c>
      <c r="H22" s="2">
        <v>2020</v>
      </c>
    </row>
    <row r="23" spans="1:8" x14ac:dyDescent="0.25">
      <c r="A23" s="3" t="s">
        <v>62</v>
      </c>
      <c r="B23" s="4" t="s">
        <v>63</v>
      </c>
      <c r="C23" s="2" t="s">
        <v>64</v>
      </c>
      <c r="D23" s="2" t="s">
        <v>11</v>
      </c>
      <c r="E23" s="5">
        <v>933746</v>
      </c>
      <c r="F23" s="6">
        <v>1064470.44</v>
      </c>
      <c r="G23" s="7">
        <f t="shared" si="0"/>
        <v>0.87719298245614041</v>
      </c>
      <c r="H23" s="2">
        <v>2020</v>
      </c>
    </row>
    <row r="24" spans="1:8" x14ac:dyDescent="0.25">
      <c r="A24" s="3" t="s">
        <v>65</v>
      </c>
      <c r="B24" s="4" t="s">
        <v>66</v>
      </c>
      <c r="C24" s="2" t="s">
        <v>67</v>
      </c>
      <c r="D24" s="2" t="s">
        <v>11</v>
      </c>
      <c r="E24" s="5">
        <v>415410</v>
      </c>
      <c r="F24" s="6">
        <v>162009.9</v>
      </c>
      <c r="G24" s="7">
        <f t="shared" si="0"/>
        <v>2.5641025641025643</v>
      </c>
      <c r="H24" s="2">
        <v>2020</v>
      </c>
    </row>
    <row r="25" spans="1:8" x14ac:dyDescent="0.25">
      <c r="A25" s="3" t="s">
        <v>68</v>
      </c>
      <c r="B25" s="4" t="s">
        <v>69</v>
      </c>
      <c r="C25" s="2" t="s">
        <v>70</v>
      </c>
      <c r="D25" s="2" t="s">
        <v>11</v>
      </c>
      <c r="E25" s="5">
        <v>575082</v>
      </c>
      <c r="F25" s="6">
        <v>241534.44</v>
      </c>
      <c r="G25" s="7">
        <f t="shared" si="0"/>
        <v>2.3809523809523809</v>
      </c>
      <c r="H25" s="2">
        <v>2020</v>
      </c>
    </row>
    <row r="26" spans="1:8" x14ac:dyDescent="0.25">
      <c r="A26" s="3" t="s">
        <v>71</v>
      </c>
      <c r="B26" s="4" t="s">
        <v>72</v>
      </c>
      <c r="C26" s="2" t="s">
        <v>73</v>
      </c>
      <c r="D26" s="2" t="s">
        <v>11</v>
      </c>
      <c r="E26" s="5">
        <v>762623</v>
      </c>
      <c r="F26" s="6">
        <v>770249.23</v>
      </c>
      <c r="G26" s="7">
        <f t="shared" si="0"/>
        <v>0.99009900990099009</v>
      </c>
      <c r="H26" s="2">
        <v>2020</v>
      </c>
    </row>
    <row r="27" spans="1:8" x14ac:dyDescent="0.25">
      <c r="A27" s="3" t="s">
        <v>71</v>
      </c>
      <c r="B27" s="4" t="s">
        <v>72</v>
      </c>
      <c r="C27" s="2" t="s">
        <v>74</v>
      </c>
      <c r="D27" s="2" t="s">
        <v>11</v>
      </c>
      <c r="E27" s="5">
        <v>956367</v>
      </c>
      <c r="F27" s="6">
        <v>745966.26</v>
      </c>
      <c r="G27" s="7">
        <f t="shared" si="0"/>
        <v>1.2820512820512819</v>
      </c>
      <c r="H27" s="2">
        <v>2020</v>
      </c>
    </row>
    <row r="28" spans="1:8" x14ac:dyDescent="0.25">
      <c r="A28" s="3" t="s">
        <v>75</v>
      </c>
      <c r="B28" s="4" t="s">
        <v>76</v>
      </c>
      <c r="C28" s="2" t="s">
        <v>77</v>
      </c>
      <c r="D28" s="2" t="s">
        <v>11</v>
      </c>
      <c r="E28" s="5">
        <v>472841</v>
      </c>
      <c r="F28" s="6">
        <v>491754.64</v>
      </c>
      <c r="G28" s="7">
        <f t="shared" si="0"/>
        <v>0.96153846153846156</v>
      </c>
      <c r="H28" s="2">
        <v>2020</v>
      </c>
    </row>
    <row r="29" spans="1:8" x14ac:dyDescent="0.25">
      <c r="A29" s="3" t="s">
        <v>78</v>
      </c>
      <c r="B29" s="4" t="s">
        <v>79</v>
      </c>
      <c r="C29" s="2" t="s">
        <v>80</v>
      </c>
      <c r="D29" s="2" t="s">
        <v>11</v>
      </c>
      <c r="E29" s="5">
        <v>345782</v>
      </c>
      <c r="F29" s="6">
        <v>238589.58</v>
      </c>
      <c r="G29" s="7">
        <f t="shared" si="0"/>
        <v>1.4492753623188406</v>
      </c>
      <c r="H29" s="2">
        <v>2020</v>
      </c>
    </row>
    <row r="30" spans="1:8" x14ac:dyDescent="0.25">
      <c r="A30" s="3" t="s">
        <v>81</v>
      </c>
      <c r="B30" s="4" t="s">
        <v>82</v>
      </c>
      <c r="C30" s="2" t="s">
        <v>83</v>
      </c>
      <c r="D30" s="2" t="s">
        <v>11</v>
      </c>
      <c r="E30" s="5">
        <v>415808</v>
      </c>
      <c r="F30" s="6">
        <v>270275.20000000001</v>
      </c>
      <c r="G30" s="7">
        <f t="shared" si="0"/>
        <v>1.5384615384615383</v>
      </c>
      <c r="H30" s="2">
        <v>2020</v>
      </c>
    </row>
    <row r="31" spans="1:8" x14ac:dyDescent="0.25">
      <c r="A31" s="3" t="s">
        <v>84</v>
      </c>
      <c r="B31" s="4" t="s">
        <v>85</v>
      </c>
      <c r="C31" s="2" t="s">
        <v>86</v>
      </c>
      <c r="D31" s="2" t="s">
        <v>11</v>
      </c>
      <c r="E31" s="5">
        <v>103429</v>
      </c>
      <c r="F31" s="6">
        <v>25857.25</v>
      </c>
      <c r="G31" s="7">
        <f t="shared" si="0"/>
        <v>4</v>
      </c>
      <c r="H31" s="2">
        <v>2020</v>
      </c>
    </row>
    <row r="32" spans="1:8" x14ac:dyDescent="0.25">
      <c r="A32" s="3" t="s">
        <v>87</v>
      </c>
      <c r="B32" s="4" t="s">
        <v>88</v>
      </c>
      <c r="C32" s="2" t="s">
        <v>89</v>
      </c>
      <c r="D32" s="2" t="s">
        <v>11</v>
      </c>
      <c r="E32" s="5">
        <v>410839</v>
      </c>
      <c r="F32" s="6">
        <v>102709.75</v>
      </c>
      <c r="G32" s="7">
        <f t="shared" si="0"/>
        <v>4</v>
      </c>
      <c r="H32" s="2">
        <v>2020</v>
      </c>
    </row>
    <row r="33" spans="1:8" x14ac:dyDescent="0.25">
      <c r="A33" s="3" t="s">
        <v>90</v>
      </c>
      <c r="B33" s="4" t="s">
        <v>91</v>
      </c>
      <c r="C33" s="2" t="s">
        <v>92</v>
      </c>
      <c r="D33" s="2" t="s">
        <v>11</v>
      </c>
      <c r="E33" s="5">
        <v>285939</v>
      </c>
      <c r="F33" s="6">
        <v>94359.87000000001</v>
      </c>
      <c r="G33" s="7">
        <f t="shared" si="0"/>
        <v>3.0303030303030298</v>
      </c>
      <c r="H33" s="2">
        <v>2020</v>
      </c>
    </row>
    <row r="34" spans="1:8" x14ac:dyDescent="0.25">
      <c r="A34" s="3" t="s">
        <v>93</v>
      </c>
      <c r="B34" s="4" t="s">
        <v>94</v>
      </c>
      <c r="C34" s="2" t="s">
        <v>95</v>
      </c>
      <c r="D34" s="2" t="s">
        <v>11</v>
      </c>
      <c r="E34" s="5">
        <v>671208</v>
      </c>
      <c r="F34" s="6">
        <v>396012.72</v>
      </c>
      <c r="G34" s="7">
        <f t="shared" si="0"/>
        <v>1.6949152542372883</v>
      </c>
      <c r="H34" s="2">
        <v>2020</v>
      </c>
    </row>
    <row r="35" spans="1:8" x14ac:dyDescent="0.25">
      <c r="A35" s="3" t="s">
        <v>96</v>
      </c>
      <c r="B35" s="4" t="s">
        <v>97</v>
      </c>
      <c r="C35" s="2" t="s">
        <v>98</v>
      </c>
      <c r="D35" s="2" t="s">
        <v>11</v>
      </c>
      <c r="E35" s="5">
        <v>541340</v>
      </c>
      <c r="F35" s="6">
        <v>627954.39999999991</v>
      </c>
      <c r="G35" s="7">
        <f t="shared" si="0"/>
        <v>0.86206896551724155</v>
      </c>
      <c r="H35" s="2">
        <v>2020</v>
      </c>
    </row>
    <row r="36" spans="1:8" x14ac:dyDescent="0.25">
      <c r="A36" s="3" t="s">
        <v>99</v>
      </c>
      <c r="B36" s="4" t="s">
        <v>100</v>
      </c>
      <c r="C36" s="2" t="s">
        <v>101</v>
      </c>
      <c r="D36" s="2" t="s">
        <v>11</v>
      </c>
      <c r="E36" s="5">
        <v>78933</v>
      </c>
      <c r="F36" s="6">
        <v>94719.599999999991</v>
      </c>
      <c r="G36" s="7">
        <f t="shared" si="0"/>
        <v>0.83333333333333337</v>
      </c>
      <c r="H36" s="2">
        <v>2020</v>
      </c>
    </row>
    <row r="37" spans="1:8" x14ac:dyDescent="0.25">
      <c r="A37" s="3" t="s">
        <v>102</v>
      </c>
      <c r="B37" s="4" t="s">
        <v>103</v>
      </c>
      <c r="C37" s="2" t="s">
        <v>104</v>
      </c>
      <c r="D37" s="2" t="s">
        <v>11</v>
      </c>
      <c r="E37" s="5">
        <v>520424</v>
      </c>
      <c r="F37" s="6">
        <v>494402.8</v>
      </c>
      <c r="G37" s="7">
        <f t="shared" si="0"/>
        <v>1.0526315789473684</v>
      </c>
      <c r="H37" s="2">
        <v>2020</v>
      </c>
    </row>
    <row r="38" spans="1:8" x14ac:dyDescent="0.25">
      <c r="A38" s="3" t="s">
        <v>105</v>
      </c>
      <c r="B38" s="4" t="s">
        <v>106</v>
      </c>
      <c r="C38" s="2" t="s">
        <v>107</v>
      </c>
      <c r="D38" s="2" t="s">
        <v>11</v>
      </c>
      <c r="E38" s="5">
        <v>85427</v>
      </c>
      <c r="F38" s="6">
        <v>97386.78</v>
      </c>
      <c r="G38" s="7">
        <f t="shared" si="0"/>
        <v>0.87719298245614041</v>
      </c>
      <c r="H38" s="2">
        <v>2020</v>
      </c>
    </row>
    <row r="39" spans="1:8" x14ac:dyDescent="0.25">
      <c r="A39" s="3" t="s">
        <v>108</v>
      </c>
      <c r="B39" s="4" t="s">
        <v>109</v>
      </c>
      <c r="C39" s="2" t="s">
        <v>110</v>
      </c>
      <c r="D39" s="2" t="s">
        <v>11</v>
      </c>
      <c r="E39" s="5">
        <v>268537</v>
      </c>
      <c r="F39" s="6">
        <v>75190.36</v>
      </c>
      <c r="G39" s="7">
        <f t="shared" si="0"/>
        <v>3.5714285714285716</v>
      </c>
      <c r="H39" s="2">
        <v>2020</v>
      </c>
    </row>
    <row r="40" spans="1:8" x14ac:dyDescent="0.25">
      <c r="A40" s="3" t="s">
        <v>111</v>
      </c>
      <c r="B40" s="4" t="s">
        <v>112</v>
      </c>
      <c r="C40" s="2" t="s">
        <v>113</v>
      </c>
      <c r="D40" s="2" t="s">
        <v>11</v>
      </c>
      <c r="E40" s="5">
        <v>608228</v>
      </c>
      <c r="F40" s="6">
        <v>735955.88</v>
      </c>
      <c r="G40" s="7">
        <f t="shared" si="0"/>
        <v>0.82644628099173556</v>
      </c>
      <c r="H40" s="2">
        <v>2020</v>
      </c>
    </row>
    <row r="41" spans="1:8" x14ac:dyDescent="0.25">
      <c r="A41" s="3" t="s">
        <v>114</v>
      </c>
      <c r="B41" s="4" t="s">
        <v>115</v>
      </c>
      <c r="C41" s="2" t="s">
        <v>116</v>
      </c>
      <c r="D41" s="2" t="s">
        <v>11</v>
      </c>
      <c r="E41" s="5">
        <v>725463</v>
      </c>
      <c r="F41" s="6">
        <v>522333.36</v>
      </c>
      <c r="G41" s="7">
        <f t="shared" si="0"/>
        <v>1.3888888888888888</v>
      </c>
      <c r="H41" s="2">
        <v>2020</v>
      </c>
    </row>
    <row r="42" spans="1:8" x14ac:dyDescent="0.25">
      <c r="A42" s="3" t="s">
        <v>114</v>
      </c>
      <c r="B42" s="4" t="s">
        <v>115</v>
      </c>
      <c r="C42" s="2" t="s">
        <v>117</v>
      </c>
      <c r="D42" s="2" t="s">
        <v>11</v>
      </c>
      <c r="E42" s="5">
        <v>160401</v>
      </c>
      <c r="F42" s="6">
        <v>125112.78</v>
      </c>
      <c r="G42" s="7">
        <f t="shared" si="0"/>
        <v>1.2820512820512822</v>
      </c>
      <c r="H42" s="2">
        <v>2020</v>
      </c>
    </row>
    <row r="43" spans="1:8" x14ac:dyDescent="0.25">
      <c r="A43" s="3" t="s">
        <v>114</v>
      </c>
      <c r="B43" s="4" t="s">
        <v>115</v>
      </c>
      <c r="C43" s="2" t="s">
        <v>118</v>
      </c>
      <c r="D43" s="2" t="s">
        <v>11</v>
      </c>
      <c r="E43" s="5">
        <v>903012</v>
      </c>
      <c r="F43" s="6">
        <v>948162.60000000009</v>
      </c>
      <c r="G43" s="7">
        <f t="shared" si="0"/>
        <v>0.95238095238095233</v>
      </c>
      <c r="H43" s="2">
        <v>2020</v>
      </c>
    </row>
    <row r="44" spans="1:8" x14ac:dyDescent="0.25">
      <c r="A44" s="3" t="s">
        <v>119</v>
      </c>
      <c r="B44" s="4" t="s">
        <v>120</v>
      </c>
      <c r="C44" s="2" t="s">
        <v>121</v>
      </c>
      <c r="D44" s="2" t="s">
        <v>11</v>
      </c>
      <c r="E44" s="5">
        <v>352829</v>
      </c>
      <c r="F44" s="6">
        <v>370470.45</v>
      </c>
      <c r="G44" s="7">
        <f t="shared" si="0"/>
        <v>0.95238095238095233</v>
      </c>
      <c r="H44" s="2">
        <v>2020</v>
      </c>
    </row>
    <row r="45" spans="1:8" x14ac:dyDescent="0.25">
      <c r="A45" s="3" t="s">
        <v>122</v>
      </c>
      <c r="B45" s="4" t="s">
        <v>123</v>
      </c>
      <c r="C45" s="2" t="s">
        <v>124</v>
      </c>
      <c r="D45" s="2" t="s">
        <v>11</v>
      </c>
      <c r="E45" s="5">
        <v>696983</v>
      </c>
      <c r="F45" s="6">
        <v>369400.99</v>
      </c>
      <c r="G45" s="7">
        <f t="shared" si="0"/>
        <v>1.8867924528301887</v>
      </c>
      <c r="H45" s="2">
        <v>2020</v>
      </c>
    </row>
    <row r="46" spans="1:8" x14ac:dyDescent="0.25">
      <c r="A46" s="3" t="s">
        <v>125</v>
      </c>
      <c r="B46" s="4" t="s">
        <v>126</v>
      </c>
      <c r="C46" s="2" t="s">
        <v>127</v>
      </c>
      <c r="D46" s="2" t="s">
        <v>11</v>
      </c>
      <c r="E46" s="5">
        <v>646758</v>
      </c>
      <c r="F46" s="6">
        <v>472133.33999999997</v>
      </c>
      <c r="G46" s="7">
        <f t="shared" si="0"/>
        <v>1.3698630136986303</v>
      </c>
      <c r="H46" s="2">
        <v>2020</v>
      </c>
    </row>
    <row r="47" spans="1:8" x14ac:dyDescent="0.25">
      <c r="A47" s="3" t="s">
        <v>128</v>
      </c>
      <c r="B47" s="4" t="s">
        <v>129</v>
      </c>
      <c r="C47" s="2" t="s">
        <v>130</v>
      </c>
      <c r="D47" s="2" t="s">
        <v>11</v>
      </c>
      <c r="E47" s="5">
        <v>390906</v>
      </c>
      <c r="F47" s="6">
        <v>160271.46</v>
      </c>
      <c r="G47" s="7">
        <f t="shared" si="0"/>
        <v>2.4390243902439024</v>
      </c>
      <c r="H47" s="2">
        <v>2020</v>
      </c>
    </row>
    <row r="48" spans="1:8" x14ac:dyDescent="0.25">
      <c r="A48" s="3" t="s">
        <v>131</v>
      </c>
      <c r="B48" s="4" t="s">
        <v>132</v>
      </c>
      <c r="C48" s="2" t="s">
        <v>133</v>
      </c>
      <c r="D48" s="2" t="s">
        <v>11</v>
      </c>
      <c r="E48" s="5">
        <v>131185</v>
      </c>
      <c r="F48" s="6">
        <v>157422</v>
      </c>
      <c r="G48" s="7">
        <f t="shared" si="0"/>
        <v>0.83333333333333337</v>
      </c>
      <c r="H48" s="2">
        <v>2020</v>
      </c>
    </row>
    <row r="49" spans="1:8" x14ac:dyDescent="0.25">
      <c r="A49" s="3" t="s">
        <v>134</v>
      </c>
      <c r="B49" s="4" t="s">
        <v>135</v>
      </c>
      <c r="C49" s="2" t="s">
        <v>136</v>
      </c>
      <c r="D49" s="2" t="s">
        <v>11</v>
      </c>
      <c r="E49" s="5">
        <v>993125</v>
      </c>
      <c r="F49" s="6">
        <v>506493.75</v>
      </c>
      <c r="G49" s="7">
        <f t="shared" si="0"/>
        <v>1.9607843137254901</v>
      </c>
      <c r="H49" s="2">
        <v>2020</v>
      </c>
    </row>
    <row r="50" spans="1:8" x14ac:dyDescent="0.25">
      <c r="A50" s="3" t="s">
        <v>137</v>
      </c>
      <c r="B50" s="4" t="s">
        <v>138</v>
      </c>
      <c r="C50" s="2" t="s">
        <v>139</v>
      </c>
      <c r="D50" s="2" t="s">
        <v>11</v>
      </c>
      <c r="E50" s="5">
        <v>584520</v>
      </c>
      <c r="F50" s="6">
        <v>637126.80000000005</v>
      </c>
      <c r="G50" s="7">
        <f t="shared" si="0"/>
        <v>0.9174311926605504</v>
      </c>
      <c r="H50" s="2">
        <v>2020</v>
      </c>
    </row>
    <row r="51" spans="1:8" x14ac:dyDescent="0.25">
      <c r="A51" s="3" t="s">
        <v>140</v>
      </c>
      <c r="B51" s="4" t="s">
        <v>141</v>
      </c>
      <c r="C51" s="2" t="s">
        <v>142</v>
      </c>
      <c r="D51" s="2" t="s">
        <v>11</v>
      </c>
      <c r="E51" s="5">
        <v>826148</v>
      </c>
      <c r="F51" s="6">
        <v>454381.4</v>
      </c>
      <c r="G51" s="7">
        <f t="shared" si="0"/>
        <v>1.8181818181818181</v>
      </c>
      <c r="H51" s="2">
        <v>2020</v>
      </c>
    </row>
    <row r="52" spans="1:8" x14ac:dyDescent="0.25">
      <c r="A52" s="3" t="s">
        <v>143</v>
      </c>
      <c r="B52" s="4" t="s">
        <v>144</v>
      </c>
      <c r="C52" s="2" t="s">
        <v>145</v>
      </c>
      <c r="D52" s="2" t="s">
        <v>11</v>
      </c>
      <c r="E52" s="5">
        <v>910818</v>
      </c>
      <c r="F52" s="6">
        <v>236812.68000000002</v>
      </c>
      <c r="G52" s="7">
        <f t="shared" si="0"/>
        <v>3.8461538461538458</v>
      </c>
      <c r="H52" s="2">
        <v>2020</v>
      </c>
    </row>
    <row r="53" spans="1:8" x14ac:dyDescent="0.25">
      <c r="A53" s="3" t="s">
        <v>143</v>
      </c>
      <c r="B53" s="4" t="s">
        <v>144</v>
      </c>
      <c r="C53" s="2" t="s">
        <v>146</v>
      </c>
      <c r="D53" s="2" t="s">
        <v>11</v>
      </c>
      <c r="E53" s="5">
        <v>970132</v>
      </c>
      <c r="F53" s="6">
        <v>756702.96000000008</v>
      </c>
      <c r="G53" s="7">
        <f t="shared" si="0"/>
        <v>1.2820512820512819</v>
      </c>
      <c r="H53" s="2">
        <v>2020</v>
      </c>
    </row>
    <row r="54" spans="1:8" x14ac:dyDescent="0.25">
      <c r="A54" s="3" t="s">
        <v>147</v>
      </c>
      <c r="B54" s="4" t="s">
        <v>148</v>
      </c>
      <c r="C54" s="2" t="s">
        <v>149</v>
      </c>
      <c r="D54" s="2" t="s">
        <v>11</v>
      </c>
      <c r="E54" s="5">
        <v>848440</v>
      </c>
      <c r="F54" s="6">
        <v>831471.2</v>
      </c>
      <c r="G54" s="7">
        <f t="shared" si="0"/>
        <v>1.0204081632653061</v>
      </c>
      <c r="H54" s="2">
        <v>2020</v>
      </c>
    </row>
    <row r="55" spans="1:8" x14ac:dyDescent="0.25">
      <c r="A55" s="3" t="s">
        <v>150</v>
      </c>
      <c r="B55" s="4" t="s">
        <v>151</v>
      </c>
      <c r="C55" s="2" t="s">
        <v>152</v>
      </c>
      <c r="D55" s="2" t="s">
        <v>11</v>
      </c>
      <c r="E55" s="5">
        <v>111358</v>
      </c>
      <c r="F55" s="6">
        <v>61246.9</v>
      </c>
      <c r="G55" s="7">
        <f t="shared" si="0"/>
        <v>1.8181818181818181</v>
      </c>
      <c r="H55" s="2">
        <v>2020</v>
      </c>
    </row>
    <row r="56" spans="1:8" x14ac:dyDescent="0.25">
      <c r="A56" s="3" t="s">
        <v>153</v>
      </c>
      <c r="B56" s="4" t="s">
        <v>154</v>
      </c>
      <c r="C56" s="2" t="s">
        <v>155</v>
      </c>
      <c r="D56" s="2" t="s">
        <v>11</v>
      </c>
      <c r="E56" s="5">
        <v>490991</v>
      </c>
      <c r="F56" s="6">
        <v>348603.61</v>
      </c>
      <c r="G56" s="7">
        <f t="shared" si="0"/>
        <v>1.4084507042253522</v>
      </c>
      <c r="H56" s="2">
        <v>2020</v>
      </c>
    </row>
    <row r="57" spans="1:8" x14ac:dyDescent="0.25">
      <c r="A57" s="3" t="s">
        <v>156</v>
      </c>
      <c r="B57" s="4" t="s">
        <v>157</v>
      </c>
      <c r="C57" s="2" t="s">
        <v>158</v>
      </c>
      <c r="D57" s="2" t="s">
        <v>11</v>
      </c>
      <c r="E57" s="5">
        <v>167584</v>
      </c>
      <c r="F57" s="6">
        <v>172611.52000000002</v>
      </c>
      <c r="G57" s="7">
        <f t="shared" si="0"/>
        <v>0.97087378640776689</v>
      </c>
      <c r="H57" s="2">
        <v>2020</v>
      </c>
    </row>
    <row r="58" spans="1:8" x14ac:dyDescent="0.25">
      <c r="A58" s="3" t="s">
        <v>159</v>
      </c>
      <c r="B58" s="4" t="s">
        <v>160</v>
      </c>
      <c r="C58" s="2" t="s">
        <v>161</v>
      </c>
      <c r="D58" s="2" t="s">
        <v>11</v>
      </c>
      <c r="E58" s="5">
        <v>181209</v>
      </c>
      <c r="F58" s="6">
        <v>110537.48999999999</v>
      </c>
      <c r="G58" s="7">
        <f t="shared" si="0"/>
        <v>1.639344262295082</v>
      </c>
      <c r="H58" s="2">
        <v>2020</v>
      </c>
    </row>
    <row r="59" spans="1:8" x14ac:dyDescent="0.25">
      <c r="A59" s="3" t="s">
        <v>162</v>
      </c>
      <c r="B59" s="4" t="s">
        <v>163</v>
      </c>
      <c r="C59" s="2" t="s">
        <v>164</v>
      </c>
      <c r="D59" s="2" t="s">
        <v>11</v>
      </c>
      <c r="E59" s="5">
        <v>924720</v>
      </c>
      <c r="F59" s="6">
        <v>591820.80000000005</v>
      </c>
      <c r="G59" s="7">
        <f t="shared" si="0"/>
        <v>1.5624999999999998</v>
      </c>
      <c r="H59" s="2">
        <v>2020</v>
      </c>
    </row>
    <row r="60" spans="1:8" x14ac:dyDescent="0.25">
      <c r="A60" s="3" t="s">
        <v>165</v>
      </c>
      <c r="B60" s="4" t="s">
        <v>166</v>
      </c>
      <c r="C60" s="2" t="s">
        <v>167</v>
      </c>
      <c r="D60" s="2" t="s">
        <v>11</v>
      </c>
      <c r="E60" s="5">
        <v>137038</v>
      </c>
      <c r="F60" s="6">
        <v>123334.2</v>
      </c>
      <c r="G60" s="7">
        <f t="shared" si="0"/>
        <v>1.1111111111111112</v>
      </c>
      <c r="H60" s="2">
        <v>2020</v>
      </c>
    </row>
    <row r="61" spans="1:8" x14ac:dyDescent="0.25">
      <c r="A61" s="3" t="s">
        <v>8</v>
      </c>
      <c r="B61" s="4" t="s">
        <v>9</v>
      </c>
      <c r="C61" s="2" t="s">
        <v>10</v>
      </c>
      <c r="D61" s="2" t="s">
        <v>168</v>
      </c>
      <c r="E61" s="5">
        <v>530939</v>
      </c>
      <c r="F61" s="6">
        <v>334491.57</v>
      </c>
      <c r="G61" s="7">
        <f t="shared" si="0"/>
        <v>1.5873015873015872</v>
      </c>
      <c r="H61" s="2">
        <v>2020</v>
      </c>
    </row>
    <row r="62" spans="1:8" x14ac:dyDescent="0.25">
      <c r="A62" s="3" t="s">
        <v>12</v>
      </c>
      <c r="B62" s="4" t="s">
        <v>13</v>
      </c>
      <c r="C62" s="2" t="s">
        <v>14</v>
      </c>
      <c r="D62" s="2" t="s">
        <v>168</v>
      </c>
      <c r="E62" s="5">
        <v>570193</v>
      </c>
      <c r="F62" s="6">
        <v>159654.04</v>
      </c>
      <c r="G62" s="7">
        <f t="shared" si="0"/>
        <v>3.5714285714285712</v>
      </c>
      <c r="H62" s="2">
        <v>2020</v>
      </c>
    </row>
    <row r="63" spans="1:8" x14ac:dyDescent="0.25">
      <c r="A63" s="3" t="s">
        <v>15</v>
      </c>
      <c r="B63" s="4" t="s">
        <v>16</v>
      </c>
      <c r="C63" s="2" t="s">
        <v>17</v>
      </c>
      <c r="D63" s="2" t="s">
        <v>168</v>
      </c>
      <c r="E63" s="5">
        <v>299550</v>
      </c>
      <c r="F63" s="6">
        <v>269595</v>
      </c>
      <c r="G63" s="7">
        <f t="shared" si="0"/>
        <v>1.1111111111111112</v>
      </c>
      <c r="H63" s="2">
        <v>2020</v>
      </c>
    </row>
    <row r="64" spans="1:8" x14ac:dyDescent="0.25">
      <c r="A64" s="3" t="s">
        <v>18</v>
      </c>
      <c r="B64" s="4" t="s">
        <v>19</v>
      </c>
      <c r="C64" s="2" t="s">
        <v>20</v>
      </c>
      <c r="D64" s="2" t="s">
        <v>168</v>
      </c>
      <c r="E64" s="5">
        <v>31490</v>
      </c>
      <c r="F64" s="6">
        <v>15430.1</v>
      </c>
      <c r="G64" s="7">
        <f t="shared" si="0"/>
        <v>2.0408163265306123</v>
      </c>
      <c r="H64" s="2">
        <v>2020</v>
      </c>
    </row>
    <row r="65" spans="1:8" x14ac:dyDescent="0.25">
      <c r="A65" s="3" t="s">
        <v>21</v>
      </c>
      <c r="B65" s="4" t="s">
        <v>22</v>
      </c>
      <c r="C65" s="2" t="s">
        <v>23</v>
      </c>
      <c r="D65" s="2" t="s">
        <v>168</v>
      </c>
      <c r="E65" s="5">
        <v>445534</v>
      </c>
      <c r="F65" s="6">
        <v>236133.02000000002</v>
      </c>
      <c r="G65" s="7">
        <f t="shared" si="0"/>
        <v>1.8867924528301885</v>
      </c>
      <c r="H65" s="2">
        <v>2020</v>
      </c>
    </row>
    <row r="66" spans="1:8" x14ac:dyDescent="0.25">
      <c r="A66" s="3" t="s">
        <v>21</v>
      </c>
      <c r="B66" s="4" t="s">
        <v>22</v>
      </c>
      <c r="C66" s="2" t="s">
        <v>24</v>
      </c>
      <c r="D66" s="2" t="s">
        <v>168</v>
      </c>
      <c r="E66" s="5">
        <v>327564</v>
      </c>
      <c r="F66" s="6">
        <v>111371.76000000001</v>
      </c>
      <c r="G66" s="7">
        <f t="shared" si="0"/>
        <v>2.9411764705882351</v>
      </c>
      <c r="H66" s="2">
        <v>2020</v>
      </c>
    </row>
    <row r="67" spans="1:8" x14ac:dyDescent="0.25">
      <c r="A67" s="3" t="s">
        <v>21</v>
      </c>
      <c r="B67" s="4" t="s">
        <v>22</v>
      </c>
      <c r="C67" s="2" t="s">
        <v>25</v>
      </c>
      <c r="D67" s="2" t="s">
        <v>168</v>
      </c>
      <c r="E67" s="5">
        <v>474661</v>
      </c>
      <c r="F67" s="6">
        <v>417701.68</v>
      </c>
      <c r="G67" s="7">
        <f t="shared" ref="G67:G130" si="1">E67/F67</f>
        <v>1.1363636363636365</v>
      </c>
      <c r="H67" s="2">
        <v>2020</v>
      </c>
    </row>
    <row r="68" spans="1:8" x14ac:dyDescent="0.25">
      <c r="A68" s="3" t="s">
        <v>21</v>
      </c>
      <c r="B68" s="4" t="s">
        <v>22</v>
      </c>
      <c r="C68" s="2" t="s">
        <v>26</v>
      </c>
      <c r="D68" s="2" t="s">
        <v>168</v>
      </c>
      <c r="E68" s="5">
        <v>281897</v>
      </c>
      <c r="F68" s="6">
        <v>312905.67000000004</v>
      </c>
      <c r="G68" s="7">
        <f t="shared" si="1"/>
        <v>0.9009009009009008</v>
      </c>
      <c r="H68" s="2">
        <v>2020</v>
      </c>
    </row>
    <row r="69" spans="1:8" x14ac:dyDescent="0.25">
      <c r="A69" s="3" t="s">
        <v>27</v>
      </c>
      <c r="B69" s="4" t="s">
        <v>28</v>
      </c>
      <c r="C69" s="2" t="s">
        <v>29</v>
      </c>
      <c r="D69" s="2" t="s">
        <v>168</v>
      </c>
      <c r="E69" s="5">
        <v>176865</v>
      </c>
      <c r="F69" s="6">
        <v>164484.45000000001</v>
      </c>
      <c r="G69" s="7">
        <f t="shared" si="1"/>
        <v>1.075268817204301</v>
      </c>
      <c r="H69" s="2">
        <v>2020</v>
      </c>
    </row>
    <row r="70" spans="1:8" x14ac:dyDescent="0.25">
      <c r="A70" s="3" t="s">
        <v>30</v>
      </c>
      <c r="B70" s="4" t="s">
        <v>31</v>
      </c>
      <c r="C70" s="2" t="s">
        <v>32</v>
      </c>
      <c r="D70" s="2" t="s">
        <v>168</v>
      </c>
      <c r="E70" s="5">
        <v>536929</v>
      </c>
      <c r="F70" s="6">
        <v>279203.08</v>
      </c>
      <c r="G70" s="7">
        <f t="shared" si="1"/>
        <v>1.9230769230769229</v>
      </c>
      <c r="H70" s="2">
        <v>2020</v>
      </c>
    </row>
    <row r="71" spans="1:8" x14ac:dyDescent="0.25">
      <c r="A71" s="3" t="s">
        <v>33</v>
      </c>
      <c r="B71" s="4" t="s">
        <v>34</v>
      </c>
      <c r="C71" s="2" t="s">
        <v>35</v>
      </c>
      <c r="D71" s="2" t="s">
        <v>168</v>
      </c>
      <c r="E71" s="5">
        <v>56205</v>
      </c>
      <c r="F71" s="6">
        <v>37657.350000000006</v>
      </c>
      <c r="G71" s="7">
        <f t="shared" si="1"/>
        <v>1.4925373134328357</v>
      </c>
      <c r="H71" s="2">
        <v>2020</v>
      </c>
    </row>
    <row r="72" spans="1:8" x14ac:dyDescent="0.25">
      <c r="A72" s="3" t="s">
        <v>36</v>
      </c>
      <c r="B72" s="4" t="s">
        <v>37</v>
      </c>
      <c r="C72" s="2" t="s">
        <v>38</v>
      </c>
      <c r="D72" s="2" t="s">
        <v>168</v>
      </c>
      <c r="E72" s="5">
        <v>44234</v>
      </c>
      <c r="F72" s="6">
        <v>20347.64</v>
      </c>
      <c r="G72" s="7">
        <f t="shared" si="1"/>
        <v>2.1739130434782608</v>
      </c>
      <c r="H72" s="2">
        <v>2020</v>
      </c>
    </row>
    <row r="73" spans="1:8" x14ac:dyDescent="0.25">
      <c r="A73" s="3" t="s">
        <v>36</v>
      </c>
      <c r="B73" s="4" t="s">
        <v>37</v>
      </c>
      <c r="C73" s="2" t="s">
        <v>39</v>
      </c>
      <c r="D73" s="2" t="s">
        <v>168</v>
      </c>
      <c r="E73" s="5">
        <v>117708</v>
      </c>
      <c r="F73" s="6">
        <v>89458.08</v>
      </c>
      <c r="G73" s="7">
        <f t="shared" si="1"/>
        <v>1.3157894736842104</v>
      </c>
      <c r="H73" s="2">
        <v>2020</v>
      </c>
    </row>
    <row r="74" spans="1:8" x14ac:dyDescent="0.25">
      <c r="A74" s="3" t="s">
        <v>40</v>
      </c>
      <c r="B74" s="4" t="s">
        <v>41</v>
      </c>
      <c r="C74" s="2" t="s">
        <v>42</v>
      </c>
      <c r="D74" s="2" t="s">
        <v>168</v>
      </c>
      <c r="E74" s="5">
        <v>447057</v>
      </c>
      <c r="F74" s="6">
        <v>339763.32</v>
      </c>
      <c r="G74" s="7">
        <f t="shared" si="1"/>
        <v>1.3157894736842104</v>
      </c>
      <c r="H74" s="2">
        <v>2020</v>
      </c>
    </row>
    <row r="75" spans="1:8" x14ac:dyDescent="0.25">
      <c r="A75" s="3" t="s">
        <v>43</v>
      </c>
      <c r="B75" s="4" t="s">
        <v>44</v>
      </c>
      <c r="C75" s="2" t="s">
        <v>45</v>
      </c>
      <c r="D75" s="2" t="s">
        <v>168</v>
      </c>
      <c r="E75" s="5">
        <v>233441</v>
      </c>
      <c r="F75" s="6">
        <v>207762.49</v>
      </c>
      <c r="G75" s="7">
        <f t="shared" si="1"/>
        <v>1.1235955056179776</v>
      </c>
      <c r="H75" s="2">
        <v>2020</v>
      </c>
    </row>
    <row r="76" spans="1:8" x14ac:dyDescent="0.25">
      <c r="A76" s="3" t="s">
        <v>46</v>
      </c>
      <c r="B76" s="4" t="s">
        <v>47</v>
      </c>
      <c r="C76" s="2" t="s">
        <v>48</v>
      </c>
      <c r="D76" s="2" t="s">
        <v>168</v>
      </c>
      <c r="E76" s="5">
        <v>443011</v>
      </c>
      <c r="F76" s="6">
        <v>465161.55000000005</v>
      </c>
      <c r="G76" s="7">
        <f t="shared" si="1"/>
        <v>0.95238095238095233</v>
      </c>
      <c r="H76" s="2">
        <v>2020</v>
      </c>
    </row>
    <row r="77" spans="1:8" x14ac:dyDescent="0.25">
      <c r="A77" s="3" t="s">
        <v>49</v>
      </c>
      <c r="B77" s="4" t="s">
        <v>50</v>
      </c>
      <c r="C77" s="2" t="s">
        <v>51</v>
      </c>
      <c r="D77" s="2" t="s">
        <v>168</v>
      </c>
      <c r="E77" s="5">
        <v>211714</v>
      </c>
      <c r="F77" s="6">
        <v>146082.65999999997</v>
      </c>
      <c r="G77" s="7">
        <f t="shared" si="1"/>
        <v>1.4492753623188408</v>
      </c>
      <c r="H77" s="2">
        <v>2020</v>
      </c>
    </row>
    <row r="78" spans="1:8" x14ac:dyDescent="0.25">
      <c r="A78" s="3" t="s">
        <v>52</v>
      </c>
      <c r="B78" s="4" t="s">
        <v>53</v>
      </c>
      <c r="C78" s="2" t="s">
        <v>54</v>
      </c>
      <c r="D78" s="2" t="s">
        <v>168</v>
      </c>
      <c r="E78" s="5">
        <v>322701</v>
      </c>
      <c r="F78" s="6">
        <v>316246.98</v>
      </c>
      <c r="G78" s="7">
        <f t="shared" si="1"/>
        <v>1.0204081632653061</v>
      </c>
      <c r="H78" s="2">
        <v>2020</v>
      </c>
    </row>
    <row r="79" spans="1:8" x14ac:dyDescent="0.25">
      <c r="A79" s="3" t="s">
        <v>52</v>
      </c>
      <c r="B79" s="4" t="s">
        <v>53</v>
      </c>
      <c r="C79" s="2" t="s">
        <v>55</v>
      </c>
      <c r="D79" s="2" t="s">
        <v>168</v>
      </c>
      <c r="E79" s="5">
        <v>206747</v>
      </c>
      <c r="F79" s="6">
        <v>254298.81</v>
      </c>
      <c r="G79" s="7">
        <f t="shared" si="1"/>
        <v>0.81300813008130079</v>
      </c>
      <c r="H79" s="2">
        <v>2020</v>
      </c>
    </row>
    <row r="80" spans="1:8" x14ac:dyDescent="0.25">
      <c r="A80" s="3" t="s">
        <v>56</v>
      </c>
      <c r="B80" s="4" t="s">
        <v>57</v>
      </c>
      <c r="C80" s="2" t="s">
        <v>58</v>
      </c>
      <c r="D80" s="2" t="s">
        <v>168</v>
      </c>
      <c r="E80" s="5">
        <v>69541</v>
      </c>
      <c r="F80" s="6">
        <v>34770.5</v>
      </c>
      <c r="G80" s="7">
        <f t="shared" si="1"/>
        <v>2</v>
      </c>
      <c r="H80" s="2">
        <v>2020</v>
      </c>
    </row>
    <row r="81" spans="1:8" x14ac:dyDescent="0.25">
      <c r="A81" s="3" t="s">
        <v>59</v>
      </c>
      <c r="B81" s="4" t="s">
        <v>60</v>
      </c>
      <c r="C81" s="2" t="s">
        <v>61</v>
      </c>
      <c r="D81" s="2" t="s">
        <v>168</v>
      </c>
      <c r="E81" s="5">
        <v>286008</v>
      </c>
      <c r="F81" s="6">
        <v>220226.16</v>
      </c>
      <c r="G81" s="7">
        <f t="shared" si="1"/>
        <v>1.2987012987012987</v>
      </c>
      <c r="H81" s="2">
        <v>2020</v>
      </c>
    </row>
    <row r="82" spans="1:8" x14ac:dyDescent="0.25">
      <c r="A82" s="3" t="s">
        <v>62</v>
      </c>
      <c r="B82" s="4" t="s">
        <v>63</v>
      </c>
      <c r="C82" s="2" t="s">
        <v>64</v>
      </c>
      <c r="D82" s="2" t="s">
        <v>168</v>
      </c>
      <c r="E82" s="5">
        <v>139809</v>
      </c>
      <c r="F82" s="6">
        <v>127226.19</v>
      </c>
      <c r="G82" s="7">
        <f t="shared" si="1"/>
        <v>1.0989010989010988</v>
      </c>
      <c r="H82" s="2">
        <v>2020</v>
      </c>
    </row>
    <row r="83" spans="1:8" x14ac:dyDescent="0.25">
      <c r="A83" s="3" t="s">
        <v>65</v>
      </c>
      <c r="B83" s="4" t="s">
        <v>66</v>
      </c>
      <c r="C83" s="2" t="s">
        <v>67</v>
      </c>
      <c r="D83" s="2" t="s">
        <v>168</v>
      </c>
      <c r="E83" s="5">
        <v>445626</v>
      </c>
      <c r="F83" s="6">
        <v>231725.52000000002</v>
      </c>
      <c r="G83" s="7">
        <f t="shared" si="1"/>
        <v>1.9230769230769229</v>
      </c>
      <c r="H83" s="2">
        <v>2020</v>
      </c>
    </row>
    <row r="84" spans="1:8" x14ac:dyDescent="0.25">
      <c r="A84" s="3" t="s">
        <v>68</v>
      </c>
      <c r="B84" s="4" t="s">
        <v>69</v>
      </c>
      <c r="C84" s="2" t="s">
        <v>70</v>
      </c>
      <c r="D84" s="2" t="s">
        <v>168</v>
      </c>
      <c r="E84" s="5">
        <v>208009</v>
      </c>
      <c r="F84" s="6">
        <v>176807.65</v>
      </c>
      <c r="G84" s="7">
        <f t="shared" si="1"/>
        <v>1.1764705882352942</v>
      </c>
      <c r="H84" s="2">
        <v>2020</v>
      </c>
    </row>
    <row r="85" spans="1:8" x14ac:dyDescent="0.25">
      <c r="A85" s="3" t="s">
        <v>71</v>
      </c>
      <c r="B85" s="4" t="s">
        <v>72</v>
      </c>
      <c r="C85" s="2" t="s">
        <v>73</v>
      </c>
      <c r="D85" s="2" t="s">
        <v>168</v>
      </c>
      <c r="E85" s="5">
        <v>554895</v>
      </c>
      <c r="F85" s="6">
        <v>621482.4</v>
      </c>
      <c r="G85" s="7">
        <f t="shared" si="1"/>
        <v>0.89285714285714279</v>
      </c>
      <c r="H85" s="2">
        <v>2020</v>
      </c>
    </row>
    <row r="86" spans="1:8" x14ac:dyDescent="0.25">
      <c r="A86" s="3" t="s">
        <v>71</v>
      </c>
      <c r="B86" s="4" t="s">
        <v>72</v>
      </c>
      <c r="C86" s="2" t="s">
        <v>74</v>
      </c>
      <c r="D86" s="2" t="s">
        <v>168</v>
      </c>
      <c r="E86" s="5">
        <v>261859</v>
      </c>
      <c r="F86" s="6">
        <v>188538.47999999998</v>
      </c>
      <c r="G86" s="7">
        <f t="shared" si="1"/>
        <v>1.3888888888888891</v>
      </c>
      <c r="H86" s="2">
        <v>2020</v>
      </c>
    </row>
    <row r="87" spans="1:8" x14ac:dyDescent="0.25">
      <c r="A87" s="3" t="s">
        <v>75</v>
      </c>
      <c r="B87" s="4" t="s">
        <v>76</v>
      </c>
      <c r="C87" s="2" t="s">
        <v>77</v>
      </c>
      <c r="D87" s="2" t="s">
        <v>168</v>
      </c>
      <c r="E87" s="5">
        <v>579052</v>
      </c>
      <c r="F87" s="6">
        <v>411126.92</v>
      </c>
      <c r="G87" s="7">
        <f t="shared" si="1"/>
        <v>1.4084507042253522</v>
      </c>
      <c r="H87" s="2">
        <v>2020</v>
      </c>
    </row>
    <row r="88" spans="1:8" x14ac:dyDescent="0.25">
      <c r="A88" s="3" t="s">
        <v>78</v>
      </c>
      <c r="B88" s="4" t="s">
        <v>79</v>
      </c>
      <c r="C88" s="2" t="s">
        <v>80</v>
      </c>
      <c r="D88" s="2" t="s">
        <v>168</v>
      </c>
      <c r="E88" s="5">
        <v>391328</v>
      </c>
      <c r="F88" s="6">
        <v>453940.47999999998</v>
      </c>
      <c r="G88" s="7">
        <f t="shared" si="1"/>
        <v>0.86206896551724144</v>
      </c>
      <c r="H88" s="2">
        <v>2020</v>
      </c>
    </row>
    <row r="89" spans="1:8" x14ac:dyDescent="0.25">
      <c r="A89" s="3" t="s">
        <v>81</v>
      </c>
      <c r="B89" s="4" t="s">
        <v>82</v>
      </c>
      <c r="C89" s="2" t="s">
        <v>83</v>
      </c>
      <c r="D89" s="2" t="s">
        <v>168</v>
      </c>
      <c r="E89" s="5">
        <v>253910</v>
      </c>
      <c r="F89" s="6">
        <v>269144.60000000003</v>
      </c>
      <c r="G89" s="7">
        <f t="shared" si="1"/>
        <v>0.94339622641509424</v>
      </c>
      <c r="H89" s="2">
        <v>2020</v>
      </c>
    </row>
    <row r="90" spans="1:8" x14ac:dyDescent="0.25">
      <c r="A90" s="3" t="s">
        <v>84</v>
      </c>
      <c r="B90" s="4" t="s">
        <v>85</v>
      </c>
      <c r="C90" s="2" t="s">
        <v>86</v>
      </c>
      <c r="D90" s="2" t="s">
        <v>168</v>
      </c>
      <c r="E90" s="5">
        <v>317886</v>
      </c>
      <c r="F90" s="6">
        <v>232056.78</v>
      </c>
      <c r="G90" s="7">
        <f t="shared" si="1"/>
        <v>1.3698630136986301</v>
      </c>
      <c r="H90" s="2">
        <v>2020</v>
      </c>
    </row>
    <row r="91" spans="1:8" x14ac:dyDescent="0.25">
      <c r="A91" s="3" t="s">
        <v>87</v>
      </c>
      <c r="B91" s="4" t="s">
        <v>88</v>
      </c>
      <c r="C91" s="2" t="s">
        <v>89</v>
      </c>
      <c r="D91" s="2" t="s">
        <v>168</v>
      </c>
      <c r="E91" s="5">
        <v>367770</v>
      </c>
      <c r="F91" s="6">
        <v>191240.4</v>
      </c>
      <c r="G91" s="7">
        <f t="shared" si="1"/>
        <v>1.9230769230769231</v>
      </c>
      <c r="H91" s="2">
        <v>2020</v>
      </c>
    </row>
    <row r="92" spans="1:8" x14ac:dyDescent="0.25">
      <c r="A92" s="3" t="s">
        <v>90</v>
      </c>
      <c r="B92" s="4" t="s">
        <v>91</v>
      </c>
      <c r="C92" s="2" t="s">
        <v>92</v>
      </c>
      <c r="D92" s="2" t="s">
        <v>168</v>
      </c>
      <c r="E92" s="5">
        <v>556837</v>
      </c>
      <c r="F92" s="6">
        <v>467743.07999999996</v>
      </c>
      <c r="G92" s="7">
        <f t="shared" si="1"/>
        <v>1.1904761904761907</v>
      </c>
      <c r="H92" s="2">
        <v>2020</v>
      </c>
    </row>
    <row r="93" spans="1:8" x14ac:dyDescent="0.25">
      <c r="A93" s="3" t="s">
        <v>93</v>
      </c>
      <c r="B93" s="4" t="s">
        <v>94</v>
      </c>
      <c r="C93" s="2" t="s">
        <v>95</v>
      </c>
      <c r="D93" s="2" t="s">
        <v>168</v>
      </c>
      <c r="E93" s="5">
        <v>35766</v>
      </c>
      <c r="F93" s="6">
        <v>27539.82</v>
      </c>
      <c r="G93" s="7">
        <f t="shared" si="1"/>
        <v>1.2987012987012987</v>
      </c>
      <c r="H93" s="2">
        <v>2020</v>
      </c>
    </row>
    <row r="94" spans="1:8" x14ac:dyDescent="0.25">
      <c r="A94" s="3" t="s">
        <v>96</v>
      </c>
      <c r="B94" s="4" t="s">
        <v>97</v>
      </c>
      <c r="C94" s="2" t="s">
        <v>98</v>
      </c>
      <c r="D94" s="2" t="s">
        <v>168</v>
      </c>
      <c r="E94" s="5">
        <v>209716</v>
      </c>
      <c r="F94" s="6">
        <v>90177.88</v>
      </c>
      <c r="G94" s="7">
        <f t="shared" si="1"/>
        <v>2.3255813953488369</v>
      </c>
      <c r="H94" s="2">
        <v>2020</v>
      </c>
    </row>
    <row r="95" spans="1:8" x14ac:dyDescent="0.25">
      <c r="A95" s="3" t="s">
        <v>99</v>
      </c>
      <c r="B95" s="4" t="s">
        <v>100</v>
      </c>
      <c r="C95" s="2" t="s">
        <v>101</v>
      </c>
      <c r="D95" s="2" t="s">
        <v>168</v>
      </c>
      <c r="E95" s="5">
        <v>296338</v>
      </c>
      <c r="F95" s="6">
        <v>281521.09999999998</v>
      </c>
      <c r="G95" s="7">
        <f t="shared" si="1"/>
        <v>1.0526315789473686</v>
      </c>
      <c r="H95" s="2">
        <v>2020</v>
      </c>
    </row>
    <row r="96" spans="1:8" x14ac:dyDescent="0.25">
      <c r="A96" s="3" t="s">
        <v>102</v>
      </c>
      <c r="B96" s="4" t="s">
        <v>103</v>
      </c>
      <c r="C96" s="2" t="s">
        <v>104</v>
      </c>
      <c r="D96" s="2" t="s">
        <v>168</v>
      </c>
      <c r="E96" s="5">
        <v>354969</v>
      </c>
      <c r="F96" s="6">
        <v>358518.69</v>
      </c>
      <c r="G96" s="7">
        <f t="shared" si="1"/>
        <v>0.99009900990099009</v>
      </c>
      <c r="H96" s="2">
        <v>2020</v>
      </c>
    </row>
    <row r="97" spans="1:8" x14ac:dyDescent="0.25">
      <c r="A97" s="3" t="s">
        <v>105</v>
      </c>
      <c r="B97" s="4" t="s">
        <v>106</v>
      </c>
      <c r="C97" s="2" t="s">
        <v>107</v>
      </c>
      <c r="D97" s="2" t="s">
        <v>168</v>
      </c>
      <c r="E97" s="5">
        <v>132700</v>
      </c>
      <c r="F97" s="6">
        <v>110141</v>
      </c>
      <c r="G97" s="7">
        <f t="shared" si="1"/>
        <v>1.2048192771084338</v>
      </c>
      <c r="H97" s="2">
        <v>2020</v>
      </c>
    </row>
    <row r="98" spans="1:8" x14ac:dyDescent="0.25">
      <c r="A98" s="3" t="s">
        <v>108</v>
      </c>
      <c r="B98" s="4" t="s">
        <v>109</v>
      </c>
      <c r="C98" s="2" t="s">
        <v>110</v>
      </c>
      <c r="D98" s="2" t="s">
        <v>168</v>
      </c>
      <c r="E98" s="5">
        <v>506003</v>
      </c>
      <c r="F98" s="6">
        <v>607203.6</v>
      </c>
      <c r="G98" s="7">
        <f t="shared" si="1"/>
        <v>0.83333333333333337</v>
      </c>
      <c r="H98" s="2">
        <v>2020</v>
      </c>
    </row>
    <row r="99" spans="1:8" x14ac:dyDescent="0.25">
      <c r="A99" s="3" t="s">
        <v>111</v>
      </c>
      <c r="B99" s="4" t="s">
        <v>112</v>
      </c>
      <c r="C99" s="2" t="s">
        <v>113</v>
      </c>
      <c r="D99" s="2" t="s">
        <v>168</v>
      </c>
      <c r="E99" s="5">
        <v>482063</v>
      </c>
      <c r="F99" s="6">
        <v>173542.68</v>
      </c>
      <c r="G99" s="7">
        <f t="shared" si="1"/>
        <v>2.7777777777777777</v>
      </c>
      <c r="H99" s="2">
        <v>2020</v>
      </c>
    </row>
    <row r="100" spans="1:8" x14ac:dyDescent="0.25">
      <c r="A100" s="3" t="s">
        <v>114</v>
      </c>
      <c r="B100" s="4" t="s">
        <v>115</v>
      </c>
      <c r="C100" s="2" t="s">
        <v>116</v>
      </c>
      <c r="D100" s="2" t="s">
        <v>168</v>
      </c>
      <c r="E100" s="5">
        <v>134969</v>
      </c>
      <c r="F100" s="6">
        <v>130919.93</v>
      </c>
      <c r="G100" s="7">
        <f t="shared" si="1"/>
        <v>1.0309278350515465</v>
      </c>
      <c r="H100" s="2">
        <v>2020</v>
      </c>
    </row>
    <row r="101" spans="1:8" x14ac:dyDescent="0.25">
      <c r="A101" s="3" t="s">
        <v>114</v>
      </c>
      <c r="B101" s="4" t="s">
        <v>115</v>
      </c>
      <c r="C101" s="2" t="s">
        <v>117</v>
      </c>
      <c r="D101" s="2" t="s">
        <v>168</v>
      </c>
      <c r="E101" s="5">
        <v>93012</v>
      </c>
      <c r="F101" s="6">
        <v>112544.51999999999</v>
      </c>
      <c r="G101" s="7">
        <f t="shared" si="1"/>
        <v>0.82644628099173556</v>
      </c>
      <c r="H101" s="2">
        <v>2020</v>
      </c>
    </row>
    <row r="102" spans="1:8" x14ac:dyDescent="0.25">
      <c r="A102" s="3" t="s">
        <v>114</v>
      </c>
      <c r="B102" s="4" t="s">
        <v>115</v>
      </c>
      <c r="C102" s="2" t="s">
        <v>118</v>
      </c>
      <c r="D102" s="2" t="s">
        <v>168</v>
      </c>
      <c r="E102" s="5">
        <v>356873</v>
      </c>
      <c r="F102" s="6">
        <v>124905.54999999999</v>
      </c>
      <c r="G102" s="7">
        <f t="shared" si="1"/>
        <v>2.8571428571428572</v>
      </c>
      <c r="H102" s="2">
        <v>2020</v>
      </c>
    </row>
    <row r="103" spans="1:8" x14ac:dyDescent="0.25">
      <c r="A103" s="3" t="s">
        <v>119</v>
      </c>
      <c r="B103" s="4" t="s">
        <v>120</v>
      </c>
      <c r="C103" s="2" t="s">
        <v>121</v>
      </c>
      <c r="D103" s="2" t="s">
        <v>168</v>
      </c>
      <c r="E103" s="5">
        <v>271807</v>
      </c>
      <c r="F103" s="6">
        <v>163084.19999999998</v>
      </c>
      <c r="G103" s="7">
        <f t="shared" si="1"/>
        <v>1.6666666666666667</v>
      </c>
      <c r="H103" s="2">
        <v>2020</v>
      </c>
    </row>
    <row r="104" spans="1:8" x14ac:dyDescent="0.25">
      <c r="A104" s="3" t="s">
        <v>122</v>
      </c>
      <c r="B104" s="4" t="s">
        <v>123</v>
      </c>
      <c r="C104" s="2" t="s">
        <v>124</v>
      </c>
      <c r="D104" s="2" t="s">
        <v>168</v>
      </c>
      <c r="E104" s="5">
        <v>106555</v>
      </c>
      <c r="F104" s="6">
        <v>55408.6</v>
      </c>
      <c r="G104" s="7">
        <f t="shared" si="1"/>
        <v>1.9230769230769231</v>
      </c>
      <c r="H104" s="2">
        <v>2020</v>
      </c>
    </row>
    <row r="105" spans="1:8" x14ac:dyDescent="0.25">
      <c r="A105" s="3" t="s">
        <v>125</v>
      </c>
      <c r="B105" s="4" t="s">
        <v>126</v>
      </c>
      <c r="C105" s="2" t="s">
        <v>127</v>
      </c>
      <c r="D105" s="2" t="s">
        <v>168</v>
      </c>
      <c r="E105" s="5">
        <v>70923</v>
      </c>
      <c r="F105" s="6">
        <v>84398.37</v>
      </c>
      <c r="G105" s="7">
        <f t="shared" si="1"/>
        <v>0.84033613445378152</v>
      </c>
      <c r="H105" s="2">
        <v>2020</v>
      </c>
    </row>
    <row r="106" spans="1:8" x14ac:dyDescent="0.25">
      <c r="A106" s="3" t="s">
        <v>128</v>
      </c>
      <c r="B106" s="4" t="s">
        <v>129</v>
      </c>
      <c r="C106" s="2" t="s">
        <v>130</v>
      </c>
      <c r="D106" s="2" t="s">
        <v>168</v>
      </c>
      <c r="E106" s="5">
        <v>271484</v>
      </c>
      <c r="F106" s="6">
        <v>100449.08</v>
      </c>
      <c r="G106" s="7">
        <f t="shared" si="1"/>
        <v>2.7027027027027026</v>
      </c>
      <c r="H106" s="2">
        <v>2020</v>
      </c>
    </row>
    <row r="107" spans="1:8" x14ac:dyDescent="0.25">
      <c r="A107" s="3" t="s">
        <v>131</v>
      </c>
      <c r="B107" s="4" t="s">
        <v>132</v>
      </c>
      <c r="C107" s="2" t="s">
        <v>133</v>
      </c>
      <c r="D107" s="2" t="s">
        <v>168</v>
      </c>
      <c r="E107" s="5">
        <v>362594</v>
      </c>
      <c r="F107" s="6">
        <v>101526.32</v>
      </c>
      <c r="G107" s="7">
        <f t="shared" si="1"/>
        <v>3.5714285714285712</v>
      </c>
      <c r="H107" s="2">
        <v>2020</v>
      </c>
    </row>
    <row r="108" spans="1:8" x14ac:dyDescent="0.25">
      <c r="A108" s="3" t="s">
        <v>134</v>
      </c>
      <c r="B108" s="4" t="s">
        <v>135</v>
      </c>
      <c r="C108" s="2" t="s">
        <v>136</v>
      </c>
      <c r="D108" s="2" t="s">
        <v>168</v>
      </c>
      <c r="E108" s="5">
        <v>424759</v>
      </c>
      <c r="F108" s="6">
        <v>373787.92</v>
      </c>
      <c r="G108" s="7">
        <f t="shared" si="1"/>
        <v>1.1363636363636365</v>
      </c>
      <c r="H108" s="2">
        <v>2020</v>
      </c>
    </row>
    <row r="109" spans="1:8" x14ac:dyDescent="0.25">
      <c r="A109" s="3" t="s">
        <v>137</v>
      </c>
      <c r="B109" s="4" t="s">
        <v>138</v>
      </c>
      <c r="C109" s="2" t="s">
        <v>139</v>
      </c>
      <c r="D109" s="2" t="s">
        <v>168</v>
      </c>
      <c r="E109" s="5">
        <v>568566</v>
      </c>
      <c r="F109" s="6">
        <v>523080.72000000003</v>
      </c>
      <c r="G109" s="7">
        <f t="shared" si="1"/>
        <v>1.0869565217391304</v>
      </c>
      <c r="H109" s="2">
        <v>2020</v>
      </c>
    </row>
    <row r="110" spans="1:8" x14ac:dyDescent="0.25">
      <c r="A110" s="3" t="s">
        <v>140</v>
      </c>
      <c r="B110" s="4" t="s">
        <v>141</v>
      </c>
      <c r="C110" s="2" t="s">
        <v>142</v>
      </c>
      <c r="D110" s="2" t="s">
        <v>168</v>
      </c>
      <c r="E110" s="5">
        <v>450655</v>
      </c>
      <c r="F110" s="6">
        <v>464174.65</v>
      </c>
      <c r="G110" s="7">
        <f t="shared" si="1"/>
        <v>0.97087378640776689</v>
      </c>
      <c r="H110" s="2">
        <v>2020</v>
      </c>
    </row>
    <row r="111" spans="1:8" x14ac:dyDescent="0.25">
      <c r="A111" s="3" t="s">
        <v>143</v>
      </c>
      <c r="B111" s="4" t="s">
        <v>144</v>
      </c>
      <c r="C111" s="2" t="s">
        <v>145</v>
      </c>
      <c r="D111" s="2" t="s">
        <v>168</v>
      </c>
      <c r="E111" s="5">
        <v>356602</v>
      </c>
      <c r="F111" s="6">
        <v>246055.37999999998</v>
      </c>
      <c r="G111" s="7">
        <f t="shared" si="1"/>
        <v>1.4492753623188408</v>
      </c>
      <c r="H111" s="2">
        <v>2020</v>
      </c>
    </row>
    <row r="112" spans="1:8" x14ac:dyDescent="0.25">
      <c r="A112" s="3" t="s">
        <v>143</v>
      </c>
      <c r="B112" s="4" t="s">
        <v>144</v>
      </c>
      <c r="C112" s="2" t="s">
        <v>146</v>
      </c>
      <c r="D112" s="2" t="s">
        <v>168</v>
      </c>
      <c r="E112" s="5">
        <v>481508</v>
      </c>
      <c r="F112" s="6">
        <v>553734.19999999995</v>
      </c>
      <c r="G112" s="7">
        <f t="shared" si="1"/>
        <v>0.86956521739130443</v>
      </c>
      <c r="H112" s="2">
        <v>2020</v>
      </c>
    </row>
    <row r="113" spans="1:8" x14ac:dyDescent="0.25">
      <c r="A113" s="3" t="s">
        <v>147</v>
      </c>
      <c r="B113" s="4" t="s">
        <v>148</v>
      </c>
      <c r="C113" s="2" t="s">
        <v>149</v>
      </c>
      <c r="D113" s="2" t="s">
        <v>168</v>
      </c>
      <c r="E113" s="5">
        <v>179527</v>
      </c>
      <c r="F113" s="6">
        <v>201070.24000000002</v>
      </c>
      <c r="G113" s="7">
        <f t="shared" si="1"/>
        <v>0.89285714285714279</v>
      </c>
      <c r="H113" s="2">
        <v>2020</v>
      </c>
    </row>
    <row r="114" spans="1:8" x14ac:dyDescent="0.25">
      <c r="A114" s="3" t="s">
        <v>150</v>
      </c>
      <c r="B114" s="4" t="s">
        <v>151</v>
      </c>
      <c r="C114" s="2" t="s">
        <v>152</v>
      </c>
      <c r="D114" s="2" t="s">
        <v>168</v>
      </c>
      <c r="E114" s="5">
        <v>291522</v>
      </c>
      <c r="F114" s="6">
        <v>201150.18</v>
      </c>
      <c r="G114" s="7">
        <f t="shared" si="1"/>
        <v>1.4492753623188406</v>
      </c>
      <c r="H114" s="2">
        <v>2020</v>
      </c>
    </row>
    <row r="115" spans="1:8" x14ac:dyDescent="0.25">
      <c r="A115" s="3" t="s">
        <v>153</v>
      </c>
      <c r="B115" s="4" t="s">
        <v>154</v>
      </c>
      <c r="C115" s="2" t="s">
        <v>155</v>
      </c>
      <c r="D115" s="2" t="s">
        <v>168</v>
      </c>
      <c r="E115" s="5">
        <v>352708</v>
      </c>
      <c r="F115" s="6">
        <v>261003.91999999998</v>
      </c>
      <c r="G115" s="7">
        <f t="shared" si="1"/>
        <v>1.3513513513513515</v>
      </c>
      <c r="H115" s="2">
        <v>2020</v>
      </c>
    </row>
    <row r="116" spans="1:8" x14ac:dyDescent="0.25">
      <c r="A116" s="3" t="s">
        <v>156</v>
      </c>
      <c r="B116" s="4" t="s">
        <v>157</v>
      </c>
      <c r="C116" s="2" t="s">
        <v>158</v>
      </c>
      <c r="D116" s="2" t="s">
        <v>168</v>
      </c>
      <c r="E116" s="5">
        <v>486521</v>
      </c>
      <c r="F116" s="6">
        <v>491386.21</v>
      </c>
      <c r="G116" s="7">
        <f t="shared" si="1"/>
        <v>0.99009900990099009</v>
      </c>
      <c r="H116" s="2">
        <v>2020</v>
      </c>
    </row>
    <row r="117" spans="1:8" x14ac:dyDescent="0.25">
      <c r="A117" s="3" t="s">
        <v>159</v>
      </c>
      <c r="B117" s="4" t="s">
        <v>160</v>
      </c>
      <c r="C117" s="2" t="s">
        <v>161</v>
      </c>
      <c r="D117" s="2" t="s">
        <v>168</v>
      </c>
      <c r="E117" s="5">
        <v>154568</v>
      </c>
      <c r="F117" s="6">
        <v>61827.200000000004</v>
      </c>
      <c r="G117" s="7">
        <f t="shared" si="1"/>
        <v>2.5</v>
      </c>
      <c r="H117" s="2">
        <v>2020</v>
      </c>
    </row>
    <row r="118" spans="1:8" x14ac:dyDescent="0.25">
      <c r="A118" s="3" t="s">
        <v>162</v>
      </c>
      <c r="B118" s="4" t="s">
        <v>163</v>
      </c>
      <c r="C118" s="2" t="s">
        <v>164</v>
      </c>
      <c r="D118" s="2" t="s">
        <v>168</v>
      </c>
      <c r="E118" s="5">
        <v>18595</v>
      </c>
      <c r="F118" s="6">
        <v>18966.900000000001</v>
      </c>
      <c r="G118" s="7">
        <f t="shared" si="1"/>
        <v>0.98039215686274506</v>
      </c>
      <c r="H118" s="2">
        <v>2020</v>
      </c>
    </row>
    <row r="119" spans="1:8" x14ac:dyDescent="0.25">
      <c r="A119" s="3" t="s">
        <v>165</v>
      </c>
      <c r="B119" s="4" t="s">
        <v>166</v>
      </c>
      <c r="C119" s="2" t="s">
        <v>167</v>
      </c>
      <c r="D119" s="2" t="s">
        <v>168</v>
      </c>
      <c r="E119" s="5">
        <v>146185</v>
      </c>
      <c r="F119" s="6">
        <v>119871.7</v>
      </c>
      <c r="G119" s="7">
        <f t="shared" si="1"/>
        <v>1.2195121951219512</v>
      </c>
      <c r="H119" s="2">
        <v>2020</v>
      </c>
    </row>
    <row r="120" spans="1:8" x14ac:dyDescent="0.25">
      <c r="A120" s="3" t="s">
        <v>8</v>
      </c>
      <c r="B120" s="4" t="s">
        <v>9</v>
      </c>
      <c r="C120" s="2" t="s">
        <v>10</v>
      </c>
      <c r="D120" s="2" t="s">
        <v>169</v>
      </c>
      <c r="E120" s="5">
        <v>631911</v>
      </c>
      <c r="F120" s="6">
        <v>436018.58999999997</v>
      </c>
      <c r="G120" s="7">
        <f t="shared" si="1"/>
        <v>1.4492753623188408</v>
      </c>
      <c r="H120" s="2">
        <v>2020</v>
      </c>
    </row>
    <row r="121" spans="1:8" x14ac:dyDescent="0.25">
      <c r="A121" s="3" t="s">
        <v>12</v>
      </c>
      <c r="B121" s="4" t="s">
        <v>13</v>
      </c>
      <c r="C121" s="2" t="s">
        <v>14</v>
      </c>
      <c r="D121" s="2" t="s">
        <v>169</v>
      </c>
      <c r="E121" s="5">
        <v>1184116</v>
      </c>
      <c r="F121" s="6">
        <v>1077545.56</v>
      </c>
      <c r="G121" s="7">
        <f t="shared" si="1"/>
        <v>1.0989010989010988</v>
      </c>
      <c r="H121" s="2">
        <v>2020</v>
      </c>
    </row>
    <row r="122" spans="1:8" x14ac:dyDescent="0.25">
      <c r="A122" s="3" t="s">
        <v>15</v>
      </c>
      <c r="B122" s="4" t="s">
        <v>16</v>
      </c>
      <c r="C122" s="2" t="s">
        <v>17</v>
      </c>
      <c r="D122" s="2" t="s">
        <v>169</v>
      </c>
      <c r="E122" s="5">
        <v>207441</v>
      </c>
      <c r="F122" s="6">
        <v>234408.33</v>
      </c>
      <c r="G122" s="7">
        <f t="shared" si="1"/>
        <v>0.88495575221238942</v>
      </c>
      <c r="H122" s="2">
        <v>2020</v>
      </c>
    </row>
    <row r="123" spans="1:8" x14ac:dyDescent="0.25">
      <c r="A123" s="3" t="s">
        <v>18</v>
      </c>
      <c r="B123" s="4" t="s">
        <v>19</v>
      </c>
      <c r="C123" s="2" t="s">
        <v>20</v>
      </c>
      <c r="D123" s="2" t="s">
        <v>169</v>
      </c>
      <c r="E123" s="5">
        <v>225763</v>
      </c>
      <c r="F123" s="6">
        <v>216732.47999999998</v>
      </c>
      <c r="G123" s="7">
        <f t="shared" si="1"/>
        <v>1.0416666666666667</v>
      </c>
      <c r="H123" s="2">
        <v>2020</v>
      </c>
    </row>
    <row r="124" spans="1:8" x14ac:dyDescent="0.25">
      <c r="A124" s="3" t="s">
        <v>21</v>
      </c>
      <c r="B124" s="4" t="s">
        <v>22</v>
      </c>
      <c r="C124" s="2" t="s">
        <v>23</v>
      </c>
      <c r="D124" s="2" t="s">
        <v>169</v>
      </c>
      <c r="E124" s="5">
        <v>893037</v>
      </c>
      <c r="F124" s="6">
        <v>1089505.1399999999</v>
      </c>
      <c r="G124" s="7">
        <f t="shared" si="1"/>
        <v>0.81967213114754101</v>
      </c>
      <c r="H124" s="2">
        <v>2020</v>
      </c>
    </row>
    <row r="125" spans="1:8" x14ac:dyDescent="0.25">
      <c r="A125" s="3" t="s">
        <v>21</v>
      </c>
      <c r="B125" s="4" t="s">
        <v>22</v>
      </c>
      <c r="C125" s="2" t="s">
        <v>24</v>
      </c>
      <c r="D125" s="2" t="s">
        <v>169</v>
      </c>
      <c r="E125" s="5">
        <v>662062</v>
      </c>
      <c r="F125" s="6">
        <v>470064.01999999996</v>
      </c>
      <c r="G125" s="7">
        <f t="shared" si="1"/>
        <v>1.4084507042253522</v>
      </c>
      <c r="H125" s="2">
        <v>2020</v>
      </c>
    </row>
    <row r="126" spans="1:8" x14ac:dyDescent="0.25">
      <c r="A126" s="3" t="s">
        <v>21</v>
      </c>
      <c r="B126" s="4" t="s">
        <v>22</v>
      </c>
      <c r="C126" s="2" t="s">
        <v>25</v>
      </c>
      <c r="D126" s="2" t="s">
        <v>169</v>
      </c>
      <c r="E126" s="5">
        <v>943377</v>
      </c>
      <c r="F126" s="6">
        <v>698098.98</v>
      </c>
      <c r="G126" s="7">
        <f t="shared" si="1"/>
        <v>1.3513513513513513</v>
      </c>
      <c r="H126" s="2">
        <v>2020</v>
      </c>
    </row>
    <row r="127" spans="1:8" x14ac:dyDescent="0.25">
      <c r="A127" s="3" t="s">
        <v>21</v>
      </c>
      <c r="B127" s="4" t="s">
        <v>22</v>
      </c>
      <c r="C127" s="2" t="s">
        <v>26</v>
      </c>
      <c r="D127" s="2" t="s">
        <v>169</v>
      </c>
      <c r="E127" s="5">
        <v>697934</v>
      </c>
      <c r="F127" s="6">
        <v>474595.12000000005</v>
      </c>
      <c r="G127" s="7">
        <f t="shared" si="1"/>
        <v>1.4705882352941175</v>
      </c>
      <c r="H127" s="2">
        <v>2020</v>
      </c>
    </row>
    <row r="128" spans="1:8" x14ac:dyDescent="0.25">
      <c r="A128" s="3" t="s">
        <v>27</v>
      </c>
      <c r="B128" s="4" t="s">
        <v>28</v>
      </c>
      <c r="C128" s="2" t="s">
        <v>29</v>
      </c>
      <c r="D128" s="2" t="s">
        <v>169</v>
      </c>
      <c r="E128" s="5">
        <v>213756</v>
      </c>
      <c r="F128" s="6">
        <v>162454.56</v>
      </c>
      <c r="G128" s="7">
        <f t="shared" si="1"/>
        <v>1.3157894736842106</v>
      </c>
      <c r="H128" s="2">
        <v>2020</v>
      </c>
    </row>
    <row r="129" spans="1:8" x14ac:dyDescent="0.25">
      <c r="A129" s="3" t="s">
        <v>30</v>
      </c>
      <c r="B129" s="4" t="s">
        <v>31</v>
      </c>
      <c r="C129" s="2" t="s">
        <v>32</v>
      </c>
      <c r="D129" s="2" t="s">
        <v>169</v>
      </c>
      <c r="E129" s="5">
        <v>422826</v>
      </c>
      <c r="F129" s="6">
        <v>295978.19999999995</v>
      </c>
      <c r="G129" s="7">
        <f t="shared" si="1"/>
        <v>1.4285714285714288</v>
      </c>
      <c r="H129" s="2">
        <v>2020</v>
      </c>
    </row>
    <row r="130" spans="1:8" x14ac:dyDescent="0.25">
      <c r="A130" s="3" t="s">
        <v>33</v>
      </c>
      <c r="B130" s="4" t="s">
        <v>34</v>
      </c>
      <c r="C130" s="2" t="s">
        <v>35</v>
      </c>
      <c r="D130" s="2" t="s">
        <v>169</v>
      </c>
      <c r="E130" s="5">
        <v>213851</v>
      </c>
      <c r="F130" s="6">
        <v>220266.53</v>
      </c>
      <c r="G130" s="7">
        <f t="shared" si="1"/>
        <v>0.970873786407767</v>
      </c>
      <c r="H130" s="2">
        <v>2020</v>
      </c>
    </row>
    <row r="131" spans="1:8" x14ac:dyDescent="0.25">
      <c r="A131" s="3" t="s">
        <v>36</v>
      </c>
      <c r="B131" s="4" t="s">
        <v>37</v>
      </c>
      <c r="C131" s="2" t="s">
        <v>38</v>
      </c>
      <c r="D131" s="2" t="s">
        <v>169</v>
      </c>
      <c r="E131" s="5">
        <v>1010712</v>
      </c>
      <c r="F131" s="6">
        <v>1051140.48</v>
      </c>
      <c r="G131" s="7">
        <f t="shared" ref="G131:G194" si="2">E131/F131</f>
        <v>0.96153846153846156</v>
      </c>
      <c r="H131" s="2">
        <v>2020</v>
      </c>
    </row>
    <row r="132" spans="1:8" x14ac:dyDescent="0.25">
      <c r="A132" s="3" t="s">
        <v>36</v>
      </c>
      <c r="B132" s="4" t="s">
        <v>37</v>
      </c>
      <c r="C132" s="2" t="s">
        <v>39</v>
      </c>
      <c r="D132" s="2" t="s">
        <v>169</v>
      </c>
      <c r="E132" s="5">
        <v>500223</v>
      </c>
      <c r="F132" s="6">
        <v>615274.29</v>
      </c>
      <c r="G132" s="7">
        <f t="shared" si="2"/>
        <v>0.81300813008130079</v>
      </c>
      <c r="H132" s="2">
        <v>2020</v>
      </c>
    </row>
    <row r="133" spans="1:8" x14ac:dyDescent="0.25">
      <c r="A133" s="3" t="s">
        <v>40</v>
      </c>
      <c r="B133" s="4" t="s">
        <v>41</v>
      </c>
      <c r="C133" s="2" t="s">
        <v>42</v>
      </c>
      <c r="D133" s="2" t="s">
        <v>169</v>
      </c>
      <c r="E133" s="5">
        <v>1144515</v>
      </c>
      <c r="F133" s="6">
        <v>972837.75</v>
      </c>
      <c r="G133" s="7">
        <f t="shared" si="2"/>
        <v>1.1764705882352942</v>
      </c>
      <c r="H133" s="2">
        <v>2020</v>
      </c>
    </row>
    <row r="134" spans="1:8" x14ac:dyDescent="0.25">
      <c r="A134" s="3" t="s">
        <v>43</v>
      </c>
      <c r="B134" s="4" t="s">
        <v>44</v>
      </c>
      <c r="C134" s="2" t="s">
        <v>45</v>
      </c>
      <c r="D134" s="2" t="s">
        <v>169</v>
      </c>
      <c r="E134" s="5">
        <v>1120811</v>
      </c>
      <c r="F134" s="6">
        <v>1008729.9</v>
      </c>
      <c r="G134" s="7">
        <f t="shared" si="2"/>
        <v>1.1111111111111112</v>
      </c>
      <c r="H134" s="2">
        <v>2020</v>
      </c>
    </row>
    <row r="135" spans="1:8" x14ac:dyDescent="0.25">
      <c r="A135" s="3" t="s">
        <v>46</v>
      </c>
      <c r="B135" s="4" t="s">
        <v>47</v>
      </c>
      <c r="C135" s="2" t="s">
        <v>48</v>
      </c>
      <c r="D135" s="2" t="s">
        <v>169</v>
      </c>
      <c r="E135" s="5">
        <v>455229</v>
      </c>
      <c r="F135" s="6">
        <v>300451.14</v>
      </c>
      <c r="G135" s="7">
        <f t="shared" si="2"/>
        <v>1.5151515151515151</v>
      </c>
      <c r="H135" s="2">
        <v>2020</v>
      </c>
    </row>
    <row r="136" spans="1:8" x14ac:dyDescent="0.25">
      <c r="A136" s="3" t="s">
        <v>49</v>
      </c>
      <c r="B136" s="4" t="s">
        <v>50</v>
      </c>
      <c r="C136" s="2" t="s">
        <v>51</v>
      </c>
      <c r="D136" s="2" t="s">
        <v>169</v>
      </c>
      <c r="E136" s="5">
        <v>797224</v>
      </c>
      <c r="F136" s="6">
        <v>486306.64</v>
      </c>
      <c r="G136" s="7">
        <f t="shared" si="2"/>
        <v>1.639344262295082</v>
      </c>
      <c r="H136" s="2">
        <v>2020</v>
      </c>
    </row>
    <row r="137" spans="1:8" x14ac:dyDescent="0.25">
      <c r="A137" s="3" t="s">
        <v>52</v>
      </c>
      <c r="B137" s="4" t="s">
        <v>53</v>
      </c>
      <c r="C137" s="2" t="s">
        <v>54</v>
      </c>
      <c r="D137" s="2" t="s">
        <v>169</v>
      </c>
      <c r="E137" s="5">
        <v>1001111</v>
      </c>
      <c r="F137" s="6">
        <v>470522.17</v>
      </c>
      <c r="G137" s="7">
        <f t="shared" si="2"/>
        <v>2.1276595744680851</v>
      </c>
      <c r="H137" s="2">
        <v>2020</v>
      </c>
    </row>
    <row r="138" spans="1:8" x14ac:dyDescent="0.25">
      <c r="A138" s="3" t="s">
        <v>52</v>
      </c>
      <c r="B138" s="4" t="s">
        <v>53</v>
      </c>
      <c r="C138" s="2" t="s">
        <v>55</v>
      </c>
      <c r="D138" s="2" t="s">
        <v>169</v>
      </c>
      <c r="E138" s="5">
        <v>652008</v>
      </c>
      <c r="F138" s="6">
        <v>736769.03999999992</v>
      </c>
      <c r="G138" s="7">
        <f t="shared" si="2"/>
        <v>0.88495575221238942</v>
      </c>
      <c r="H138" s="2">
        <v>2020</v>
      </c>
    </row>
    <row r="139" spans="1:8" x14ac:dyDescent="0.25">
      <c r="A139" s="3" t="s">
        <v>56</v>
      </c>
      <c r="B139" s="4" t="s">
        <v>57</v>
      </c>
      <c r="C139" s="2" t="s">
        <v>58</v>
      </c>
      <c r="D139" s="2" t="s">
        <v>169</v>
      </c>
      <c r="E139" s="5">
        <v>1062607</v>
      </c>
      <c r="F139" s="6">
        <v>1009476.6499999999</v>
      </c>
      <c r="G139" s="7">
        <f t="shared" si="2"/>
        <v>1.0526315789473686</v>
      </c>
      <c r="H139" s="2">
        <v>2020</v>
      </c>
    </row>
    <row r="140" spans="1:8" x14ac:dyDescent="0.25">
      <c r="A140" s="3" t="s">
        <v>59</v>
      </c>
      <c r="B140" s="4" t="s">
        <v>60</v>
      </c>
      <c r="C140" s="2" t="s">
        <v>61</v>
      </c>
      <c r="D140" s="2" t="s">
        <v>169</v>
      </c>
      <c r="E140" s="5">
        <v>441620</v>
      </c>
      <c r="F140" s="6">
        <v>211977.60000000001</v>
      </c>
      <c r="G140" s="7">
        <f t="shared" si="2"/>
        <v>2.0833333333333335</v>
      </c>
      <c r="H140" s="2">
        <v>2020</v>
      </c>
    </row>
    <row r="141" spans="1:8" x14ac:dyDescent="0.25">
      <c r="A141" s="3" t="s">
        <v>62</v>
      </c>
      <c r="B141" s="4" t="s">
        <v>63</v>
      </c>
      <c r="C141" s="2" t="s">
        <v>64</v>
      </c>
      <c r="D141" s="2" t="s">
        <v>169</v>
      </c>
      <c r="E141" s="5">
        <v>667765</v>
      </c>
      <c r="F141" s="6">
        <v>180296.55000000002</v>
      </c>
      <c r="G141" s="7">
        <f t="shared" si="2"/>
        <v>3.7037037037037033</v>
      </c>
      <c r="H141" s="2">
        <v>2020</v>
      </c>
    </row>
    <row r="142" spans="1:8" x14ac:dyDescent="0.25">
      <c r="A142" s="3" t="s">
        <v>65</v>
      </c>
      <c r="B142" s="4" t="s">
        <v>66</v>
      </c>
      <c r="C142" s="2" t="s">
        <v>67</v>
      </c>
      <c r="D142" s="2" t="s">
        <v>169</v>
      </c>
      <c r="E142" s="5">
        <v>888554</v>
      </c>
      <c r="F142" s="6">
        <v>275451.74</v>
      </c>
      <c r="G142" s="7">
        <f t="shared" si="2"/>
        <v>3.2258064516129035</v>
      </c>
      <c r="H142" s="2">
        <v>2020</v>
      </c>
    </row>
    <row r="143" spans="1:8" x14ac:dyDescent="0.25">
      <c r="A143" s="3" t="s">
        <v>68</v>
      </c>
      <c r="B143" s="4" t="s">
        <v>69</v>
      </c>
      <c r="C143" s="2" t="s">
        <v>70</v>
      </c>
      <c r="D143" s="2" t="s">
        <v>169</v>
      </c>
      <c r="E143" s="5">
        <v>278717</v>
      </c>
      <c r="F143" s="6">
        <v>242483.79</v>
      </c>
      <c r="G143" s="7">
        <f t="shared" si="2"/>
        <v>1.1494252873563218</v>
      </c>
      <c r="H143" s="2">
        <v>2020</v>
      </c>
    </row>
    <row r="144" spans="1:8" x14ac:dyDescent="0.25">
      <c r="A144" s="3" t="s">
        <v>71</v>
      </c>
      <c r="B144" s="4" t="s">
        <v>72</v>
      </c>
      <c r="C144" s="2" t="s">
        <v>73</v>
      </c>
      <c r="D144" s="2" t="s">
        <v>169</v>
      </c>
      <c r="E144" s="5">
        <v>696460</v>
      </c>
      <c r="F144" s="6">
        <v>508415.8</v>
      </c>
      <c r="G144" s="7">
        <f t="shared" si="2"/>
        <v>1.3698630136986301</v>
      </c>
      <c r="H144" s="2">
        <v>2020</v>
      </c>
    </row>
    <row r="145" spans="1:8" x14ac:dyDescent="0.25">
      <c r="A145" s="3" t="s">
        <v>71</v>
      </c>
      <c r="B145" s="4" t="s">
        <v>72</v>
      </c>
      <c r="C145" s="2" t="s">
        <v>74</v>
      </c>
      <c r="D145" s="2" t="s">
        <v>169</v>
      </c>
      <c r="E145" s="5">
        <v>1184330</v>
      </c>
      <c r="F145" s="6">
        <v>1125113.5</v>
      </c>
      <c r="G145" s="7">
        <f t="shared" si="2"/>
        <v>1.0526315789473684</v>
      </c>
      <c r="H145" s="2">
        <v>2020</v>
      </c>
    </row>
    <row r="146" spans="1:8" x14ac:dyDescent="0.25">
      <c r="A146" s="3" t="s">
        <v>75</v>
      </c>
      <c r="B146" s="4" t="s">
        <v>76</v>
      </c>
      <c r="C146" s="2" t="s">
        <v>77</v>
      </c>
      <c r="D146" s="2" t="s">
        <v>169</v>
      </c>
      <c r="E146" s="5">
        <v>722174</v>
      </c>
      <c r="F146" s="6">
        <v>491078.32</v>
      </c>
      <c r="G146" s="7">
        <f t="shared" si="2"/>
        <v>1.4705882352941175</v>
      </c>
      <c r="H146" s="2">
        <v>2020</v>
      </c>
    </row>
    <row r="147" spans="1:8" x14ac:dyDescent="0.25">
      <c r="A147" s="3" t="s">
        <v>78</v>
      </c>
      <c r="B147" s="4" t="s">
        <v>79</v>
      </c>
      <c r="C147" s="2" t="s">
        <v>80</v>
      </c>
      <c r="D147" s="2" t="s">
        <v>169</v>
      </c>
      <c r="E147" s="5">
        <v>169552</v>
      </c>
      <c r="F147" s="6">
        <v>206853.44</v>
      </c>
      <c r="G147" s="7">
        <f t="shared" si="2"/>
        <v>0.81967213114754101</v>
      </c>
      <c r="H147" s="2">
        <v>2020</v>
      </c>
    </row>
    <row r="148" spans="1:8" x14ac:dyDescent="0.25">
      <c r="A148" s="3" t="s">
        <v>81</v>
      </c>
      <c r="B148" s="4" t="s">
        <v>82</v>
      </c>
      <c r="C148" s="2" t="s">
        <v>83</v>
      </c>
      <c r="D148" s="2" t="s">
        <v>169</v>
      </c>
      <c r="E148" s="5">
        <v>132934</v>
      </c>
      <c r="F148" s="6">
        <v>70455.02</v>
      </c>
      <c r="G148" s="7">
        <f t="shared" si="2"/>
        <v>1.8867924528301885</v>
      </c>
      <c r="H148" s="2">
        <v>2020</v>
      </c>
    </row>
    <row r="149" spans="1:8" x14ac:dyDescent="0.25">
      <c r="A149" s="3" t="s">
        <v>84</v>
      </c>
      <c r="B149" s="4" t="s">
        <v>85</v>
      </c>
      <c r="C149" s="2" t="s">
        <v>86</v>
      </c>
      <c r="D149" s="2" t="s">
        <v>169</v>
      </c>
      <c r="E149" s="5">
        <v>674783</v>
      </c>
      <c r="F149" s="6">
        <v>344139.33</v>
      </c>
      <c r="G149" s="7">
        <f t="shared" si="2"/>
        <v>1.9607843137254901</v>
      </c>
      <c r="H149" s="2">
        <v>2020</v>
      </c>
    </row>
    <row r="150" spans="1:8" x14ac:dyDescent="0.25">
      <c r="A150" s="3" t="s">
        <v>87</v>
      </c>
      <c r="B150" s="4" t="s">
        <v>88</v>
      </c>
      <c r="C150" s="2" t="s">
        <v>89</v>
      </c>
      <c r="D150" s="2" t="s">
        <v>169</v>
      </c>
      <c r="E150" s="5">
        <v>1116197</v>
      </c>
      <c r="F150" s="6">
        <v>1060387.1499999999</v>
      </c>
      <c r="G150" s="7">
        <f t="shared" si="2"/>
        <v>1.0526315789473686</v>
      </c>
      <c r="H150" s="2">
        <v>2020</v>
      </c>
    </row>
    <row r="151" spans="1:8" x14ac:dyDescent="0.25">
      <c r="A151" s="3" t="s">
        <v>90</v>
      </c>
      <c r="B151" s="4" t="s">
        <v>91</v>
      </c>
      <c r="C151" s="2" t="s">
        <v>92</v>
      </c>
      <c r="D151" s="2" t="s">
        <v>169</v>
      </c>
      <c r="E151" s="5">
        <v>1068580</v>
      </c>
      <c r="F151" s="6">
        <v>748006</v>
      </c>
      <c r="G151" s="7">
        <f t="shared" si="2"/>
        <v>1.4285714285714286</v>
      </c>
      <c r="H151" s="2">
        <v>2020</v>
      </c>
    </row>
    <row r="152" spans="1:8" x14ac:dyDescent="0.25">
      <c r="A152" s="3" t="s">
        <v>93</v>
      </c>
      <c r="B152" s="4" t="s">
        <v>94</v>
      </c>
      <c r="C152" s="2" t="s">
        <v>95</v>
      </c>
      <c r="D152" s="2" t="s">
        <v>169</v>
      </c>
      <c r="E152" s="5">
        <v>221694</v>
      </c>
      <c r="F152" s="6">
        <v>66508.2</v>
      </c>
      <c r="G152" s="7">
        <f t="shared" si="2"/>
        <v>3.3333333333333335</v>
      </c>
      <c r="H152" s="2">
        <v>2020</v>
      </c>
    </row>
    <row r="153" spans="1:8" x14ac:dyDescent="0.25">
      <c r="A153" s="3" t="s">
        <v>96</v>
      </c>
      <c r="B153" s="4" t="s">
        <v>97</v>
      </c>
      <c r="C153" s="2" t="s">
        <v>98</v>
      </c>
      <c r="D153" s="2" t="s">
        <v>169</v>
      </c>
      <c r="E153" s="5">
        <v>359183</v>
      </c>
      <c r="F153" s="6">
        <v>402284.96</v>
      </c>
      <c r="G153" s="7">
        <f t="shared" si="2"/>
        <v>0.89285714285714279</v>
      </c>
      <c r="H153" s="2">
        <v>2020</v>
      </c>
    </row>
    <row r="154" spans="1:8" x14ac:dyDescent="0.25">
      <c r="A154" s="3" t="s">
        <v>99</v>
      </c>
      <c r="B154" s="4" t="s">
        <v>100</v>
      </c>
      <c r="C154" s="2" t="s">
        <v>101</v>
      </c>
      <c r="D154" s="2" t="s">
        <v>169</v>
      </c>
      <c r="E154" s="5">
        <v>609373</v>
      </c>
      <c r="F154" s="6">
        <v>347342.61</v>
      </c>
      <c r="G154" s="7">
        <f t="shared" si="2"/>
        <v>1.7543859649122808</v>
      </c>
      <c r="H154" s="2">
        <v>2020</v>
      </c>
    </row>
    <row r="155" spans="1:8" x14ac:dyDescent="0.25">
      <c r="A155" s="3" t="s">
        <v>102</v>
      </c>
      <c r="B155" s="4" t="s">
        <v>103</v>
      </c>
      <c r="C155" s="2" t="s">
        <v>104</v>
      </c>
      <c r="D155" s="2" t="s">
        <v>169</v>
      </c>
      <c r="E155" s="5">
        <v>238758</v>
      </c>
      <c r="F155" s="6">
        <v>119379</v>
      </c>
      <c r="G155" s="7">
        <f t="shared" si="2"/>
        <v>2</v>
      </c>
      <c r="H155" s="2">
        <v>2020</v>
      </c>
    </row>
    <row r="156" spans="1:8" x14ac:dyDescent="0.25">
      <c r="A156" s="3" t="s">
        <v>105</v>
      </c>
      <c r="B156" s="4" t="s">
        <v>106</v>
      </c>
      <c r="C156" s="2" t="s">
        <v>107</v>
      </c>
      <c r="D156" s="2" t="s">
        <v>169</v>
      </c>
      <c r="E156" s="5">
        <v>637408</v>
      </c>
      <c r="F156" s="6">
        <v>599163.52</v>
      </c>
      <c r="G156" s="7">
        <f t="shared" si="2"/>
        <v>1.0638297872340425</v>
      </c>
      <c r="H156" s="2">
        <v>2020</v>
      </c>
    </row>
    <row r="157" spans="1:8" x14ac:dyDescent="0.25">
      <c r="A157" s="3" t="s">
        <v>108</v>
      </c>
      <c r="B157" s="4" t="s">
        <v>109</v>
      </c>
      <c r="C157" s="2" t="s">
        <v>110</v>
      </c>
      <c r="D157" s="2" t="s">
        <v>169</v>
      </c>
      <c r="E157" s="5">
        <v>866077</v>
      </c>
      <c r="F157" s="6">
        <v>1004649.32</v>
      </c>
      <c r="G157" s="7">
        <f t="shared" si="2"/>
        <v>0.86206896551724144</v>
      </c>
      <c r="H157" s="2">
        <v>2020</v>
      </c>
    </row>
    <row r="158" spans="1:8" x14ac:dyDescent="0.25">
      <c r="A158" s="3" t="s">
        <v>111</v>
      </c>
      <c r="B158" s="4" t="s">
        <v>112</v>
      </c>
      <c r="C158" s="2" t="s">
        <v>113</v>
      </c>
      <c r="D158" s="2" t="s">
        <v>169</v>
      </c>
      <c r="E158" s="5">
        <v>1191471</v>
      </c>
      <c r="F158" s="6">
        <v>1060409.19</v>
      </c>
      <c r="G158" s="7">
        <f t="shared" si="2"/>
        <v>1.1235955056179776</v>
      </c>
      <c r="H158" s="2">
        <v>2020</v>
      </c>
    </row>
    <row r="159" spans="1:8" x14ac:dyDescent="0.25">
      <c r="A159" s="3" t="s">
        <v>114</v>
      </c>
      <c r="B159" s="4" t="s">
        <v>115</v>
      </c>
      <c r="C159" s="2" t="s">
        <v>116</v>
      </c>
      <c r="D159" s="2" t="s">
        <v>169</v>
      </c>
      <c r="E159" s="5">
        <v>1031941</v>
      </c>
      <c r="F159" s="6">
        <v>691400.47000000009</v>
      </c>
      <c r="G159" s="7">
        <f t="shared" si="2"/>
        <v>1.4925373134328357</v>
      </c>
      <c r="H159" s="2">
        <v>2020</v>
      </c>
    </row>
    <row r="160" spans="1:8" x14ac:dyDescent="0.25">
      <c r="A160" s="3" t="s">
        <v>114</v>
      </c>
      <c r="B160" s="4" t="s">
        <v>115</v>
      </c>
      <c r="C160" s="2" t="s">
        <v>117</v>
      </c>
      <c r="D160" s="2" t="s">
        <v>169</v>
      </c>
      <c r="E160" s="5">
        <v>385369</v>
      </c>
      <c r="F160" s="6">
        <v>204245.57</v>
      </c>
      <c r="G160" s="7">
        <f t="shared" si="2"/>
        <v>1.8867924528301887</v>
      </c>
      <c r="H160" s="2">
        <v>2020</v>
      </c>
    </row>
    <row r="161" spans="1:8" x14ac:dyDescent="0.25">
      <c r="A161" s="3" t="s">
        <v>114</v>
      </c>
      <c r="B161" s="4" t="s">
        <v>115</v>
      </c>
      <c r="C161" s="2" t="s">
        <v>118</v>
      </c>
      <c r="D161" s="2" t="s">
        <v>169</v>
      </c>
      <c r="E161" s="5">
        <v>816830</v>
      </c>
      <c r="F161" s="6">
        <v>392078.39999999997</v>
      </c>
      <c r="G161" s="7">
        <f t="shared" si="2"/>
        <v>2.0833333333333335</v>
      </c>
      <c r="H161" s="2">
        <v>2020</v>
      </c>
    </row>
    <row r="162" spans="1:8" x14ac:dyDescent="0.25">
      <c r="A162" s="3" t="s">
        <v>119</v>
      </c>
      <c r="B162" s="4" t="s">
        <v>120</v>
      </c>
      <c r="C162" s="2" t="s">
        <v>121</v>
      </c>
      <c r="D162" s="2" t="s">
        <v>169</v>
      </c>
      <c r="E162" s="5">
        <v>916549</v>
      </c>
      <c r="F162" s="6">
        <v>1081527.8199999998</v>
      </c>
      <c r="G162" s="7">
        <f t="shared" si="2"/>
        <v>0.84745762711864425</v>
      </c>
      <c r="H162" s="2">
        <v>2020</v>
      </c>
    </row>
    <row r="163" spans="1:8" x14ac:dyDescent="0.25">
      <c r="A163" s="3" t="s">
        <v>122</v>
      </c>
      <c r="B163" s="4" t="s">
        <v>123</v>
      </c>
      <c r="C163" s="2" t="s">
        <v>124</v>
      </c>
      <c r="D163" s="2" t="s">
        <v>169</v>
      </c>
      <c r="E163" s="5">
        <v>649864</v>
      </c>
      <c r="F163" s="6">
        <v>318433.36</v>
      </c>
      <c r="G163" s="7">
        <f t="shared" si="2"/>
        <v>2.0408163265306123</v>
      </c>
      <c r="H163" s="2">
        <v>2020</v>
      </c>
    </row>
    <row r="164" spans="1:8" x14ac:dyDescent="0.25">
      <c r="A164" s="3" t="s">
        <v>125</v>
      </c>
      <c r="B164" s="4" t="s">
        <v>126</v>
      </c>
      <c r="C164" s="2" t="s">
        <v>127</v>
      </c>
      <c r="D164" s="2" t="s">
        <v>169</v>
      </c>
      <c r="E164" s="5">
        <v>669970</v>
      </c>
      <c r="F164" s="6">
        <v>757066.1</v>
      </c>
      <c r="G164" s="7">
        <f t="shared" si="2"/>
        <v>0.88495575221238942</v>
      </c>
      <c r="H164" s="2">
        <v>2020</v>
      </c>
    </row>
    <row r="165" spans="1:8" x14ac:dyDescent="0.25">
      <c r="A165" s="3" t="s">
        <v>128</v>
      </c>
      <c r="B165" s="4" t="s">
        <v>129</v>
      </c>
      <c r="C165" s="2" t="s">
        <v>130</v>
      </c>
      <c r="D165" s="2" t="s">
        <v>169</v>
      </c>
      <c r="E165" s="5">
        <v>1185957</v>
      </c>
      <c r="F165" s="6">
        <v>486242.37</v>
      </c>
      <c r="G165" s="7">
        <f t="shared" si="2"/>
        <v>2.4390243902439024</v>
      </c>
      <c r="H165" s="2">
        <v>2020</v>
      </c>
    </row>
    <row r="166" spans="1:8" x14ac:dyDescent="0.25">
      <c r="A166" s="3" t="s">
        <v>131</v>
      </c>
      <c r="B166" s="4" t="s">
        <v>132</v>
      </c>
      <c r="C166" s="2" t="s">
        <v>133</v>
      </c>
      <c r="D166" s="2" t="s">
        <v>169</v>
      </c>
      <c r="E166" s="5">
        <v>881225</v>
      </c>
      <c r="F166" s="6">
        <v>713792.25</v>
      </c>
      <c r="G166" s="7">
        <f t="shared" si="2"/>
        <v>1.2345679012345678</v>
      </c>
      <c r="H166" s="2">
        <v>2020</v>
      </c>
    </row>
    <row r="167" spans="1:8" x14ac:dyDescent="0.25">
      <c r="A167" s="3" t="s">
        <v>134</v>
      </c>
      <c r="B167" s="4" t="s">
        <v>135</v>
      </c>
      <c r="C167" s="2" t="s">
        <v>136</v>
      </c>
      <c r="D167" s="2" t="s">
        <v>169</v>
      </c>
      <c r="E167" s="5">
        <v>383053</v>
      </c>
      <c r="F167" s="6">
        <v>187695.97</v>
      </c>
      <c r="G167" s="7">
        <f t="shared" si="2"/>
        <v>2.0408163265306123</v>
      </c>
      <c r="H167" s="2">
        <v>2020</v>
      </c>
    </row>
    <row r="168" spans="1:8" x14ac:dyDescent="0.25">
      <c r="A168" s="3" t="s">
        <v>137</v>
      </c>
      <c r="B168" s="4" t="s">
        <v>138</v>
      </c>
      <c r="C168" s="2" t="s">
        <v>139</v>
      </c>
      <c r="D168" s="2" t="s">
        <v>169</v>
      </c>
      <c r="E168" s="5">
        <v>621826</v>
      </c>
      <c r="F168" s="6">
        <v>292258.21999999997</v>
      </c>
      <c r="G168" s="7">
        <f t="shared" si="2"/>
        <v>2.1276595744680855</v>
      </c>
      <c r="H168" s="2">
        <v>2020</v>
      </c>
    </row>
    <row r="169" spans="1:8" x14ac:dyDescent="0.25">
      <c r="A169" s="3" t="s">
        <v>140</v>
      </c>
      <c r="B169" s="4" t="s">
        <v>141</v>
      </c>
      <c r="C169" s="2" t="s">
        <v>142</v>
      </c>
      <c r="D169" s="2" t="s">
        <v>169</v>
      </c>
      <c r="E169" s="5">
        <v>1218248</v>
      </c>
      <c r="F169" s="6">
        <v>572576.55999999994</v>
      </c>
      <c r="G169" s="7">
        <f t="shared" si="2"/>
        <v>2.1276595744680855</v>
      </c>
      <c r="H169" s="2">
        <v>2020</v>
      </c>
    </row>
    <row r="170" spans="1:8" x14ac:dyDescent="0.25">
      <c r="A170" s="3" t="s">
        <v>143</v>
      </c>
      <c r="B170" s="4" t="s">
        <v>144</v>
      </c>
      <c r="C170" s="2" t="s">
        <v>145</v>
      </c>
      <c r="D170" s="2" t="s">
        <v>169</v>
      </c>
      <c r="E170" s="5">
        <v>490535</v>
      </c>
      <c r="F170" s="6">
        <v>578831.29999999993</v>
      </c>
      <c r="G170" s="7">
        <f t="shared" si="2"/>
        <v>0.84745762711864414</v>
      </c>
      <c r="H170" s="2">
        <v>2020</v>
      </c>
    </row>
    <row r="171" spans="1:8" x14ac:dyDescent="0.25">
      <c r="A171" s="3" t="s">
        <v>143</v>
      </c>
      <c r="B171" s="4" t="s">
        <v>144</v>
      </c>
      <c r="C171" s="2" t="s">
        <v>146</v>
      </c>
      <c r="D171" s="2" t="s">
        <v>169</v>
      </c>
      <c r="E171" s="5">
        <v>165618</v>
      </c>
      <c r="F171" s="6">
        <v>168930.36000000002</v>
      </c>
      <c r="G171" s="7">
        <f t="shared" si="2"/>
        <v>0.98039215686274506</v>
      </c>
      <c r="H171" s="2">
        <v>2020</v>
      </c>
    </row>
    <row r="172" spans="1:8" x14ac:dyDescent="0.25">
      <c r="A172" s="3" t="s">
        <v>147</v>
      </c>
      <c r="B172" s="4" t="s">
        <v>148</v>
      </c>
      <c r="C172" s="2" t="s">
        <v>149</v>
      </c>
      <c r="D172" s="2" t="s">
        <v>169</v>
      </c>
      <c r="E172" s="5">
        <v>45220</v>
      </c>
      <c r="F172" s="6">
        <v>19444.599999999999</v>
      </c>
      <c r="G172" s="7">
        <f t="shared" si="2"/>
        <v>2.3255813953488373</v>
      </c>
      <c r="H172" s="2">
        <v>2020</v>
      </c>
    </row>
    <row r="173" spans="1:8" x14ac:dyDescent="0.25">
      <c r="A173" s="3" t="s">
        <v>150</v>
      </c>
      <c r="B173" s="4" t="s">
        <v>151</v>
      </c>
      <c r="C173" s="2" t="s">
        <v>152</v>
      </c>
      <c r="D173" s="2" t="s">
        <v>169</v>
      </c>
      <c r="E173" s="5">
        <v>432591</v>
      </c>
      <c r="F173" s="6">
        <v>233599.14</v>
      </c>
      <c r="G173" s="7">
        <f t="shared" si="2"/>
        <v>1.8518518518518516</v>
      </c>
      <c r="H173" s="2">
        <v>2020</v>
      </c>
    </row>
    <row r="174" spans="1:8" x14ac:dyDescent="0.25">
      <c r="A174" s="3" t="s">
        <v>153</v>
      </c>
      <c r="B174" s="4" t="s">
        <v>154</v>
      </c>
      <c r="C174" s="2" t="s">
        <v>155</v>
      </c>
      <c r="D174" s="2" t="s">
        <v>169</v>
      </c>
      <c r="E174" s="5">
        <v>229954</v>
      </c>
      <c r="F174" s="6">
        <v>266746.63999999996</v>
      </c>
      <c r="G174" s="7">
        <f t="shared" si="2"/>
        <v>0.86206896551724155</v>
      </c>
      <c r="H174" s="2">
        <v>2020</v>
      </c>
    </row>
    <row r="175" spans="1:8" x14ac:dyDescent="0.25">
      <c r="A175" s="3" t="s">
        <v>156</v>
      </c>
      <c r="B175" s="4" t="s">
        <v>157</v>
      </c>
      <c r="C175" s="2" t="s">
        <v>158</v>
      </c>
      <c r="D175" s="2" t="s">
        <v>169</v>
      </c>
      <c r="E175" s="5">
        <v>448795</v>
      </c>
      <c r="F175" s="6">
        <v>224397.5</v>
      </c>
      <c r="G175" s="7">
        <f t="shared" si="2"/>
        <v>2</v>
      </c>
      <c r="H175" s="2">
        <v>2020</v>
      </c>
    </row>
    <row r="176" spans="1:8" x14ac:dyDescent="0.25">
      <c r="A176" s="3" t="s">
        <v>159</v>
      </c>
      <c r="B176" s="4" t="s">
        <v>160</v>
      </c>
      <c r="C176" s="2" t="s">
        <v>161</v>
      </c>
      <c r="D176" s="2" t="s">
        <v>169</v>
      </c>
      <c r="E176" s="5">
        <v>900913</v>
      </c>
      <c r="F176" s="6">
        <v>342346.94</v>
      </c>
      <c r="G176" s="7">
        <f t="shared" si="2"/>
        <v>2.6315789473684212</v>
      </c>
      <c r="H176" s="2">
        <v>2020</v>
      </c>
    </row>
    <row r="177" spans="1:8" x14ac:dyDescent="0.25">
      <c r="A177" s="3" t="s">
        <v>162</v>
      </c>
      <c r="B177" s="4" t="s">
        <v>163</v>
      </c>
      <c r="C177" s="2" t="s">
        <v>164</v>
      </c>
      <c r="D177" s="2" t="s">
        <v>169</v>
      </c>
      <c r="E177" s="5">
        <v>283321</v>
      </c>
      <c r="F177" s="6">
        <v>172825.81</v>
      </c>
      <c r="G177" s="7">
        <f t="shared" si="2"/>
        <v>1.639344262295082</v>
      </c>
      <c r="H177" s="2">
        <v>2020</v>
      </c>
    </row>
    <row r="178" spans="1:8" x14ac:dyDescent="0.25">
      <c r="A178" s="3" t="s">
        <v>165</v>
      </c>
      <c r="B178" s="4" t="s">
        <v>166</v>
      </c>
      <c r="C178" s="2" t="s">
        <v>167</v>
      </c>
      <c r="D178" s="2" t="s">
        <v>169</v>
      </c>
      <c r="E178" s="5">
        <v>599154</v>
      </c>
      <c r="F178" s="6">
        <v>617128.62</v>
      </c>
      <c r="G178" s="7">
        <f t="shared" si="2"/>
        <v>0.970873786407767</v>
      </c>
      <c r="H178" s="2">
        <v>2020</v>
      </c>
    </row>
    <row r="179" spans="1:8" x14ac:dyDescent="0.25">
      <c r="A179" s="3" t="s">
        <v>8</v>
      </c>
      <c r="B179" s="4" t="s">
        <v>9</v>
      </c>
      <c r="C179" s="2" t="s">
        <v>10</v>
      </c>
      <c r="D179" s="2" t="s">
        <v>170</v>
      </c>
      <c r="E179" s="5">
        <v>523100</v>
      </c>
      <c r="F179" s="6">
        <v>439404</v>
      </c>
      <c r="G179" s="7">
        <f t="shared" si="2"/>
        <v>1.1904761904761905</v>
      </c>
      <c r="H179" s="2">
        <v>2020</v>
      </c>
    </row>
    <row r="180" spans="1:8" x14ac:dyDescent="0.25">
      <c r="A180" s="3" t="s">
        <v>12</v>
      </c>
      <c r="B180" s="4" t="s">
        <v>13</v>
      </c>
      <c r="C180" s="2" t="s">
        <v>14</v>
      </c>
      <c r="D180" s="2" t="s">
        <v>170</v>
      </c>
      <c r="E180" s="5">
        <v>129285</v>
      </c>
      <c r="F180" s="6">
        <v>133163.55000000002</v>
      </c>
      <c r="G180" s="7">
        <f t="shared" si="2"/>
        <v>0.97087378640776689</v>
      </c>
      <c r="H180" s="2">
        <v>2020</v>
      </c>
    </row>
    <row r="181" spans="1:8" x14ac:dyDescent="0.25">
      <c r="A181" s="3" t="s">
        <v>15</v>
      </c>
      <c r="B181" s="4" t="s">
        <v>16</v>
      </c>
      <c r="C181" s="2" t="s">
        <v>17</v>
      </c>
      <c r="D181" s="2" t="s">
        <v>170</v>
      </c>
      <c r="E181" s="5">
        <v>480482</v>
      </c>
      <c r="F181" s="6">
        <v>278679.56</v>
      </c>
      <c r="G181" s="7">
        <f t="shared" si="2"/>
        <v>1.7241379310344829</v>
      </c>
      <c r="H181" s="2">
        <v>2020</v>
      </c>
    </row>
    <row r="182" spans="1:8" x14ac:dyDescent="0.25">
      <c r="A182" s="3" t="s">
        <v>18</v>
      </c>
      <c r="B182" s="4" t="s">
        <v>19</v>
      </c>
      <c r="C182" s="2" t="s">
        <v>20</v>
      </c>
      <c r="D182" s="2" t="s">
        <v>170</v>
      </c>
      <c r="E182" s="5">
        <v>507156</v>
      </c>
      <c r="F182" s="6">
        <v>517299.12</v>
      </c>
      <c r="G182" s="7">
        <f t="shared" si="2"/>
        <v>0.98039215686274506</v>
      </c>
      <c r="H182" s="2">
        <v>2020</v>
      </c>
    </row>
    <row r="183" spans="1:8" x14ac:dyDescent="0.25">
      <c r="A183" s="3" t="s">
        <v>21</v>
      </c>
      <c r="B183" s="4" t="s">
        <v>22</v>
      </c>
      <c r="C183" s="2" t="s">
        <v>23</v>
      </c>
      <c r="D183" s="2" t="s">
        <v>170</v>
      </c>
      <c r="E183" s="5">
        <v>56344</v>
      </c>
      <c r="F183" s="6">
        <v>27608.560000000001</v>
      </c>
      <c r="G183" s="7">
        <f t="shared" si="2"/>
        <v>2.0408163265306123</v>
      </c>
      <c r="H183" s="2">
        <v>2020</v>
      </c>
    </row>
    <row r="184" spans="1:8" x14ac:dyDescent="0.25">
      <c r="A184" s="3" t="s">
        <v>21</v>
      </c>
      <c r="B184" s="4" t="s">
        <v>22</v>
      </c>
      <c r="C184" s="2" t="s">
        <v>24</v>
      </c>
      <c r="D184" s="2" t="s">
        <v>170</v>
      </c>
      <c r="E184" s="5">
        <v>19283</v>
      </c>
      <c r="F184" s="6">
        <v>16390.55</v>
      </c>
      <c r="G184" s="7">
        <f t="shared" si="2"/>
        <v>1.1764705882352942</v>
      </c>
      <c r="H184" s="2">
        <v>2020</v>
      </c>
    </row>
    <row r="185" spans="1:8" x14ac:dyDescent="0.25">
      <c r="A185" s="3" t="s">
        <v>21</v>
      </c>
      <c r="B185" s="4" t="s">
        <v>22</v>
      </c>
      <c r="C185" s="2" t="s">
        <v>25</v>
      </c>
      <c r="D185" s="2" t="s">
        <v>170</v>
      </c>
      <c r="E185" s="5">
        <v>586172</v>
      </c>
      <c r="F185" s="6">
        <v>158266.44</v>
      </c>
      <c r="G185" s="7">
        <f t="shared" si="2"/>
        <v>3.7037037037037037</v>
      </c>
      <c r="H185" s="2">
        <v>2020</v>
      </c>
    </row>
    <row r="186" spans="1:8" x14ac:dyDescent="0.25">
      <c r="A186" s="3" t="s">
        <v>21</v>
      </c>
      <c r="B186" s="4" t="s">
        <v>22</v>
      </c>
      <c r="C186" s="2" t="s">
        <v>26</v>
      </c>
      <c r="D186" s="2" t="s">
        <v>170</v>
      </c>
      <c r="E186" s="5">
        <v>787733</v>
      </c>
      <c r="F186" s="6">
        <v>354479.85000000003</v>
      </c>
      <c r="G186" s="7">
        <f t="shared" si="2"/>
        <v>2.2222222222222219</v>
      </c>
      <c r="H186" s="2">
        <v>2020</v>
      </c>
    </row>
    <row r="187" spans="1:8" x14ac:dyDescent="0.25">
      <c r="A187" s="3" t="s">
        <v>27</v>
      </c>
      <c r="B187" s="4" t="s">
        <v>28</v>
      </c>
      <c r="C187" s="2" t="s">
        <v>29</v>
      </c>
      <c r="D187" s="2" t="s">
        <v>170</v>
      </c>
      <c r="E187" s="5">
        <v>25712</v>
      </c>
      <c r="F187" s="6">
        <v>28283.200000000001</v>
      </c>
      <c r="G187" s="7">
        <f t="shared" si="2"/>
        <v>0.90909090909090906</v>
      </c>
      <c r="H187" s="2">
        <v>2020</v>
      </c>
    </row>
    <row r="188" spans="1:8" x14ac:dyDescent="0.25">
      <c r="A188" s="3" t="s">
        <v>30</v>
      </c>
      <c r="B188" s="4" t="s">
        <v>31</v>
      </c>
      <c r="C188" s="2" t="s">
        <v>32</v>
      </c>
      <c r="D188" s="2" t="s">
        <v>170</v>
      </c>
      <c r="E188" s="5">
        <v>346543</v>
      </c>
      <c r="F188" s="6">
        <v>291096.12</v>
      </c>
      <c r="G188" s="7">
        <f t="shared" si="2"/>
        <v>1.1904761904761905</v>
      </c>
      <c r="H188" s="2">
        <v>2020</v>
      </c>
    </row>
    <row r="189" spans="1:8" x14ac:dyDescent="0.25">
      <c r="A189" s="3" t="s">
        <v>33</v>
      </c>
      <c r="B189" s="4" t="s">
        <v>34</v>
      </c>
      <c r="C189" s="2" t="s">
        <v>35</v>
      </c>
      <c r="D189" s="2" t="s">
        <v>170</v>
      </c>
      <c r="E189" s="5">
        <v>522454</v>
      </c>
      <c r="F189" s="6">
        <v>496331.3</v>
      </c>
      <c r="G189" s="7">
        <f t="shared" si="2"/>
        <v>1.0526315789473684</v>
      </c>
      <c r="H189" s="2">
        <v>2020</v>
      </c>
    </row>
    <row r="190" spans="1:8" x14ac:dyDescent="0.25">
      <c r="A190" s="3" t="s">
        <v>36</v>
      </c>
      <c r="B190" s="4" t="s">
        <v>37</v>
      </c>
      <c r="C190" s="2" t="s">
        <v>38</v>
      </c>
      <c r="D190" s="2" t="s">
        <v>170</v>
      </c>
      <c r="E190" s="5">
        <v>693491</v>
      </c>
      <c r="F190" s="6">
        <v>173372.75</v>
      </c>
      <c r="G190" s="7">
        <f t="shared" si="2"/>
        <v>4</v>
      </c>
      <c r="H190" s="2">
        <v>2020</v>
      </c>
    </row>
    <row r="191" spans="1:8" x14ac:dyDescent="0.25">
      <c r="A191" s="3" t="s">
        <v>36</v>
      </c>
      <c r="B191" s="4" t="s">
        <v>37</v>
      </c>
      <c r="C191" s="2" t="s">
        <v>39</v>
      </c>
      <c r="D191" s="2" t="s">
        <v>170</v>
      </c>
      <c r="E191" s="5">
        <v>95178</v>
      </c>
      <c r="F191" s="6">
        <v>93274.44</v>
      </c>
      <c r="G191" s="7">
        <f t="shared" si="2"/>
        <v>1.0204081632653061</v>
      </c>
      <c r="H191" s="2">
        <v>2020</v>
      </c>
    </row>
    <row r="192" spans="1:8" x14ac:dyDescent="0.25">
      <c r="A192" s="3" t="s">
        <v>40</v>
      </c>
      <c r="B192" s="4" t="s">
        <v>41</v>
      </c>
      <c r="C192" s="2" t="s">
        <v>42</v>
      </c>
      <c r="D192" s="2" t="s">
        <v>170</v>
      </c>
      <c r="E192" s="5">
        <v>727042</v>
      </c>
      <c r="F192" s="6">
        <v>545281.5</v>
      </c>
      <c r="G192" s="7">
        <f t="shared" si="2"/>
        <v>1.3333333333333333</v>
      </c>
      <c r="H192" s="2">
        <v>2020</v>
      </c>
    </row>
    <row r="193" spans="1:8" x14ac:dyDescent="0.25">
      <c r="A193" s="3" t="s">
        <v>43</v>
      </c>
      <c r="B193" s="4" t="s">
        <v>44</v>
      </c>
      <c r="C193" s="2" t="s">
        <v>45</v>
      </c>
      <c r="D193" s="2" t="s">
        <v>170</v>
      </c>
      <c r="E193" s="5">
        <v>808503</v>
      </c>
      <c r="F193" s="6">
        <v>428506.59</v>
      </c>
      <c r="G193" s="7">
        <f t="shared" si="2"/>
        <v>1.8867924528301885</v>
      </c>
      <c r="H193" s="2">
        <v>2020</v>
      </c>
    </row>
    <row r="194" spans="1:8" x14ac:dyDescent="0.25">
      <c r="A194" s="3" t="s">
        <v>46</v>
      </c>
      <c r="B194" s="4" t="s">
        <v>47</v>
      </c>
      <c r="C194" s="2" t="s">
        <v>48</v>
      </c>
      <c r="D194" s="2" t="s">
        <v>170</v>
      </c>
      <c r="E194" s="5">
        <v>519739</v>
      </c>
      <c r="F194" s="6">
        <v>358619.91</v>
      </c>
      <c r="G194" s="7">
        <f t="shared" si="2"/>
        <v>1.4492753623188406</v>
      </c>
      <c r="H194" s="2">
        <v>2020</v>
      </c>
    </row>
    <row r="195" spans="1:8" x14ac:dyDescent="0.25">
      <c r="A195" s="3" t="s">
        <v>49</v>
      </c>
      <c r="B195" s="4" t="s">
        <v>50</v>
      </c>
      <c r="C195" s="2" t="s">
        <v>51</v>
      </c>
      <c r="D195" s="2" t="s">
        <v>170</v>
      </c>
      <c r="E195" s="5">
        <v>143867</v>
      </c>
      <c r="F195" s="6">
        <v>63301.48</v>
      </c>
      <c r="G195" s="7">
        <f t="shared" ref="G195:G258" si="3">E195/F195</f>
        <v>2.2727272727272725</v>
      </c>
      <c r="H195" s="2">
        <v>2020</v>
      </c>
    </row>
    <row r="196" spans="1:8" x14ac:dyDescent="0.25">
      <c r="A196" s="3" t="s">
        <v>52</v>
      </c>
      <c r="B196" s="4" t="s">
        <v>53</v>
      </c>
      <c r="C196" s="2" t="s">
        <v>54</v>
      </c>
      <c r="D196" s="2" t="s">
        <v>170</v>
      </c>
      <c r="E196" s="5">
        <v>724000</v>
      </c>
      <c r="F196" s="6">
        <v>724000</v>
      </c>
      <c r="G196" s="7">
        <f t="shared" si="3"/>
        <v>1</v>
      </c>
      <c r="H196" s="2">
        <v>2020</v>
      </c>
    </row>
    <row r="197" spans="1:8" x14ac:dyDescent="0.25">
      <c r="A197" s="3" t="s">
        <v>52</v>
      </c>
      <c r="B197" s="4" t="s">
        <v>53</v>
      </c>
      <c r="C197" s="2" t="s">
        <v>55</v>
      </c>
      <c r="D197" s="2" t="s">
        <v>170</v>
      </c>
      <c r="E197" s="5">
        <v>74179</v>
      </c>
      <c r="F197" s="6">
        <v>47474.559999999998</v>
      </c>
      <c r="G197" s="7">
        <f t="shared" si="3"/>
        <v>1.5625</v>
      </c>
      <c r="H197" s="2">
        <v>2020</v>
      </c>
    </row>
    <row r="198" spans="1:8" x14ac:dyDescent="0.25">
      <c r="A198" s="3" t="s">
        <v>56</v>
      </c>
      <c r="B198" s="4" t="s">
        <v>57</v>
      </c>
      <c r="C198" s="2" t="s">
        <v>58</v>
      </c>
      <c r="D198" s="2" t="s">
        <v>170</v>
      </c>
      <c r="E198" s="5">
        <v>513427</v>
      </c>
      <c r="F198" s="6">
        <v>169430.91</v>
      </c>
      <c r="G198" s="7">
        <f t="shared" si="3"/>
        <v>3.0303030303030303</v>
      </c>
      <c r="H198" s="2">
        <v>2020</v>
      </c>
    </row>
    <row r="199" spans="1:8" x14ac:dyDescent="0.25">
      <c r="A199" s="3" t="s">
        <v>59</v>
      </c>
      <c r="B199" s="4" t="s">
        <v>60</v>
      </c>
      <c r="C199" s="2" t="s">
        <v>61</v>
      </c>
      <c r="D199" s="2" t="s">
        <v>170</v>
      </c>
      <c r="E199" s="5">
        <v>57292</v>
      </c>
      <c r="F199" s="6">
        <v>40677.32</v>
      </c>
      <c r="G199" s="7">
        <f t="shared" si="3"/>
        <v>1.408450704225352</v>
      </c>
      <c r="H199" s="2">
        <v>2020</v>
      </c>
    </row>
    <row r="200" spans="1:8" x14ac:dyDescent="0.25">
      <c r="A200" s="3" t="s">
        <v>62</v>
      </c>
      <c r="B200" s="4" t="s">
        <v>63</v>
      </c>
      <c r="C200" s="2" t="s">
        <v>64</v>
      </c>
      <c r="D200" s="2" t="s">
        <v>170</v>
      </c>
      <c r="E200" s="5">
        <v>550439</v>
      </c>
      <c r="F200" s="6">
        <v>671535.58</v>
      </c>
      <c r="G200" s="7">
        <f t="shared" si="3"/>
        <v>0.81967213114754101</v>
      </c>
      <c r="H200" s="2">
        <v>2020</v>
      </c>
    </row>
    <row r="201" spans="1:8" x14ac:dyDescent="0.25">
      <c r="A201" s="3" t="s">
        <v>65</v>
      </c>
      <c r="B201" s="4" t="s">
        <v>66</v>
      </c>
      <c r="C201" s="2" t="s">
        <v>67</v>
      </c>
      <c r="D201" s="2" t="s">
        <v>170</v>
      </c>
      <c r="E201" s="5">
        <v>63188</v>
      </c>
      <c r="F201" s="6">
        <v>61292.36</v>
      </c>
      <c r="G201" s="7">
        <f t="shared" si="3"/>
        <v>1.0309278350515463</v>
      </c>
      <c r="H201" s="2">
        <v>2020</v>
      </c>
    </row>
    <row r="202" spans="1:8" x14ac:dyDescent="0.25">
      <c r="A202" s="3" t="s">
        <v>68</v>
      </c>
      <c r="B202" s="4" t="s">
        <v>69</v>
      </c>
      <c r="C202" s="2" t="s">
        <v>70</v>
      </c>
      <c r="D202" s="2" t="s">
        <v>170</v>
      </c>
      <c r="E202" s="5">
        <v>619690</v>
      </c>
      <c r="F202" s="6">
        <v>483358.2</v>
      </c>
      <c r="G202" s="7">
        <f t="shared" si="3"/>
        <v>1.2820512820512819</v>
      </c>
      <c r="H202" s="2">
        <v>2020</v>
      </c>
    </row>
    <row r="203" spans="1:8" x14ac:dyDescent="0.25">
      <c r="A203" s="3" t="s">
        <v>71</v>
      </c>
      <c r="B203" s="4" t="s">
        <v>72</v>
      </c>
      <c r="C203" s="2" t="s">
        <v>73</v>
      </c>
      <c r="D203" s="2" t="s">
        <v>170</v>
      </c>
      <c r="E203" s="5">
        <v>209715</v>
      </c>
      <c r="F203" s="6">
        <v>167772</v>
      </c>
      <c r="G203" s="7">
        <f t="shared" si="3"/>
        <v>1.25</v>
      </c>
      <c r="H203" s="2">
        <v>2020</v>
      </c>
    </row>
    <row r="204" spans="1:8" x14ac:dyDescent="0.25">
      <c r="A204" s="3" t="s">
        <v>71</v>
      </c>
      <c r="B204" s="4" t="s">
        <v>72</v>
      </c>
      <c r="C204" s="2" t="s">
        <v>74</v>
      </c>
      <c r="D204" s="2" t="s">
        <v>170</v>
      </c>
      <c r="E204" s="5">
        <v>348191</v>
      </c>
      <c r="F204" s="6">
        <v>403901.56</v>
      </c>
      <c r="G204" s="7">
        <f t="shared" si="3"/>
        <v>0.86206896551724144</v>
      </c>
      <c r="H204" s="2">
        <v>2020</v>
      </c>
    </row>
    <row r="205" spans="1:8" x14ac:dyDescent="0.25">
      <c r="A205" s="3" t="s">
        <v>75</v>
      </c>
      <c r="B205" s="4" t="s">
        <v>76</v>
      </c>
      <c r="C205" s="2" t="s">
        <v>77</v>
      </c>
      <c r="D205" s="2" t="s">
        <v>170</v>
      </c>
      <c r="E205" s="5">
        <v>236809</v>
      </c>
      <c r="F205" s="6">
        <v>206023.83</v>
      </c>
      <c r="G205" s="7">
        <f t="shared" si="3"/>
        <v>1.149425287356322</v>
      </c>
      <c r="H205" s="2">
        <v>2020</v>
      </c>
    </row>
    <row r="206" spans="1:8" x14ac:dyDescent="0.25">
      <c r="A206" s="3" t="s">
        <v>78</v>
      </c>
      <c r="B206" s="4" t="s">
        <v>79</v>
      </c>
      <c r="C206" s="2" t="s">
        <v>80</v>
      </c>
      <c r="D206" s="2" t="s">
        <v>170</v>
      </c>
      <c r="E206" s="5">
        <v>100207</v>
      </c>
      <c r="F206" s="6">
        <v>53109.71</v>
      </c>
      <c r="G206" s="7">
        <f t="shared" si="3"/>
        <v>1.8867924528301887</v>
      </c>
      <c r="H206" s="2">
        <v>2020</v>
      </c>
    </row>
    <row r="207" spans="1:8" x14ac:dyDescent="0.25">
      <c r="A207" s="3" t="s">
        <v>81</v>
      </c>
      <c r="B207" s="4" t="s">
        <v>82</v>
      </c>
      <c r="C207" s="2" t="s">
        <v>83</v>
      </c>
      <c r="D207" s="2" t="s">
        <v>170</v>
      </c>
      <c r="E207" s="5">
        <v>225582</v>
      </c>
      <c r="F207" s="6">
        <v>117302.64</v>
      </c>
      <c r="G207" s="7">
        <f t="shared" si="3"/>
        <v>1.9230769230769231</v>
      </c>
      <c r="H207" s="2">
        <v>2020</v>
      </c>
    </row>
    <row r="208" spans="1:8" x14ac:dyDescent="0.25">
      <c r="A208" s="3" t="s">
        <v>84</v>
      </c>
      <c r="B208" s="4" t="s">
        <v>85</v>
      </c>
      <c r="C208" s="2" t="s">
        <v>86</v>
      </c>
      <c r="D208" s="2" t="s">
        <v>170</v>
      </c>
      <c r="E208" s="5">
        <v>529146</v>
      </c>
      <c r="F208" s="6">
        <v>433899.72</v>
      </c>
      <c r="G208" s="7">
        <f t="shared" si="3"/>
        <v>1.2195121951219512</v>
      </c>
      <c r="H208" s="2">
        <v>2020</v>
      </c>
    </row>
    <row r="209" spans="1:8" x14ac:dyDescent="0.25">
      <c r="A209" s="3" t="s">
        <v>87</v>
      </c>
      <c r="B209" s="4" t="s">
        <v>88</v>
      </c>
      <c r="C209" s="2" t="s">
        <v>89</v>
      </c>
      <c r="D209" s="2" t="s">
        <v>170</v>
      </c>
      <c r="E209" s="5">
        <v>389505</v>
      </c>
      <c r="F209" s="6">
        <v>451825.8</v>
      </c>
      <c r="G209" s="7">
        <f t="shared" si="3"/>
        <v>0.86206896551724144</v>
      </c>
      <c r="H209" s="2">
        <v>2020</v>
      </c>
    </row>
    <row r="210" spans="1:8" x14ac:dyDescent="0.25">
      <c r="A210" s="3" t="s">
        <v>90</v>
      </c>
      <c r="B210" s="4" t="s">
        <v>91</v>
      </c>
      <c r="C210" s="2" t="s">
        <v>92</v>
      </c>
      <c r="D210" s="2" t="s">
        <v>170</v>
      </c>
      <c r="E210" s="5">
        <v>620949</v>
      </c>
      <c r="F210" s="6">
        <v>720300.84</v>
      </c>
      <c r="G210" s="7">
        <f t="shared" si="3"/>
        <v>0.86206896551724144</v>
      </c>
      <c r="H210" s="2">
        <v>2020</v>
      </c>
    </row>
    <row r="211" spans="1:8" x14ac:dyDescent="0.25">
      <c r="A211" s="3" t="s">
        <v>93</v>
      </c>
      <c r="B211" s="4" t="s">
        <v>94</v>
      </c>
      <c r="C211" s="2" t="s">
        <v>95</v>
      </c>
      <c r="D211" s="2" t="s">
        <v>170</v>
      </c>
      <c r="E211" s="5">
        <v>735051</v>
      </c>
      <c r="F211" s="6">
        <v>668896.41</v>
      </c>
      <c r="G211" s="7">
        <f t="shared" si="3"/>
        <v>1.0989010989010988</v>
      </c>
      <c r="H211" s="2">
        <v>2020</v>
      </c>
    </row>
    <row r="212" spans="1:8" x14ac:dyDescent="0.25">
      <c r="A212" s="3" t="s">
        <v>96</v>
      </c>
      <c r="B212" s="4" t="s">
        <v>97</v>
      </c>
      <c r="C212" s="2" t="s">
        <v>98</v>
      </c>
      <c r="D212" s="2" t="s">
        <v>170</v>
      </c>
      <c r="E212" s="5">
        <v>142429</v>
      </c>
      <c r="F212" s="6">
        <v>162369.06</v>
      </c>
      <c r="G212" s="7">
        <f t="shared" si="3"/>
        <v>0.87719298245614041</v>
      </c>
      <c r="H212" s="2">
        <v>2020</v>
      </c>
    </row>
    <row r="213" spans="1:8" x14ac:dyDescent="0.25">
      <c r="A213" s="3" t="s">
        <v>99</v>
      </c>
      <c r="B213" s="4" t="s">
        <v>100</v>
      </c>
      <c r="C213" s="2" t="s">
        <v>101</v>
      </c>
      <c r="D213" s="2" t="s">
        <v>170</v>
      </c>
      <c r="E213" s="5">
        <v>36961</v>
      </c>
      <c r="F213" s="6">
        <v>12197.130000000001</v>
      </c>
      <c r="G213" s="7">
        <f t="shared" si="3"/>
        <v>3.0303030303030298</v>
      </c>
      <c r="H213" s="2">
        <v>2020</v>
      </c>
    </row>
    <row r="214" spans="1:8" x14ac:dyDescent="0.25">
      <c r="A214" s="3" t="s">
        <v>102</v>
      </c>
      <c r="B214" s="4" t="s">
        <v>103</v>
      </c>
      <c r="C214" s="2" t="s">
        <v>104</v>
      </c>
      <c r="D214" s="2" t="s">
        <v>170</v>
      </c>
      <c r="E214" s="5">
        <v>657238</v>
      </c>
      <c r="F214" s="6">
        <v>295757.10000000003</v>
      </c>
      <c r="G214" s="7">
        <f t="shared" si="3"/>
        <v>2.2222222222222219</v>
      </c>
      <c r="H214" s="2">
        <v>2020</v>
      </c>
    </row>
    <row r="215" spans="1:8" x14ac:dyDescent="0.25">
      <c r="A215" s="3" t="s">
        <v>105</v>
      </c>
      <c r="B215" s="4" t="s">
        <v>106</v>
      </c>
      <c r="C215" s="2" t="s">
        <v>107</v>
      </c>
      <c r="D215" s="2" t="s">
        <v>170</v>
      </c>
      <c r="E215" s="5">
        <v>211206</v>
      </c>
      <c r="F215" s="6">
        <v>204869.82</v>
      </c>
      <c r="G215" s="7">
        <f t="shared" si="3"/>
        <v>1.0309278350515463</v>
      </c>
      <c r="H215" s="2">
        <v>2020</v>
      </c>
    </row>
    <row r="216" spans="1:8" x14ac:dyDescent="0.25">
      <c r="A216" s="3" t="s">
        <v>108</v>
      </c>
      <c r="B216" s="4" t="s">
        <v>109</v>
      </c>
      <c r="C216" s="2" t="s">
        <v>110</v>
      </c>
      <c r="D216" s="2" t="s">
        <v>170</v>
      </c>
      <c r="E216" s="5">
        <v>353209</v>
      </c>
      <c r="F216" s="6">
        <v>91834.34</v>
      </c>
      <c r="G216" s="7">
        <f t="shared" si="3"/>
        <v>3.8461538461538463</v>
      </c>
      <c r="H216" s="2">
        <v>2020</v>
      </c>
    </row>
    <row r="217" spans="1:8" x14ac:dyDescent="0.25">
      <c r="A217" s="3" t="s">
        <v>111</v>
      </c>
      <c r="B217" s="4" t="s">
        <v>112</v>
      </c>
      <c r="C217" s="2" t="s">
        <v>113</v>
      </c>
      <c r="D217" s="2" t="s">
        <v>170</v>
      </c>
      <c r="E217" s="5">
        <v>181881</v>
      </c>
      <c r="F217" s="6">
        <v>156417.66</v>
      </c>
      <c r="G217" s="7">
        <f t="shared" si="3"/>
        <v>1.1627906976744187</v>
      </c>
      <c r="H217" s="2">
        <v>2020</v>
      </c>
    </row>
    <row r="218" spans="1:8" x14ac:dyDescent="0.25">
      <c r="A218" s="3" t="s">
        <v>114</v>
      </c>
      <c r="B218" s="4" t="s">
        <v>115</v>
      </c>
      <c r="C218" s="2" t="s">
        <v>116</v>
      </c>
      <c r="D218" s="2" t="s">
        <v>170</v>
      </c>
      <c r="E218" s="5">
        <v>757565</v>
      </c>
      <c r="F218" s="6">
        <v>719686.75</v>
      </c>
      <c r="G218" s="7">
        <f t="shared" si="3"/>
        <v>1.0526315789473684</v>
      </c>
      <c r="H218" s="2">
        <v>2020</v>
      </c>
    </row>
    <row r="219" spans="1:8" x14ac:dyDescent="0.25">
      <c r="A219" s="3" t="s">
        <v>114</v>
      </c>
      <c r="B219" s="4" t="s">
        <v>115</v>
      </c>
      <c r="C219" s="2" t="s">
        <v>117</v>
      </c>
      <c r="D219" s="2" t="s">
        <v>170</v>
      </c>
      <c r="E219" s="5">
        <v>635687</v>
      </c>
      <c r="F219" s="6">
        <v>209776.71000000002</v>
      </c>
      <c r="G219" s="7">
        <f t="shared" si="3"/>
        <v>3.0303030303030298</v>
      </c>
      <c r="H219" s="2">
        <v>2020</v>
      </c>
    </row>
    <row r="220" spans="1:8" x14ac:dyDescent="0.25">
      <c r="A220" s="3" t="s">
        <v>114</v>
      </c>
      <c r="B220" s="4" t="s">
        <v>115</v>
      </c>
      <c r="C220" s="2" t="s">
        <v>118</v>
      </c>
      <c r="D220" s="2" t="s">
        <v>170</v>
      </c>
      <c r="E220" s="5">
        <v>340998</v>
      </c>
      <c r="F220" s="6">
        <v>255748.5</v>
      </c>
      <c r="G220" s="7">
        <f t="shared" si="3"/>
        <v>1.3333333333333333</v>
      </c>
      <c r="H220" s="2">
        <v>2020</v>
      </c>
    </row>
    <row r="221" spans="1:8" x14ac:dyDescent="0.25">
      <c r="A221" s="3" t="s">
        <v>119</v>
      </c>
      <c r="B221" s="4" t="s">
        <v>120</v>
      </c>
      <c r="C221" s="2" t="s">
        <v>121</v>
      </c>
      <c r="D221" s="2" t="s">
        <v>170</v>
      </c>
      <c r="E221" s="5">
        <v>288941</v>
      </c>
      <c r="F221" s="6">
        <v>326503.32999999996</v>
      </c>
      <c r="G221" s="7">
        <f t="shared" si="3"/>
        <v>0.88495575221238953</v>
      </c>
      <c r="H221" s="2">
        <v>2020</v>
      </c>
    </row>
    <row r="222" spans="1:8" x14ac:dyDescent="0.25">
      <c r="A222" s="3" t="s">
        <v>122</v>
      </c>
      <c r="B222" s="4" t="s">
        <v>123</v>
      </c>
      <c r="C222" s="2" t="s">
        <v>124</v>
      </c>
      <c r="D222" s="2" t="s">
        <v>170</v>
      </c>
      <c r="E222" s="5">
        <v>373860</v>
      </c>
      <c r="F222" s="6">
        <v>183191.4</v>
      </c>
      <c r="G222" s="7">
        <f t="shared" si="3"/>
        <v>2.0408163265306123</v>
      </c>
      <c r="H222" s="2">
        <v>2020</v>
      </c>
    </row>
    <row r="223" spans="1:8" x14ac:dyDescent="0.25">
      <c r="A223" s="3" t="s">
        <v>125</v>
      </c>
      <c r="B223" s="4" t="s">
        <v>126</v>
      </c>
      <c r="C223" s="2" t="s">
        <v>127</v>
      </c>
      <c r="D223" s="2" t="s">
        <v>170</v>
      </c>
      <c r="E223" s="5">
        <v>34310</v>
      </c>
      <c r="F223" s="6">
        <v>35339.300000000003</v>
      </c>
      <c r="G223" s="7">
        <f t="shared" si="3"/>
        <v>0.97087378640776689</v>
      </c>
      <c r="H223" s="2">
        <v>2020</v>
      </c>
    </row>
    <row r="224" spans="1:8" x14ac:dyDescent="0.25">
      <c r="A224" s="3" t="s">
        <v>128</v>
      </c>
      <c r="B224" s="4" t="s">
        <v>129</v>
      </c>
      <c r="C224" s="2" t="s">
        <v>130</v>
      </c>
      <c r="D224" s="2" t="s">
        <v>170</v>
      </c>
      <c r="E224" s="5">
        <v>835911</v>
      </c>
      <c r="F224" s="6">
        <v>342723.50999999995</v>
      </c>
      <c r="G224" s="7">
        <f t="shared" si="3"/>
        <v>2.4390243902439028</v>
      </c>
      <c r="H224" s="2">
        <v>2020</v>
      </c>
    </row>
    <row r="225" spans="1:8" x14ac:dyDescent="0.25">
      <c r="A225" s="3" t="s">
        <v>131</v>
      </c>
      <c r="B225" s="4" t="s">
        <v>132</v>
      </c>
      <c r="C225" s="2" t="s">
        <v>133</v>
      </c>
      <c r="D225" s="2" t="s">
        <v>170</v>
      </c>
      <c r="E225" s="5">
        <v>167848</v>
      </c>
      <c r="F225" s="6">
        <v>134278.39999999999</v>
      </c>
      <c r="G225" s="7">
        <f t="shared" si="3"/>
        <v>1.25</v>
      </c>
      <c r="H225" s="2">
        <v>2020</v>
      </c>
    </row>
    <row r="226" spans="1:8" x14ac:dyDescent="0.25">
      <c r="A226" s="3" t="s">
        <v>134</v>
      </c>
      <c r="B226" s="4" t="s">
        <v>135</v>
      </c>
      <c r="C226" s="2" t="s">
        <v>136</v>
      </c>
      <c r="D226" s="2" t="s">
        <v>170</v>
      </c>
      <c r="E226" s="5">
        <v>454325</v>
      </c>
      <c r="F226" s="6">
        <v>113581.25</v>
      </c>
      <c r="G226" s="7">
        <f t="shared" si="3"/>
        <v>4</v>
      </c>
      <c r="H226" s="2">
        <v>2020</v>
      </c>
    </row>
    <row r="227" spans="1:8" x14ac:dyDescent="0.25">
      <c r="A227" s="3" t="s">
        <v>137</v>
      </c>
      <c r="B227" s="4" t="s">
        <v>138</v>
      </c>
      <c r="C227" s="2" t="s">
        <v>139</v>
      </c>
      <c r="D227" s="2" t="s">
        <v>170</v>
      </c>
      <c r="E227" s="5">
        <v>168377</v>
      </c>
      <c r="F227" s="6">
        <v>159958.15</v>
      </c>
      <c r="G227" s="7">
        <f t="shared" si="3"/>
        <v>1.0526315789473684</v>
      </c>
      <c r="H227" s="2">
        <v>2020</v>
      </c>
    </row>
    <row r="228" spans="1:8" x14ac:dyDescent="0.25">
      <c r="A228" s="3" t="s">
        <v>140</v>
      </c>
      <c r="B228" s="4" t="s">
        <v>141</v>
      </c>
      <c r="C228" s="2" t="s">
        <v>142</v>
      </c>
      <c r="D228" s="2" t="s">
        <v>170</v>
      </c>
      <c r="E228" s="5">
        <v>137060</v>
      </c>
      <c r="F228" s="6">
        <v>143913</v>
      </c>
      <c r="G228" s="7">
        <f t="shared" si="3"/>
        <v>0.95238095238095233</v>
      </c>
      <c r="H228" s="2">
        <v>2020</v>
      </c>
    </row>
    <row r="229" spans="1:8" x14ac:dyDescent="0.25">
      <c r="A229" s="3" t="s">
        <v>143</v>
      </c>
      <c r="B229" s="4" t="s">
        <v>144</v>
      </c>
      <c r="C229" s="2" t="s">
        <v>145</v>
      </c>
      <c r="D229" s="2" t="s">
        <v>170</v>
      </c>
      <c r="E229" s="5">
        <v>285737</v>
      </c>
      <c r="F229" s="6">
        <v>282879.63</v>
      </c>
      <c r="G229" s="7">
        <f t="shared" si="3"/>
        <v>1.0101010101010102</v>
      </c>
      <c r="H229" s="2">
        <v>2020</v>
      </c>
    </row>
    <row r="230" spans="1:8" x14ac:dyDescent="0.25">
      <c r="A230" s="3" t="s">
        <v>143</v>
      </c>
      <c r="B230" s="4" t="s">
        <v>144</v>
      </c>
      <c r="C230" s="2" t="s">
        <v>146</v>
      </c>
      <c r="D230" s="2" t="s">
        <v>170</v>
      </c>
      <c r="E230" s="5">
        <v>25815</v>
      </c>
      <c r="F230" s="6">
        <v>22459.05</v>
      </c>
      <c r="G230" s="7">
        <f t="shared" si="3"/>
        <v>1.1494252873563218</v>
      </c>
      <c r="H230" s="2">
        <v>2020</v>
      </c>
    </row>
    <row r="231" spans="1:8" x14ac:dyDescent="0.25">
      <c r="A231" s="3" t="s">
        <v>147</v>
      </c>
      <c r="B231" s="4" t="s">
        <v>148</v>
      </c>
      <c r="C231" s="2" t="s">
        <v>149</v>
      </c>
      <c r="D231" s="2" t="s">
        <v>170</v>
      </c>
      <c r="E231" s="5">
        <v>611255</v>
      </c>
      <c r="F231" s="6">
        <v>293402.39999999997</v>
      </c>
      <c r="G231" s="7">
        <f t="shared" si="3"/>
        <v>2.0833333333333335</v>
      </c>
      <c r="H231" s="2">
        <v>2020</v>
      </c>
    </row>
    <row r="232" spans="1:8" x14ac:dyDescent="0.25">
      <c r="A232" s="3" t="s">
        <v>150</v>
      </c>
      <c r="B232" s="4" t="s">
        <v>151</v>
      </c>
      <c r="C232" s="2" t="s">
        <v>152</v>
      </c>
      <c r="D232" s="2" t="s">
        <v>170</v>
      </c>
      <c r="E232" s="5">
        <v>772696</v>
      </c>
      <c r="F232" s="6">
        <v>602702.88</v>
      </c>
      <c r="G232" s="7">
        <f t="shared" si="3"/>
        <v>1.2820512820512819</v>
      </c>
      <c r="H232" s="2">
        <v>2020</v>
      </c>
    </row>
    <row r="233" spans="1:8" x14ac:dyDescent="0.25">
      <c r="A233" s="3" t="s">
        <v>153</v>
      </c>
      <c r="B233" s="4" t="s">
        <v>154</v>
      </c>
      <c r="C233" s="2" t="s">
        <v>155</v>
      </c>
      <c r="D233" s="2" t="s">
        <v>170</v>
      </c>
      <c r="E233" s="5">
        <v>490166</v>
      </c>
      <c r="F233" s="6">
        <v>338214.54</v>
      </c>
      <c r="G233" s="7">
        <f t="shared" si="3"/>
        <v>1.4492753623188406</v>
      </c>
      <c r="H233" s="2">
        <v>2020</v>
      </c>
    </row>
    <row r="234" spans="1:8" x14ac:dyDescent="0.25">
      <c r="A234" s="3" t="s">
        <v>156</v>
      </c>
      <c r="B234" s="4" t="s">
        <v>157</v>
      </c>
      <c r="C234" s="2" t="s">
        <v>158</v>
      </c>
      <c r="D234" s="2" t="s">
        <v>170</v>
      </c>
      <c r="E234" s="5">
        <v>512972</v>
      </c>
      <c r="F234" s="6">
        <v>497582.83999999997</v>
      </c>
      <c r="G234" s="7">
        <f t="shared" si="3"/>
        <v>1.0309278350515465</v>
      </c>
      <c r="H234" s="2">
        <v>2020</v>
      </c>
    </row>
    <row r="235" spans="1:8" x14ac:dyDescent="0.25">
      <c r="A235" s="3" t="s">
        <v>159</v>
      </c>
      <c r="B235" s="4" t="s">
        <v>160</v>
      </c>
      <c r="C235" s="2" t="s">
        <v>161</v>
      </c>
      <c r="D235" s="2" t="s">
        <v>170</v>
      </c>
      <c r="E235" s="5">
        <v>349026</v>
      </c>
      <c r="F235" s="6">
        <v>390909.12000000005</v>
      </c>
      <c r="G235" s="7">
        <f t="shared" si="3"/>
        <v>0.89285714285714268</v>
      </c>
      <c r="H235" s="2">
        <v>2020</v>
      </c>
    </row>
    <row r="236" spans="1:8" x14ac:dyDescent="0.25">
      <c r="A236" s="3" t="s">
        <v>162</v>
      </c>
      <c r="B236" s="4" t="s">
        <v>163</v>
      </c>
      <c r="C236" s="2" t="s">
        <v>164</v>
      </c>
      <c r="D236" s="2" t="s">
        <v>170</v>
      </c>
      <c r="E236" s="5">
        <v>410402</v>
      </c>
      <c r="F236" s="6">
        <v>299593.46000000002</v>
      </c>
      <c r="G236" s="7">
        <f t="shared" si="3"/>
        <v>1.3698630136986301</v>
      </c>
      <c r="H236" s="2">
        <v>2020</v>
      </c>
    </row>
    <row r="237" spans="1:8" x14ac:dyDescent="0.25">
      <c r="A237" s="3" t="s">
        <v>165</v>
      </c>
      <c r="B237" s="4" t="s">
        <v>166</v>
      </c>
      <c r="C237" s="2" t="s">
        <v>167</v>
      </c>
      <c r="D237" s="2" t="s">
        <v>170</v>
      </c>
      <c r="E237" s="5">
        <v>733967</v>
      </c>
      <c r="F237" s="6">
        <v>719287.66</v>
      </c>
      <c r="G237" s="7">
        <f t="shared" si="3"/>
        <v>1.0204081632653061</v>
      </c>
      <c r="H237" s="2">
        <v>2020</v>
      </c>
    </row>
    <row r="238" spans="1:8" x14ac:dyDescent="0.25">
      <c r="A238" s="3" t="s">
        <v>8</v>
      </c>
      <c r="B238" s="4" t="s">
        <v>9</v>
      </c>
      <c r="C238" s="2" t="s">
        <v>10</v>
      </c>
      <c r="D238" s="2" t="s">
        <v>171</v>
      </c>
      <c r="E238" s="5">
        <v>371358</v>
      </c>
      <c r="F238" s="6">
        <v>427061.69999999995</v>
      </c>
      <c r="G238" s="7">
        <f t="shared" si="3"/>
        <v>0.86956521739130443</v>
      </c>
      <c r="H238" s="2">
        <v>2020</v>
      </c>
    </row>
    <row r="239" spans="1:8" x14ac:dyDescent="0.25">
      <c r="A239" s="3" t="s">
        <v>12</v>
      </c>
      <c r="B239" s="4" t="s">
        <v>13</v>
      </c>
      <c r="C239" s="2" t="s">
        <v>14</v>
      </c>
      <c r="D239" s="2" t="s">
        <v>171</v>
      </c>
      <c r="E239" s="5">
        <v>300387</v>
      </c>
      <c r="F239" s="6">
        <v>300387</v>
      </c>
      <c r="G239" s="7">
        <f t="shared" si="3"/>
        <v>1</v>
      </c>
      <c r="H239" s="2">
        <v>2020</v>
      </c>
    </row>
    <row r="240" spans="1:8" x14ac:dyDescent="0.25">
      <c r="A240" s="3" t="s">
        <v>15</v>
      </c>
      <c r="B240" s="4" t="s">
        <v>16</v>
      </c>
      <c r="C240" s="2" t="s">
        <v>17</v>
      </c>
      <c r="D240" s="2" t="s">
        <v>171</v>
      </c>
      <c r="E240" s="5">
        <v>137699</v>
      </c>
      <c r="F240" s="6">
        <v>95012.31</v>
      </c>
      <c r="G240" s="7">
        <f t="shared" si="3"/>
        <v>1.4492753623188406</v>
      </c>
      <c r="H240" s="2">
        <v>2020</v>
      </c>
    </row>
    <row r="241" spans="1:8" x14ac:dyDescent="0.25">
      <c r="A241" s="3" t="s">
        <v>18</v>
      </c>
      <c r="B241" s="4" t="s">
        <v>19</v>
      </c>
      <c r="C241" s="2" t="s">
        <v>20</v>
      </c>
      <c r="D241" s="2" t="s">
        <v>171</v>
      </c>
      <c r="E241" s="5">
        <v>898336</v>
      </c>
      <c r="F241" s="6">
        <v>1033086.3999999999</v>
      </c>
      <c r="G241" s="7">
        <f t="shared" si="3"/>
        <v>0.86956521739130443</v>
      </c>
      <c r="H241" s="2">
        <v>2020</v>
      </c>
    </row>
    <row r="242" spans="1:8" x14ac:dyDescent="0.25">
      <c r="A242" s="3" t="s">
        <v>21</v>
      </c>
      <c r="B242" s="4" t="s">
        <v>22</v>
      </c>
      <c r="C242" s="2" t="s">
        <v>23</v>
      </c>
      <c r="D242" s="2" t="s">
        <v>171</v>
      </c>
      <c r="E242" s="5">
        <v>868955</v>
      </c>
      <c r="F242" s="6">
        <v>651716.25</v>
      </c>
      <c r="G242" s="7">
        <f t="shared" si="3"/>
        <v>1.3333333333333333</v>
      </c>
      <c r="H242" s="2">
        <v>2020</v>
      </c>
    </row>
    <row r="243" spans="1:8" x14ac:dyDescent="0.25">
      <c r="A243" s="3" t="s">
        <v>21</v>
      </c>
      <c r="B243" s="4" t="s">
        <v>22</v>
      </c>
      <c r="C243" s="2" t="s">
        <v>24</v>
      </c>
      <c r="D243" s="2" t="s">
        <v>171</v>
      </c>
      <c r="E243" s="5">
        <v>666019</v>
      </c>
      <c r="F243" s="6">
        <v>339669.69</v>
      </c>
      <c r="G243" s="7">
        <f t="shared" si="3"/>
        <v>1.9607843137254901</v>
      </c>
      <c r="H243" s="2">
        <v>2020</v>
      </c>
    </row>
    <row r="244" spans="1:8" x14ac:dyDescent="0.25">
      <c r="A244" s="3" t="s">
        <v>21</v>
      </c>
      <c r="B244" s="4" t="s">
        <v>22</v>
      </c>
      <c r="C244" s="2" t="s">
        <v>25</v>
      </c>
      <c r="D244" s="2" t="s">
        <v>171</v>
      </c>
      <c r="E244" s="5">
        <v>1075582</v>
      </c>
      <c r="F244" s="6">
        <v>494767.72000000003</v>
      </c>
      <c r="G244" s="7">
        <f t="shared" si="3"/>
        <v>2.1739130434782608</v>
      </c>
      <c r="H244" s="2">
        <v>2020</v>
      </c>
    </row>
    <row r="245" spans="1:8" x14ac:dyDescent="0.25">
      <c r="A245" s="3" t="s">
        <v>21</v>
      </c>
      <c r="B245" s="4" t="s">
        <v>22</v>
      </c>
      <c r="C245" s="2" t="s">
        <v>26</v>
      </c>
      <c r="D245" s="2" t="s">
        <v>171</v>
      </c>
      <c r="E245" s="5">
        <v>273893</v>
      </c>
      <c r="F245" s="6">
        <v>323193.74</v>
      </c>
      <c r="G245" s="7">
        <f t="shared" si="3"/>
        <v>0.84745762711864414</v>
      </c>
      <c r="H245" s="2">
        <v>2020</v>
      </c>
    </row>
    <row r="246" spans="1:8" x14ac:dyDescent="0.25">
      <c r="A246" s="3" t="s">
        <v>27</v>
      </c>
      <c r="B246" s="4" t="s">
        <v>28</v>
      </c>
      <c r="C246" s="2" t="s">
        <v>29</v>
      </c>
      <c r="D246" s="2" t="s">
        <v>171</v>
      </c>
      <c r="E246" s="5">
        <v>186794</v>
      </c>
      <c r="F246" s="6">
        <v>141963.44</v>
      </c>
      <c r="G246" s="7">
        <f t="shared" si="3"/>
        <v>1.3157894736842104</v>
      </c>
      <c r="H246" s="2">
        <v>2020</v>
      </c>
    </row>
    <row r="247" spans="1:8" x14ac:dyDescent="0.25">
      <c r="A247" s="3" t="s">
        <v>30</v>
      </c>
      <c r="B247" s="4" t="s">
        <v>31</v>
      </c>
      <c r="C247" s="2" t="s">
        <v>32</v>
      </c>
      <c r="D247" s="2" t="s">
        <v>171</v>
      </c>
      <c r="E247" s="5">
        <v>796768</v>
      </c>
      <c r="F247" s="6">
        <v>390416.32</v>
      </c>
      <c r="G247" s="7">
        <f t="shared" si="3"/>
        <v>2.0408163265306123</v>
      </c>
      <c r="H247" s="2">
        <v>2020</v>
      </c>
    </row>
    <row r="248" spans="1:8" x14ac:dyDescent="0.25">
      <c r="A248" s="3" t="s">
        <v>33</v>
      </c>
      <c r="B248" s="4" t="s">
        <v>34</v>
      </c>
      <c r="C248" s="2" t="s">
        <v>35</v>
      </c>
      <c r="D248" s="2" t="s">
        <v>171</v>
      </c>
      <c r="E248" s="5">
        <v>954113</v>
      </c>
      <c r="F248" s="6">
        <v>734667.01</v>
      </c>
      <c r="G248" s="7">
        <f t="shared" si="3"/>
        <v>1.2987012987012987</v>
      </c>
      <c r="H248" s="2">
        <v>2020</v>
      </c>
    </row>
    <row r="249" spans="1:8" x14ac:dyDescent="0.25">
      <c r="A249" s="3" t="s">
        <v>36</v>
      </c>
      <c r="B249" s="4" t="s">
        <v>37</v>
      </c>
      <c r="C249" s="2" t="s">
        <v>38</v>
      </c>
      <c r="D249" s="2" t="s">
        <v>171</v>
      </c>
      <c r="E249" s="5">
        <v>469198</v>
      </c>
      <c r="F249" s="6">
        <v>319054.64</v>
      </c>
      <c r="G249" s="7">
        <f t="shared" si="3"/>
        <v>1.4705882352941175</v>
      </c>
      <c r="H249" s="2">
        <v>2020</v>
      </c>
    </row>
    <row r="250" spans="1:8" x14ac:dyDescent="0.25">
      <c r="A250" s="3" t="s">
        <v>36</v>
      </c>
      <c r="B250" s="4" t="s">
        <v>37</v>
      </c>
      <c r="C250" s="2" t="s">
        <v>39</v>
      </c>
      <c r="D250" s="2" t="s">
        <v>171</v>
      </c>
      <c r="E250" s="5">
        <v>1063330</v>
      </c>
      <c r="F250" s="6">
        <v>627364.69999999995</v>
      </c>
      <c r="G250" s="7">
        <f t="shared" si="3"/>
        <v>1.6949152542372883</v>
      </c>
      <c r="H250" s="2">
        <v>2020</v>
      </c>
    </row>
    <row r="251" spans="1:8" x14ac:dyDescent="0.25">
      <c r="A251" s="3" t="s">
        <v>40</v>
      </c>
      <c r="B251" s="4" t="s">
        <v>41</v>
      </c>
      <c r="C251" s="2" t="s">
        <v>42</v>
      </c>
      <c r="D251" s="2" t="s">
        <v>171</v>
      </c>
      <c r="E251" s="5">
        <v>429197</v>
      </c>
      <c r="F251" s="6">
        <v>309021.83999999997</v>
      </c>
      <c r="G251" s="7">
        <f t="shared" si="3"/>
        <v>1.3888888888888891</v>
      </c>
      <c r="H251" s="2">
        <v>2020</v>
      </c>
    </row>
    <row r="252" spans="1:8" x14ac:dyDescent="0.25">
      <c r="A252" s="3" t="s">
        <v>43</v>
      </c>
      <c r="B252" s="4" t="s">
        <v>44</v>
      </c>
      <c r="C252" s="2" t="s">
        <v>45</v>
      </c>
      <c r="D252" s="2" t="s">
        <v>171</v>
      </c>
      <c r="E252" s="5">
        <v>947232</v>
      </c>
      <c r="F252" s="6">
        <v>445199.04</v>
      </c>
      <c r="G252" s="7">
        <f t="shared" si="3"/>
        <v>2.1276595744680851</v>
      </c>
      <c r="H252" s="2">
        <v>2020</v>
      </c>
    </row>
    <row r="253" spans="1:8" x14ac:dyDescent="0.25">
      <c r="A253" s="3" t="s">
        <v>46</v>
      </c>
      <c r="B253" s="4" t="s">
        <v>47</v>
      </c>
      <c r="C253" s="2" t="s">
        <v>48</v>
      </c>
      <c r="D253" s="2" t="s">
        <v>171</v>
      </c>
      <c r="E253" s="5">
        <v>88791</v>
      </c>
      <c r="F253" s="6">
        <v>32852.67</v>
      </c>
      <c r="G253" s="7">
        <f t="shared" si="3"/>
        <v>2.7027027027027026</v>
      </c>
      <c r="H253" s="2">
        <v>2020</v>
      </c>
    </row>
    <row r="254" spans="1:8" x14ac:dyDescent="0.25">
      <c r="A254" s="3" t="s">
        <v>49</v>
      </c>
      <c r="B254" s="4" t="s">
        <v>50</v>
      </c>
      <c r="C254" s="2" t="s">
        <v>51</v>
      </c>
      <c r="D254" s="2" t="s">
        <v>171</v>
      </c>
      <c r="E254" s="5">
        <v>811478</v>
      </c>
      <c r="F254" s="6">
        <v>592378.93999999994</v>
      </c>
      <c r="G254" s="7">
        <f t="shared" si="3"/>
        <v>1.3698630136986303</v>
      </c>
      <c r="H254" s="2">
        <v>2020</v>
      </c>
    </row>
    <row r="255" spans="1:8" x14ac:dyDescent="0.25">
      <c r="A255" s="3" t="s">
        <v>52</v>
      </c>
      <c r="B255" s="4" t="s">
        <v>53</v>
      </c>
      <c r="C255" s="2" t="s">
        <v>54</v>
      </c>
      <c r="D255" s="2" t="s">
        <v>171</v>
      </c>
      <c r="E255" s="5">
        <v>754325</v>
      </c>
      <c r="F255" s="6">
        <v>686435.75</v>
      </c>
      <c r="G255" s="7">
        <f t="shared" si="3"/>
        <v>1.098901098901099</v>
      </c>
      <c r="H255" s="2">
        <v>2020</v>
      </c>
    </row>
    <row r="256" spans="1:8" x14ac:dyDescent="0.25">
      <c r="A256" s="3" t="s">
        <v>52</v>
      </c>
      <c r="B256" s="4" t="s">
        <v>53</v>
      </c>
      <c r="C256" s="2" t="s">
        <v>55</v>
      </c>
      <c r="D256" s="2" t="s">
        <v>171</v>
      </c>
      <c r="E256" s="5">
        <v>820923</v>
      </c>
      <c r="F256" s="6">
        <v>944061.45</v>
      </c>
      <c r="G256" s="7">
        <f t="shared" si="3"/>
        <v>0.86956521739130443</v>
      </c>
      <c r="H256" s="2">
        <v>2020</v>
      </c>
    </row>
    <row r="257" spans="1:8" x14ac:dyDescent="0.25">
      <c r="A257" s="3" t="s">
        <v>56</v>
      </c>
      <c r="B257" s="4" t="s">
        <v>57</v>
      </c>
      <c r="C257" s="2" t="s">
        <v>58</v>
      </c>
      <c r="D257" s="2" t="s">
        <v>171</v>
      </c>
      <c r="E257" s="5">
        <v>613762</v>
      </c>
      <c r="F257" s="6">
        <v>693551.05999999994</v>
      </c>
      <c r="G257" s="7">
        <f t="shared" si="3"/>
        <v>0.88495575221238942</v>
      </c>
      <c r="H257" s="2">
        <v>2020</v>
      </c>
    </row>
    <row r="258" spans="1:8" x14ac:dyDescent="0.25">
      <c r="A258" s="3" t="s">
        <v>59</v>
      </c>
      <c r="B258" s="4" t="s">
        <v>60</v>
      </c>
      <c r="C258" s="2" t="s">
        <v>61</v>
      </c>
      <c r="D258" s="2" t="s">
        <v>171</v>
      </c>
      <c r="E258" s="5">
        <v>933947</v>
      </c>
      <c r="F258" s="6">
        <v>1055360.1099999999</v>
      </c>
      <c r="G258" s="7">
        <f t="shared" si="3"/>
        <v>0.88495575221238953</v>
      </c>
      <c r="H258" s="2">
        <v>2020</v>
      </c>
    </row>
    <row r="259" spans="1:8" x14ac:dyDescent="0.25">
      <c r="A259" s="3" t="s">
        <v>62</v>
      </c>
      <c r="B259" s="4" t="s">
        <v>63</v>
      </c>
      <c r="C259" s="2" t="s">
        <v>64</v>
      </c>
      <c r="D259" s="2" t="s">
        <v>171</v>
      </c>
      <c r="E259" s="5">
        <v>385417</v>
      </c>
      <c r="F259" s="6">
        <v>96354.25</v>
      </c>
      <c r="G259" s="7">
        <f t="shared" ref="G259:G322" si="4">E259/F259</f>
        <v>4</v>
      </c>
      <c r="H259" s="2">
        <v>2020</v>
      </c>
    </row>
    <row r="260" spans="1:8" x14ac:dyDescent="0.25">
      <c r="A260" s="3" t="s">
        <v>65</v>
      </c>
      <c r="B260" s="4" t="s">
        <v>66</v>
      </c>
      <c r="C260" s="2" t="s">
        <v>67</v>
      </c>
      <c r="D260" s="2" t="s">
        <v>171</v>
      </c>
      <c r="E260" s="5">
        <v>122691</v>
      </c>
      <c r="F260" s="6">
        <v>53984.04</v>
      </c>
      <c r="G260" s="7">
        <f t="shared" si="4"/>
        <v>2.2727272727272725</v>
      </c>
      <c r="H260" s="2">
        <v>2020</v>
      </c>
    </row>
    <row r="261" spans="1:8" x14ac:dyDescent="0.25">
      <c r="A261" s="3" t="s">
        <v>68</v>
      </c>
      <c r="B261" s="4" t="s">
        <v>69</v>
      </c>
      <c r="C261" s="2" t="s">
        <v>70</v>
      </c>
      <c r="D261" s="2" t="s">
        <v>171</v>
      </c>
      <c r="E261" s="5">
        <v>619709</v>
      </c>
      <c r="F261" s="6">
        <v>576329.37</v>
      </c>
      <c r="G261" s="7">
        <f t="shared" si="4"/>
        <v>1.075268817204301</v>
      </c>
      <c r="H261" s="2">
        <v>2020</v>
      </c>
    </row>
    <row r="262" spans="1:8" x14ac:dyDescent="0.25">
      <c r="A262" s="3" t="s">
        <v>71</v>
      </c>
      <c r="B262" s="4" t="s">
        <v>72</v>
      </c>
      <c r="C262" s="2" t="s">
        <v>73</v>
      </c>
      <c r="D262" s="2" t="s">
        <v>171</v>
      </c>
      <c r="E262" s="5">
        <v>603081</v>
      </c>
      <c r="F262" s="6">
        <v>379941.03</v>
      </c>
      <c r="G262" s="7">
        <f t="shared" si="4"/>
        <v>1.5873015873015872</v>
      </c>
      <c r="H262" s="2">
        <v>2020</v>
      </c>
    </row>
    <row r="263" spans="1:8" x14ac:dyDescent="0.25">
      <c r="A263" s="3" t="s">
        <v>71</v>
      </c>
      <c r="B263" s="4" t="s">
        <v>72</v>
      </c>
      <c r="C263" s="2" t="s">
        <v>74</v>
      </c>
      <c r="D263" s="2" t="s">
        <v>171</v>
      </c>
      <c r="E263" s="5">
        <v>629700</v>
      </c>
      <c r="F263" s="6">
        <v>510057.00000000006</v>
      </c>
      <c r="G263" s="7">
        <f t="shared" si="4"/>
        <v>1.2345679012345678</v>
      </c>
      <c r="H263" s="2">
        <v>2020</v>
      </c>
    </row>
    <row r="264" spans="1:8" x14ac:dyDescent="0.25">
      <c r="A264" s="3" t="s">
        <v>75</v>
      </c>
      <c r="B264" s="4" t="s">
        <v>76</v>
      </c>
      <c r="C264" s="2" t="s">
        <v>77</v>
      </c>
      <c r="D264" s="2" t="s">
        <v>171</v>
      </c>
      <c r="E264" s="5">
        <v>1010515</v>
      </c>
      <c r="F264" s="6">
        <v>485047.19999999995</v>
      </c>
      <c r="G264" s="7">
        <f t="shared" si="4"/>
        <v>2.0833333333333335</v>
      </c>
      <c r="H264" s="2">
        <v>2020</v>
      </c>
    </row>
    <row r="265" spans="1:8" x14ac:dyDescent="0.25">
      <c r="A265" s="3" t="s">
        <v>78</v>
      </c>
      <c r="B265" s="4" t="s">
        <v>79</v>
      </c>
      <c r="C265" s="2" t="s">
        <v>80</v>
      </c>
      <c r="D265" s="2" t="s">
        <v>171</v>
      </c>
      <c r="E265" s="5">
        <v>747582</v>
      </c>
      <c r="F265" s="6">
        <v>523307.39999999997</v>
      </c>
      <c r="G265" s="7">
        <f t="shared" si="4"/>
        <v>1.4285714285714286</v>
      </c>
      <c r="H265" s="2">
        <v>2020</v>
      </c>
    </row>
    <row r="266" spans="1:8" x14ac:dyDescent="0.25">
      <c r="A266" s="3" t="s">
        <v>81</v>
      </c>
      <c r="B266" s="4" t="s">
        <v>82</v>
      </c>
      <c r="C266" s="2" t="s">
        <v>83</v>
      </c>
      <c r="D266" s="2" t="s">
        <v>171</v>
      </c>
      <c r="E266" s="5">
        <v>106712</v>
      </c>
      <c r="F266" s="6">
        <v>61892.959999999999</v>
      </c>
      <c r="G266" s="7">
        <f t="shared" si="4"/>
        <v>1.7241379310344829</v>
      </c>
      <c r="H266" s="2">
        <v>2020</v>
      </c>
    </row>
    <row r="267" spans="1:8" x14ac:dyDescent="0.25">
      <c r="A267" s="3" t="s">
        <v>84</v>
      </c>
      <c r="B267" s="4" t="s">
        <v>85</v>
      </c>
      <c r="C267" s="2" t="s">
        <v>86</v>
      </c>
      <c r="D267" s="2" t="s">
        <v>171</v>
      </c>
      <c r="E267" s="5">
        <v>164883</v>
      </c>
      <c r="F267" s="6">
        <v>77495.009999999995</v>
      </c>
      <c r="G267" s="7">
        <f t="shared" si="4"/>
        <v>2.1276595744680851</v>
      </c>
      <c r="H267" s="2">
        <v>2020</v>
      </c>
    </row>
    <row r="268" spans="1:8" x14ac:dyDescent="0.25">
      <c r="A268" s="3" t="s">
        <v>87</v>
      </c>
      <c r="B268" s="4" t="s">
        <v>88</v>
      </c>
      <c r="C268" s="2" t="s">
        <v>89</v>
      </c>
      <c r="D268" s="2" t="s">
        <v>171</v>
      </c>
      <c r="E268" s="5">
        <v>1049940</v>
      </c>
      <c r="F268" s="6">
        <v>850451.4</v>
      </c>
      <c r="G268" s="7">
        <f t="shared" si="4"/>
        <v>1.2345679012345678</v>
      </c>
      <c r="H268" s="2">
        <v>2020</v>
      </c>
    </row>
    <row r="269" spans="1:8" x14ac:dyDescent="0.25">
      <c r="A269" s="3" t="s">
        <v>90</v>
      </c>
      <c r="B269" s="4" t="s">
        <v>91</v>
      </c>
      <c r="C269" s="2" t="s">
        <v>92</v>
      </c>
      <c r="D269" s="2" t="s">
        <v>171</v>
      </c>
      <c r="E269" s="5">
        <v>428202</v>
      </c>
      <c r="F269" s="6">
        <v>188408.88</v>
      </c>
      <c r="G269" s="7">
        <f t="shared" si="4"/>
        <v>2.2727272727272725</v>
      </c>
      <c r="H269" s="2">
        <v>2020</v>
      </c>
    </row>
    <row r="270" spans="1:8" x14ac:dyDescent="0.25">
      <c r="A270" s="3" t="s">
        <v>93</v>
      </c>
      <c r="B270" s="4" t="s">
        <v>94</v>
      </c>
      <c r="C270" s="2" t="s">
        <v>95</v>
      </c>
      <c r="D270" s="2" t="s">
        <v>171</v>
      </c>
      <c r="E270" s="5">
        <v>240302</v>
      </c>
      <c r="F270" s="6">
        <v>213868.78</v>
      </c>
      <c r="G270" s="7">
        <f t="shared" si="4"/>
        <v>1.1235955056179776</v>
      </c>
      <c r="H270" s="2">
        <v>2020</v>
      </c>
    </row>
    <row r="271" spans="1:8" x14ac:dyDescent="0.25">
      <c r="A271" s="3" t="s">
        <v>96</v>
      </c>
      <c r="B271" s="4" t="s">
        <v>97</v>
      </c>
      <c r="C271" s="2" t="s">
        <v>98</v>
      </c>
      <c r="D271" s="2" t="s">
        <v>171</v>
      </c>
      <c r="E271" s="5">
        <v>402872</v>
      </c>
      <c r="F271" s="6">
        <v>435101.76</v>
      </c>
      <c r="G271" s="7">
        <f t="shared" si="4"/>
        <v>0.92592592592592593</v>
      </c>
      <c r="H271" s="2">
        <v>2020</v>
      </c>
    </row>
    <row r="272" spans="1:8" x14ac:dyDescent="0.25">
      <c r="A272" s="3" t="s">
        <v>99</v>
      </c>
      <c r="B272" s="4" t="s">
        <v>100</v>
      </c>
      <c r="C272" s="2" t="s">
        <v>101</v>
      </c>
      <c r="D272" s="2" t="s">
        <v>171</v>
      </c>
      <c r="E272" s="5">
        <v>952654</v>
      </c>
      <c r="F272" s="6">
        <v>924074.38</v>
      </c>
      <c r="G272" s="7">
        <f t="shared" si="4"/>
        <v>1.0309278350515463</v>
      </c>
      <c r="H272" s="2">
        <v>2020</v>
      </c>
    </row>
    <row r="273" spans="1:8" x14ac:dyDescent="0.25">
      <c r="A273" s="3" t="s">
        <v>102</v>
      </c>
      <c r="B273" s="4" t="s">
        <v>103</v>
      </c>
      <c r="C273" s="2" t="s">
        <v>104</v>
      </c>
      <c r="D273" s="2" t="s">
        <v>171</v>
      </c>
      <c r="E273" s="5">
        <v>901297</v>
      </c>
      <c r="F273" s="6">
        <v>603868.99</v>
      </c>
      <c r="G273" s="7">
        <f t="shared" si="4"/>
        <v>1.4925373134328359</v>
      </c>
      <c r="H273" s="2">
        <v>2020</v>
      </c>
    </row>
    <row r="274" spans="1:8" x14ac:dyDescent="0.25">
      <c r="A274" s="3" t="s">
        <v>105</v>
      </c>
      <c r="B274" s="4" t="s">
        <v>106</v>
      </c>
      <c r="C274" s="2" t="s">
        <v>107</v>
      </c>
      <c r="D274" s="2" t="s">
        <v>171</v>
      </c>
      <c r="E274" s="5">
        <v>842732</v>
      </c>
      <c r="F274" s="6">
        <v>1019705.72</v>
      </c>
      <c r="G274" s="7">
        <f t="shared" si="4"/>
        <v>0.82644628099173556</v>
      </c>
      <c r="H274" s="2">
        <v>2020</v>
      </c>
    </row>
    <row r="275" spans="1:8" x14ac:dyDescent="0.25">
      <c r="A275" s="3" t="s">
        <v>108</v>
      </c>
      <c r="B275" s="4" t="s">
        <v>109</v>
      </c>
      <c r="C275" s="2" t="s">
        <v>110</v>
      </c>
      <c r="D275" s="2" t="s">
        <v>171</v>
      </c>
      <c r="E275" s="5">
        <v>324690</v>
      </c>
      <c r="F275" s="6">
        <v>198060.9</v>
      </c>
      <c r="G275" s="7">
        <f t="shared" si="4"/>
        <v>1.639344262295082</v>
      </c>
      <c r="H275" s="2">
        <v>2020</v>
      </c>
    </row>
    <row r="276" spans="1:8" x14ac:dyDescent="0.25">
      <c r="A276" s="3" t="s">
        <v>111</v>
      </c>
      <c r="B276" s="4" t="s">
        <v>112</v>
      </c>
      <c r="C276" s="2" t="s">
        <v>113</v>
      </c>
      <c r="D276" s="2" t="s">
        <v>171</v>
      </c>
      <c r="E276" s="5">
        <v>1077478</v>
      </c>
      <c r="F276" s="6">
        <v>915856.29999999993</v>
      </c>
      <c r="G276" s="7">
        <f t="shared" si="4"/>
        <v>1.1764705882352942</v>
      </c>
      <c r="H276" s="2">
        <v>2020</v>
      </c>
    </row>
    <row r="277" spans="1:8" x14ac:dyDescent="0.25">
      <c r="A277" s="3" t="s">
        <v>114</v>
      </c>
      <c r="B277" s="4" t="s">
        <v>115</v>
      </c>
      <c r="C277" s="2" t="s">
        <v>116</v>
      </c>
      <c r="D277" s="2" t="s">
        <v>171</v>
      </c>
      <c r="E277" s="5">
        <v>788469</v>
      </c>
      <c r="F277" s="6">
        <v>630775.20000000007</v>
      </c>
      <c r="G277" s="7">
        <f t="shared" si="4"/>
        <v>1.2499999999999998</v>
      </c>
      <c r="H277" s="2">
        <v>2020</v>
      </c>
    </row>
    <row r="278" spans="1:8" x14ac:dyDescent="0.25">
      <c r="A278" s="3" t="s">
        <v>114</v>
      </c>
      <c r="B278" s="4" t="s">
        <v>115</v>
      </c>
      <c r="C278" s="2" t="s">
        <v>117</v>
      </c>
      <c r="D278" s="2" t="s">
        <v>171</v>
      </c>
      <c r="E278" s="5">
        <v>316017</v>
      </c>
      <c r="F278" s="6">
        <v>290735.64</v>
      </c>
      <c r="G278" s="7">
        <f t="shared" si="4"/>
        <v>1.0869565217391304</v>
      </c>
      <c r="H278" s="2">
        <v>2020</v>
      </c>
    </row>
    <row r="279" spans="1:8" x14ac:dyDescent="0.25">
      <c r="A279" s="3" t="s">
        <v>114</v>
      </c>
      <c r="B279" s="4" t="s">
        <v>115</v>
      </c>
      <c r="C279" s="2" t="s">
        <v>118</v>
      </c>
      <c r="D279" s="2" t="s">
        <v>171</v>
      </c>
      <c r="E279" s="5">
        <v>732453</v>
      </c>
      <c r="F279" s="6">
        <v>424822.74</v>
      </c>
      <c r="G279" s="7">
        <f t="shared" si="4"/>
        <v>1.7241379310344829</v>
      </c>
      <c r="H279" s="2">
        <v>2020</v>
      </c>
    </row>
    <row r="280" spans="1:8" x14ac:dyDescent="0.25">
      <c r="A280" s="3" t="s">
        <v>119</v>
      </c>
      <c r="B280" s="4" t="s">
        <v>120</v>
      </c>
      <c r="C280" s="2" t="s">
        <v>121</v>
      </c>
      <c r="D280" s="2" t="s">
        <v>171</v>
      </c>
      <c r="E280" s="5">
        <v>642727</v>
      </c>
      <c r="F280" s="6">
        <v>539890.67999999993</v>
      </c>
      <c r="G280" s="7">
        <f t="shared" si="4"/>
        <v>1.1904761904761907</v>
      </c>
      <c r="H280" s="2">
        <v>2020</v>
      </c>
    </row>
    <row r="281" spans="1:8" x14ac:dyDescent="0.25">
      <c r="A281" s="3" t="s">
        <v>122</v>
      </c>
      <c r="B281" s="4" t="s">
        <v>123</v>
      </c>
      <c r="C281" s="2" t="s">
        <v>124</v>
      </c>
      <c r="D281" s="2" t="s">
        <v>171</v>
      </c>
      <c r="E281" s="5">
        <v>254202</v>
      </c>
      <c r="F281" s="6">
        <v>221155.74</v>
      </c>
      <c r="G281" s="7">
        <f t="shared" si="4"/>
        <v>1.149425287356322</v>
      </c>
      <c r="H281" s="2">
        <v>2020</v>
      </c>
    </row>
    <row r="282" spans="1:8" x14ac:dyDescent="0.25">
      <c r="A282" s="3" t="s">
        <v>125</v>
      </c>
      <c r="B282" s="4" t="s">
        <v>126</v>
      </c>
      <c r="C282" s="2" t="s">
        <v>127</v>
      </c>
      <c r="D282" s="2" t="s">
        <v>171</v>
      </c>
      <c r="E282" s="5">
        <v>416732</v>
      </c>
      <c r="F282" s="6">
        <v>504245.72</v>
      </c>
      <c r="G282" s="7">
        <f t="shared" si="4"/>
        <v>0.82644628099173556</v>
      </c>
      <c r="H282" s="2">
        <v>2020</v>
      </c>
    </row>
    <row r="283" spans="1:8" x14ac:dyDescent="0.25">
      <c r="A283" s="3" t="s">
        <v>128</v>
      </c>
      <c r="B283" s="4" t="s">
        <v>129</v>
      </c>
      <c r="C283" s="2" t="s">
        <v>130</v>
      </c>
      <c r="D283" s="2" t="s">
        <v>171</v>
      </c>
      <c r="E283" s="5">
        <v>1063662</v>
      </c>
      <c r="F283" s="6">
        <v>553104.24</v>
      </c>
      <c r="G283" s="7">
        <f t="shared" si="4"/>
        <v>1.9230769230769231</v>
      </c>
      <c r="H283" s="2">
        <v>2020</v>
      </c>
    </row>
    <row r="284" spans="1:8" x14ac:dyDescent="0.25">
      <c r="A284" s="3" t="s">
        <v>131</v>
      </c>
      <c r="B284" s="4" t="s">
        <v>132</v>
      </c>
      <c r="C284" s="2" t="s">
        <v>133</v>
      </c>
      <c r="D284" s="2" t="s">
        <v>171</v>
      </c>
      <c r="E284" s="5">
        <v>284424</v>
      </c>
      <c r="F284" s="6">
        <v>216162.24</v>
      </c>
      <c r="G284" s="7">
        <f t="shared" si="4"/>
        <v>1.3157894736842106</v>
      </c>
      <c r="H284" s="2">
        <v>2020</v>
      </c>
    </row>
    <row r="285" spans="1:8" x14ac:dyDescent="0.25">
      <c r="A285" s="3" t="s">
        <v>134</v>
      </c>
      <c r="B285" s="4" t="s">
        <v>135</v>
      </c>
      <c r="C285" s="2" t="s">
        <v>136</v>
      </c>
      <c r="D285" s="2" t="s">
        <v>171</v>
      </c>
      <c r="E285" s="5">
        <v>549591</v>
      </c>
      <c r="F285" s="6">
        <v>483640.08</v>
      </c>
      <c r="G285" s="7">
        <f t="shared" si="4"/>
        <v>1.1363636363636362</v>
      </c>
      <c r="H285" s="2">
        <v>2020</v>
      </c>
    </row>
    <row r="286" spans="1:8" x14ac:dyDescent="0.25">
      <c r="A286" s="3" t="s">
        <v>137</v>
      </c>
      <c r="B286" s="4" t="s">
        <v>138</v>
      </c>
      <c r="C286" s="2" t="s">
        <v>139</v>
      </c>
      <c r="D286" s="2" t="s">
        <v>171</v>
      </c>
      <c r="E286" s="5">
        <v>346244</v>
      </c>
      <c r="F286" s="6">
        <v>283920.07999999996</v>
      </c>
      <c r="G286" s="7">
        <f t="shared" si="4"/>
        <v>1.2195121951219514</v>
      </c>
      <c r="H286" s="2">
        <v>2020</v>
      </c>
    </row>
    <row r="287" spans="1:8" x14ac:dyDescent="0.25">
      <c r="A287" s="3" t="s">
        <v>140</v>
      </c>
      <c r="B287" s="4" t="s">
        <v>141</v>
      </c>
      <c r="C287" s="2" t="s">
        <v>142</v>
      </c>
      <c r="D287" s="2" t="s">
        <v>171</v>
      </c>
      <c r="E287" s="5">
        <v>901699</v>
      </c>
      <c r="F287" s="6">
        <v>1018919.8699999999</v>
      </c>
      <c r="G287" s="7">
        <f t="shared" si="4"/>
        <v>0.88495575221238953</v>
      </c>
      <c r="H287" s="2">
        <v>2020</v>
      </c>
    </row>
    <row r="288" spans="1:8" x14ac:dyDescent="0.25">
      <c r="A288" s="3" t="s">
        <v>143</v>
      </c>
      <c r="B288" s="4" t="s">
        <v>144</v>
      </c>
      <c r="C288" s="2" t="s">
        <v>145</v>
      </c>
      <c r="D288" s="2" t="s">
        <v>171</v>
      </c>
      <c r="E288" s="5">
        <v>967003</v>
      </c>
      <c r="F288" s="6">
        <v>502841.56</v>
      </c>
      <c r="G288" s="7">
        <f t="shared" si="4"/>
        <v>1.9230769230769231</v>
      </c>
      <c r="H288" s="2">
        <v>2020</v>
      </c>
    </row>
    <row r="289" spans="1:8" x14ac:dyDescent="0.25">
      <c r="A289" s="3" t="s">
        <v>143</v>
      </c>
      <c r="B289" s="4" t="s">
        <v>144</v>
      </c>
      <c r="C289" s="2" t="s">
        <v>146</v>
      </c>
      <c r="D289" s="2" t="s">
        <v>171</v>
      </c>
      <c r="E289" s="5">
        <v>726013</v>
      </c>
      <c r="F289" s="6">
        <v>341226.11</v>
      </c>
      <c r="G289" s="7">
        <f t="shared" si="4"/>
        <v>2.1276595744680851</v>
      </c>
      <c r="H289" s="2">
        <v>2020</v>
      </c>
    </row>
    <row r="290" spans="1:8" x14ac:dyDescent="0.25">
      <c r="A290" s="3" t="s">
        <v>147</v>
      </c>
      <c r="B290" s="4" t="s">
        <v>148</v>
      </c>
      <c r="C290" s="2" t="s">
        <v>149</v>
      </c>
      <c r="D290" s="2" t="s">
        <v>171</v>
      </c>
      <c r="E290" s="5">
        <v>507773</v>
      </c>
      <c r="F290" s="6">
        <v>431607.05</v>
      </c>
      <c r="G290" s="7">
        <f t="shared" si="4"/>
        <v>1.1764705882352942</v>
      </c>
      <c r="H290" s="2">
        <v>2020</v>
      </c>
    </row>
    <row r="291" spans="1:8" x14ac:dyDescent="0.25">
      <c r="A291" s="3" t="s">
        <v>150</v>
      </c>
      <c r="B291" s="4" t="s">
        <v>151</v>
      </c>
      <c r="C291" s="2" t="s">
        <v>152</v>
      </c>
      <c r="D291" s="2" t="s">
        <v>171</v>
      </c>
      <c r="E291" s="5">
        <v>339933</v>
      </c>
      <c r="F291" s="6">
        <v>197161.13999999998</v>
      </c>
      <c r="G291" s="7">
        <f t="shared" si="4"/>
        <v>1.7241379310344829</v>
      </c>
      <c r="H291" s="2">
        <v>2020</v>
      </c>
    </row>
    <row r="292" spans="1:8" x14ac:dyDescent="0.25">
      <c r="A292" s="3" t="s">
        <v>153</v>
      </c>
      <c r="B292" s="4" t="s">
        <v>154</v>
      </c>
      <c r="C292" s="2" t="s">
        <v>155</v>
      </c>
      <c r="D292" s="2" t="s">
        <v>171</v>
      </c>
      <c r="E292" s="5">
        <v>495691</v>
      </c>
      <c r="F292" s="6">
        <v>525432.46000000008</v>
      </c>
      <c r="G292" s="7">
        <f t="shared" si="4"/>
        <v>0.94339622641509424</v>
      </c>
      <c r="H292" s="2">
        <v>2020</v>
      </c>
    </row>
    <row r="293" spans="1:8" x14ac:dyDescent="0.25">
      <c r="A293" s="3" t="s">
        <v>156</v>
      </c>
      <c r="B293" s="4" t="s">
        <v>157</v>
      </c>
      <c r="C293" s="2" t="s">
        <v>158</v>
      </c>
      <c r="D293" s="2" t="s">
        <v>171</v>
      </c>
      <c r="E293" s="5">
        <v>242829</v>
      </c>
      <c r="F293" s="6">
        <v>206404.65</v>
      </c>
      <c r="G293" s="7">
        <f t="shared" si="4"/>
        <v>1.1764705882352942</v>
      </c>
      <c r="H293" s="2">
        <v>2020</v>
      </c>
    </row>
    <row r="294" spans="1:8" x14ac:dyDescent="0.25">
      <c r="A294" s="3" t="s">
        <v>159</v>
      </c>
      <c r="B294" s="4" t="s">
        <v>160</v>
      </c>
      <c r="C294" s="2" t="s">
        <v>161</v>
      </c>
      <c r="D294" s="2" t="s">
        <v>171</v>
      </c>
      <c r="E294" s="5">
        <v>640553</v>
      </c>
      <c r="F294" s="6">
        <v>256221.2</v>
      </c>
      <c r="G294" s="7">
        <f t="shared" si="4"/>
        <v>2.5</v>
      </c>
      <c r="H294" s="2">
        <v>2020</v>
      </c>
    </row>
    <row r="295" spans="1:8" x14ac:dyDescent="0.25">
      <c r="A295" s="3" t="s">
        <v>162</v>
      </c>
      <c r="B295" s="4" t="s">
        <v>163</v>
      </c>
      <c r="C295" s="2" t="s">
        <v>164</v>
      </c>
      <c r="D295" s="2" t="s">
        <v>171</v>
      </c>
      <c r="E295" s="5">
        <v>94347</v>
      </c>
      <c r="F295" s="6">
        <v>33021.449999999997</v>
      </c>
      <c r="G295" s="7">
        <f t="shared" si="4"/>
        <v>2.8571428571428572</v>
      </c>
      <c r="H295" s="2">
        <v>2020</v>
      </c>
    </row>
    <row r="296" spans="1:8" x14ac:dyDescent="0.25">
      <c r="A296" s="3" t="s">
        <v>165</v>
      </c>
      <c r="B296" s="4" t="s">
        <v>166</v>
      </c>
      <c r="C296" s="2" t="s">
        <v>167</v>
      </c>
      <c r="D296" s="2" t="s">
        <v>171</v>
      </c>
      <c r="E296" s="5">
        <v>836607</v>
      </c>
      <c r="F296" s="6">
        <v>393205.29</v>
      </c>
      <c r="G296" s="7">
        <f t="shared" si="4"/>
        <v>2.1276595744680851</v>
      </c>
      <c r="H296" s="2">
        <v>2020</v>
      </c>
    </row>
    <row r="297" spans="1:8" x14ac:dyDescent="0.25">
      <c r="A297" s="3" t="s">
        <v>8</v>
      </c>
      <c r="B297" s="4" t="s">
        <v>9</v>
      </c>
      <c r="C297" s="2" t="s">
        <v>10</v>
      </c>
      <c r="D297" s="2" t="s">
        <v>11</v>
      </c>
      <c r="E297" s="5">
        <v>583386.80400000012</v>
      </c>
      <c r="F297" s="6">
        <v>772798.10400000005</v>
      </c>
      <c r="G297" s="7">
        <f t="shared" si="4"/>
        <v>0.75490196078431382</v>
      </c>
      <c r="H297" s="2">
        <v>2019</v>
      </c>
    </row>
    <row r="298" spans="1:8" x14ac:dyDescent="0.25">
      <c r="A298" s="3" t="s">
        <v>12</v>
      </c>
      <c r="B298" s="4" t="s">
        <v>13</v>
      </c>
      <c r="C298" s="2" t="s">
        <v>14</v>
      </c>
      <c r="D298" s="2" t="s">
        <v>11</v>
      </c>
      <c r="E298" s="5">
        <v>390780.288</v>
      </c>
      <c r="F298" s="6">
        <v>175037.00399999999</v>
      </c>
      <c r="G298" s="7">
        <f t="shared" si="4"/>
        <v>2.2325581395348837</v>
      </c>
      <c r="H298" s="2">
        <v>2019</v>
      </c>
    </row>
    <row r="299" spans="1:8" x14ac:dyDescent="0.25">
      <c r="A299" s="3" t="s">
        <v>15</v>
      </c>
      <c r="B299" s="4" t="s">
        <v>16</v>
      </c>
      <c r="C299" s="2" t="s">
        <v>17</v>
      </c>
      <c r="D299" s="2" t="s">
        <v>11</v>
      </c>
      <c r="E299" s="5">
        <v>502519.15800000005</v>
      </c>
      <c r="F299" s="6">
        <v>699710.22000000009</v>
      </c>
      <c r="G299" s="7">
        <f t="shared" si="4"/>
        <v>0.71818181818181814</v>
      </c>
      <c r="H299" s="2">
        <v>2019</v>
      </c>
    </row>
    <row r="300" spans="1:8" x14ac:dyDescent="0.25">
      <c r="A300" s="3" t="s">
        <v>18</v>
      </c>
      <c r="B300" s="4" t="s">
        <v>19</v>
      </c>
      <c r="C300" s="2" t="s">
        <v>20</v>
      </c>
      <c r="D300" s="2" t="s">
        <v>11</v>
      </c>
      <c r="E300" s="5">
        <v>761522.32799999998</v>
      </c>
      <c r="F300" s="6">
        <v>466238.16</v>
      </c>
      <c r="G300" s="7">
        <f t="shared" si="4"/>
        <v>1.6333333333333333</v>
      </c>
      <c r="H300" s="2">
        <v>2019</v>
      </c>
    </row>
    <row r="301" spans="1:8" x14ac:dyDescent="0.25">
      <c r="A301" s="3" t="s">
        <v>21</v>
      </c>
      <c r="B301" s="4" t="s">
        <v>22</v>
      </c>
      <c r="C301" s="2" t="s">
        <v>23</v>
      </c>
      <c r="D301" s="2" t="s">
        <v>11</v>
      </c>
      <c r="E301" s="5">
        <v>411349.74300000002</v>
      </c>
      <c r="F301" s="6">
        <v>148680.63</v>
      </c>
      <c r="G301" s="7">
        <f t="shared" si="4"/>
        <v>2.7666666666666666</v>
      </c>
      <c r="H301" s="2">
        <v>2019</v>
      </c>
    </row>
    <row r="302" spans="1:8" x14ac:dyDescent="0.25">
      <c r="A302" s="3" t="s">
        <v>21</v>
      </c>
      <c r="B302" s="4" t="s">
        <v>22</v>
      </c>
      <c r="C302" s="2" t="s">
        <v>24</v>
      </c>
      <c r="D302" s="2" t="s">
        <v>11</v>
      </c>
      <c r="E302" s="5">
        <v>276544.62</v>
      </c>
      <c r="F302" s="6">
        <v>429371.91</v>
      </c>
      <c r="G302" s="7">
        <f t="shared" si="4"/>
        <v>0.64406779661016955</v>
      </c>
      <c r="H302" s="2">
        <v>2019</v>
      </c>
    </row>
    <row r="303" spans="1:8" x14ac:dyDescent="0.25">
      <c r="A303" s="3" t="s">
        <v>21</v>
      </c>
      <c r="B303" s="4" t="s">
        <v>22</v>
      </c>
      <c r="C303" s="2" t="s">
        <v>25</v>
      </c>
      <c r="D303" s="2" t="s">
        <v>11</v>
      </c>
      <c r="E303" s="5">
        <v>133595.05499999999</v>
      </c>
      <c r="F303" s="6">
        <v>283383.44999999995</v>
      </c>
      <c r="G303" s="7">
        <f t="shared" si="4"/>
        <v>0.47142857142857147</v>
      </c>
      <c r="H303" s="2">
        <v>2019</v>
      </c>
    </row>
    <row r="304" spans="1:8" x14ac:dyDescent="0.25">
      <c r="A304" s="3" t="s">
        <v>21</v>
      </c>
      <c r="B304" s="4" t="s">
        <v>22</v>
      </c>
      <c r="C304" s="2" t="s">
        <v>26</v>
      </c>
      <c r="D304" s="2" t="s">
        <v>11</v>
      </c>
      <c r="E304" s="5">
        <v>214667.00099999999</v>
      </c>
      <c r="F304" s="6">
        <v>315149.42699999997</v>
      </c>
      <c r="G304" s="7">
        <f t="shared" si="4"/>
        <v>0.6811594202898551</v>
      </c>
      <c r="H304" s="2">
        <v>2019</v>
      </c>
    </row>
    <row r="305" spans="1:8" x14ac:dyDescent="0.25">
      <c r="A305" s="3" t="s">
        <v>27</v>
      </c>
      <c r="B305" s="4" t="s">
        <v>28</v>
      </c>
      <c r="C305" s="2" t="s">
        <v>29</v>
      </c>
      <c r="D305" s="2" t="s">
        <v>11</v>
      </c>
      <c r="E305" s="5">
        <v>171932.78700000001</v>
      </c>
      <c r="F305" s="6">
        <v>123175.728</v>
      </c>
      <c r="G305" s="7">
        <f t="shared" si="4"/>
        <v>1.3958333333333335</v>
      </c>
      <c r="H305" s="2">
        <v>2019</v>
      </c>
    </row>
    <row r="306" spans="1:8" x14ac:dyDescent="0.25">
      <c r="A306" s="3" t="s">
        <v>30</v>
      </c>
      <c r="B306" s="4" t="s">
        <v>31</v>
      </c>
      <c r="C306" s="2" t="s">
        <v>32</v>
      </c>
      <c r="D306" s="2" t="s">
        <v>11</v>
      </c>
      <c r="E306" s="5">
        <v>277030.61100000003</v>
      </c>
      <c r="F306" s="6">
        <v>604430.424</v>
      </c>
      <c r="G306" s="7">
        <f t="shared" si="4"/>
        <v>0.45833333333333337</v>
      </c>
      <c r="H306" s="2">
        <v>2019</v>
      </c>
    </row>
    <row r="307" spans="1:8" x14ac:dyDescent="0.25">
      <c r="A307" s="3" t="s">
        <v>33</v>
      </c>
      <c r="B307" s="4" t="s">
        <v>34</v>
      </c>
      <c r="C307" s="2" t="s">
        <v>35</v>
      </c>
      <c r="D307" s="2" t="s">
        <v>11</v>
      </c>
      <c r="E307" s="5">
        <v>207137.25</v>
      </c>
      <c r="F307" s="6">
        <v>376989.79500000004</v>
      </c>
      <c r="G307" s="7">
        <f t="shared" si="4"/>
        <v>0.54945054945054939</v>
      </c>
      <c r="H307" s="2">
        <v>2019</v>
      </c>
    </row>
    <row r="308" spans="1:8" x14ac:dyDescent="0.25">
      <c r="A308" s="3" t="s">
        <v>36</v>
      </c>
      <c r="B308" s="4" t="s">
        <v>37</v>
      </c>
      <c r="C308" s="2" t="s">
        <v>38</v>
      </c>
      <c r="D308" s="2" t="s">
        <v>11</v>
      </c>
      <c r="E308" s="5">
        <v>167731.21800000002</v>
      </c>
      <c r="F308" s="6">
        <v>183334.122</v>
      </c>
      <c r="G308" s="7">
        <f t="shared" si="4"/>
        <v>0.91489361702127669</v>
      </c>
      <c r="H308" s="2">
        <v>2019</v>
      </c>
    </row>
    <row r="309" spans="1:8" x14ac:dyDescent="0.25">
      <c r="A309" s="3" t="s">
        <v>36</v>
      </c>
      <c r="B309" s="4" t="s">
        <v>37</v>
      </c>
      <c r="C309" s="2" t="s">
        <v>39</v>
      </c>
      <c r="D309" s="2" t="s">
        <v>11</v>
      </c>
      <c r="E309" s="5">
        <v>179215.19999999998</v>
      </c>
      <c r="F309" s="6">
        <v>241940.52000000002</v>
      </c>
      <c r="G309" s="7">
        <f t="shared" si="4"/>
        <v>0.74074074074074059</v>
      </c>
      <c r="H309" s="2">
        <v>2019</v>
      </c>
    </row>
    <row r="310" spans="1:8" x14ac:dyDescent="0.25">
      <c r="A310" s="3" t="s">
        <v>40</v>
      </c>
      <c r="B310" s="4" t="s">
        <v>41</v>
      </c>
      <c r="C310" s="2" t="s">
        <v>42</v>
      </c>
      <c r="D310" s="2" t="s">
        <v>11</v>
      </c>
      <c r="E310" s="5">
        <v>193019.652</v>
      </c>
      <c r="F310" s="6">
        <v>542293.30799999996</v>
      </c>
      <c r="G310" s="7">
        <f t="shared" si="4"/>
        <v>0.35593220338983056</v>
      </c>
      <c r="H310" s="2">
        <v>2019</v>
      </c>
    </row>
    <row r="311" spans="1:8" x14ac:dyDescent="0.25">
      <c r="A311" s="3" t="s">
        <v>43</v>
      </c>
      <c r="B311" s="4" t="s">
        <v>44</v>
      </c>
      <c r="C311" s="2" t="s">
        <v>45</v>
      </c>
      <c r="D311" s="2" t="s">
        <v>11</v>
      </c>
      <c r="E311" s="5">
        <v>595998.45900000003</v>
      </c>
      <c r="F311" s="6">
        <v>842618.51100000006</v>
      </c>
      <c r="G311" s="7">
        <f t="shared" si="4"/>
        <v>0.70731707317073167</v>
      </c>
      <c r="H311" s="2">
        <v>2019</v>
      </c>
    </row>
    <row r="312" spans="1:8" x14ac:dyDescent="0.25">
      <c r="A312" s="3" t="s">
        <v>46</v>
      </c>
      <c r="B312" s="4" t="s">
        <v>47</v>
      </c>
      <c r="C312" s="2" t="s">
        <v>48</v>
      </c>
      <c r="D312" s="2" t="s">
        <v>11</v>
      </c>
      <c r="E312" s="5">
        <v>245659.17600000004</v>
      </c>
      <c r="F312" s="6">
        <v>460610.95500000007</v>
      </c>
      <c r="G312" s="7">
        <f t="shared" si="4"/>
        <v>0.53333333333333333</v>
      </c>
      <c r="H312" s="2">
        <v>2019</v>
      </c>
    </row>
    <row r="313" spans="1:8" x14ac:dyDescent="0.25">
      <c r="A313" s="3" t="s">
        <v>49</v>
      </c>
      <c r="B313" s="4" t="s">
        <v>50</v>
      </c>
      <c r="C313" s="2" t="s">
        <v>51</v>
      </c>
      <c r="D313" s="2" t="s">
        <v>11</v>
      </c>
      <c r="E313" s="5">
        <v>253970.91</v>
      </c>
      <c r="F313" s="6">
        <v>260654.35500000001</v>
      </c>
      <c r="G313" s="7">
        <f t="shared" si="4"/>
        <v>0.97435897435897434</v>
      </c>
      <c r="H313" s="2">
        <v>2019</v>
      </c>
    </row>
    <row r="314" spans="1:8" x14ac:dyDescent="0.25">
      <c r="A314" s="3" t="s">
        <v>52</v>
      </c>
      <c r="B314" s="4" t="s">
        <v>53</v>
      </c>
      <c r="C314" s="2" t="s">
        <v>54</v>
      </c>
      <c r="D314" s="2" t="s">
        <v>11</v>
      </c>
      <c r="E314" s="5">
        <v>169925.04</v>
      </c>
      <c r="F314" s="6">
        <v>247807.35</v>
      </c>
      <c r="G314" s="7">
        <f t="shared" si="4"/>
        <v>0.68571428571428572</v>
      </c>
      <c r="H314" s="2">
        <v>2019</v>
      </c>
    </row>
    <row r="315" spans="1:8" x14ac:dyDescent="0.25">
      <c r="A315" s="3" t="s">
        <v>52</v>
      </c>
      <c r="B315" s="4" t="s">
        <v>53</v>
      </c>
      <c r="C315" s="2" t="s">
        <v>55</v>
      </c>
      <c r="D315" s="2" t="s">
        <v>11</v>
      </c>
      <c r="E315" s="5">
        <v>125300.21399999999</v>
      </c>
      <c r="F315" s="6">
        <v>65316.069000000003</v>
      </c>
      <c r="G315" s="7">
        <f t="shared" si="4"/>
        <v>1.9183673469387752</v>
      </c>
      <c r="H315" s="2">
        <v>2019</v>
      </c>
    </row>
    <row r="316" spans="1:8" x14ac:dyDescent="0.25">
      <c r="A316" s="3" t="s">
        <v>56</v>
      </c>
      <c r="B316" s="4" t="s">
        <v>57</v>
      </c>
      <c r="C316" s="2" t="s">
        <v>58</v>
      </c>
      <c r="D316" s="2" t="s">
        <v>11</v>
      </c>
      <c r="E316" s="5">
        <v>244495.69200000001</v>
      </c>
      <c r="F316" s="6">
        <v>197677.36800000002</v>
      </c>
      <c r="G316" s="7">
        <f t="shared" si="4"/>
        <v>1.2368421052631577</v>
      </c>
      <c r="H316" s="2">
        <v>2019</v>
      </c>
    </row>
    <row r="317" spans="1:8" x14ac:dyDescent="0.25">
      <c r="A317" s="3" t="s">
        <v>59</v>
      </c>
      <c r="B317" s="4" t="s">
        <v>60</v>
      </c>
      <c r="C317" s="2" t="s">
        <v>61</v>
      </c>
      <c r="D317" s="2" t="s">
        <v>11</v>
      </c>
      <c r="E317" s="5">
        <v>56886.516000000003</v>
      </c>
      <c r="F317" s="6">
        <v>24846.984</v>
      </c>
      <c r="G317" s="7">
        <f t="shared" si="4"/>
        <v>2.2894736842105265</v>
      </c>
      <c r="H317" s="2">
        <v>2019</v>
      </c>
    </row>
    <row r="318" spans="1:8" x14ac:dyDescent="0.25">
      <c r="A318" s="3" t="s">
        <v>62</v>
      </c>
      <c r="B318" s="4" t="s">
        <v>63</v>
      </c>
      <c r="C318" s="2" t="s">
        <v>64</v>
      </c>
      <c r="D318" s="2" t="s">
        <v>11</v>
      </c>
      <c r="E318" s="5">
        <v>798352.83</v>
      </c>
      <c r="F318" s="6">
        <v>731123.11800000002</v>
      </c>
      <c r="G318" s="7">
        <f t="shared" si="4"/>
        <v>1.0919540229885056</v>
      </c>
      <c r="H318" s="2">
        <v>2019</v>
      </c>
    </row>
    <row r="319" spans="1:8" x14ac:dyDescent="0.25">
      <c r="A319" s="3" t="s">
        <v>65</v>
      </c>
      <c r="B319" s="4" t="s">
        <v>66</v>
      </c>
      <c r="C319" s="2" t="s">
        <v>67</v>
      </c>
      <c r="D319" s="2" t="s">
        <v>11</v>
      </c>
      <c r="E319" s="5">
        <v>265446.99</v>
      </c>
      <c r="F319" s="6">
        <v>235537.47</v>
      </c>
      <c r="G319" s="7">
        <f t="shared" si="4"/>
        <v>1.126984126984127</v>
      </c>
      <c r="H319" s="2">
        <v>2019</v>
      </c>
    </row>
    <row r="320" spans="1:8" x14ac:dyDescent="0.25">
      <c r="A320" s="3" t="s">
        <v>68</v>
      </c>
      <c r="B320" s="4" t="s">
        <v>69</v>
      </c>
      <c r="C320" s="2" t="s">
        <v>70</v>
      </c>
      <c r="D320" s="2" t="s">
        <v>11</v>
      </c>
      <c r="E320" s="5">
        <v>403707.56400000001</v>
      </c>
      <c r="F320" s="6">
        <v>517573.8</v>
      </c>
      <c r="G320" s="7">
        <f t="shared" si="4"/>
        <v>0.78</v>
      </c>
      <c r="H320" s="2">
        <v>2019</v>
      </c>
    </row>
    <row r="321" spans="1:8" x14ac:dyDescent="0.25">
      <c r="A321" s="3" t="s">
        <v>71</v>
      </c>
      <c r="B321" s="4" t="s">
        <v>72</v>
      </c>
      <c r="C321" s="2" t="s">
        <v>73</v>
      </c>
      <c r="D321" s="2" t="s">
        <v>11</v>
      </c>
      <c r="E321" s="5">
        <v>487316.09700000001</v>
      </c>
      <c r="F321" s="6">
        <v>192180.99600000004</v>
      </c>
      <c r="G321" s="7">
        <f t="shared" si="4"/>
        <v>2.5357142857142851</v>
      </c>
      <c r="H321" s="2">
        <v>2019</v>
      </c>
    </row>
    <row r="322" spans="1:8" x14ac:dyDescent="0.25">
      <c r="A322" s="3" t="s">
        <v>71</v>
      </c>
      <c r="B322" s="4" t="s">
        <v>72</v>
      </c>
      <c r="C322" s="2" t="s">
        <v>74</v>
      </c>
      <c r="D322" s="2" t="s">
        <v>11</v>
      </c>
      <c r="E322" s="5">
        <v>258219.09</v>
      </c>
      <c r="F322" s="6">
        <v>525045.48300000001</v>
      </c>
      <c r="G322" s="7">
        <f t="shared" si="4"/>
        <v>0.49180327868852458</v>
      </c>
      <c r="H322" s="2">
        <v>2019</v>
      </c>
    </row>
    <row r="323" spans="1:8" x14ac:dyDescent="0.25">
      <c r="A323" s="3" t="s">
        <v>75</v>
      </c>
      <c r="B323" s="4" t="s">
        <v>76</v>
      </c>
      <c r="C323" s="2" t="s">
        <v>77</v>
      </c>
      <c r="D323" s="2" t="s">
        <v>11</v>
      </c>
      <c r="E323" s="5">
        <v>348956.658</v>
      </c>
      <c r="F323" s="6">
        <v>148944.91500000001</v>
      </c>
      <c r="G323" s="7">
        <f t="shared" ref="G323:G386" si="5">E323/F323</f>
        <v>2.3428571428571425</v>
      </c>
      <c r="H323" s="2">
        <v>2019</v>
      </c>
    </row>
    <row r="324" spans="1:8" x14ac:dyDescent="0.25">
      <c r="A324" s="3" t="s">
        <v>78</v>
      </c>
      <c r="B324" s="4" t="s">
        <v>79</v>
      </c>
      <c r="C324" s="2" t="s">
        <v>80</v>
      </c>
      <c r="D324" s="2" t="s">
        <v>11</v>
      </c>
      <c r="E324" s="5">
        <v>248963.04</v>
      </c>
      <c r="F324" s="6">
        <v>224066.73599999998</v>
      </c>
      <c r="G324" s="7">
        <f t="shared" si="5"/>
        <v>1.1111111111111112</v>
      </c>
      <c r="H324" s="2">
        <v>2019</v>
      </c>
    </row>
    <row r="325" spans="1:8" x14ac:dyDescent="0.25">
      <c r="A325" s="3" t="s">
        <v>81</v>
      </c>
      <c r="B325" s="4" t="s">
        <v>82</v>
      </c>
      <c r="C325" s="2" t="s">
        <v>83</v>
      </c>
      <c r="D325" s="2" t="s">
        <v>11</v>
      </c>
      <c r="E325" s="5">
        <v>119752.70400000001</v>
      </c>
      <c r="F325" s="6">
        <v>434103.55199999997</v>
      </c>
      <c r="G325" s="7">
        <f t="shared" si="5"/>
        <v>0.27586206896551729</v>
      </c>
      <c r="H325" s="2">
        <v>2019</v>
      </c>
    </row>
    <row r="326" spans="1:8" x14ac:dyDescent="0.25">
      <c r="A326" s="3" t="s">
        <v>84</v>
      </c>
      <c r="B326" s="4" t="s">
        <v>85</v>
      </c>
      <c r="C326" s="2" t="s">
        <v>86</v>
      </c>
      <c r="D326" s="2" t="s">
        <v>11</v>
      </c>
      <c r="E326" s="5">
        <v>62367.687000000005</v>
      </c>
      <c r="F326" s="6">
        <v>24202.386000000002</v>
      </c>
      <c r="G326" s="7">
        <f t="shared" si="5"/>
        <v>2.5769230769230771</v>
      </c>
      <c r="H326" s="2">
        <v>2019</v>
      </c>
    </row>
    <row r="327" spans="1:8" x14ac:dyDescent="0.25">
      <c r="A327" s="3" t="s">
        <v>87</v>
      </c>
      <c r="B327" s="4" t="s">
        <v>88</v>
      </c>
      <c r="C327" s="2" t="s">
        <v>89</v>
      </c>
      <c r="D327" s="2" t="s">
        <v>11</v>
      </c>
      <c r="E327" s="5">
        <v>321686.93700000003</v>
      </c>
      <c r="F327" s="6">
        <v>373452.65100000001</v>
      </c>
      <c r="G327" s="7">
        <f t="shared" si="5"/>
        <v>0.86138613861386149</v>
      </c>
      <c r="H327" s="2">
        <v>2019</v>
      </c>
    </row>
    <row r="328" spans="1:8" x14ac:dyDescent="0.25">
      <c r="A328" s="3" t="s">
        <v>90</v>
      </c>
      <c r="B328" s="4" t="s">
        <v>91</v>
      </c>
      <c r="C328" s="2" t="s">
        <v>92</v>
      </c>
      <c r="D328" s="2" t="s">
        <v>11</v>
      </c>
      <c r="E328" s="5">
        <v>87497.334000000003</v>
      </c>
      <c r="F328" s="6">
        <v>208449.53100000002</v>
      </c>
      <c r="G328" s="7">
        <f t="shared" si="5"/>
        <v>0.41975308641975306</v>
      </c>
      <c r="H328" s="2">
        <v>2019</v>
      </c>
    </row>
    <row r="329" spans="1:8" x14ac:dyDescent="0.25">
      <c r="A329" s="3" t="s">
        <v>93</v>
      </c>
      <c r="B329" s="4" t="s">
        <v>94</v>
      </c>
      <c r="C329" s="2" t="s">
        <v>95</v>
      </c>
      <c r="D329" s="2" t="s">
        <v>11</v>
      </c>
      <c r="E329" s="5">
        <v>555760.22400000005</v>
      </c>
      <c r="F329" s="6">
        <v>688659.40800000005</v>
      </c>
      <c r="G329" s="7">
        <f t="shared" si="5"/>
        <v>0.80701754385964908</v>
      </c>
      <c r="H329" s="2">
        <v>2019</v>
      </c>
    </row>
    <row r="330" spans="1:8" x14ac:dyDescent="0.25">
      <c r="A330" s="3" t="s">
        <v>96</v>
      </c>
      <c r="B330" s="4" t="s">
        <v>97</v>
      </c>
      <c r="C330" s="2" t="s">
        <v>98</v>
      </c>
      <c r="D330" s="2" t="s">
        <v>11</v>
      </c>
      <c r="E330" s="5">
        <v>321555.96000000002</v>
      </c>
      <c r="F330" s="6">
        <v>457973.63999999996</v>
      </c>
      <c r="G330" s="7">
        <f t="shared" si="5"/>
        <v>0.70212765957446821</v>
      </c>
      <c r="H330" s="2">
        <v>2019</v>
      </c>
    </row>
    <row r="331" spans="1:8" x14ac:dyDescent="0.25">
      <c r="A331" s="3" t="s">
        <v>99</v>
      </c>
      <c r="B331" s="4" t="s">
        <v>100</v>
      </c>
      <c r="C331" s="2" t="s">
        <v>101</v>
      </c>
      <c r="D331" s="2" t="s">
        <v>11</v>
      </c>
      <c r="E331" s="5">
        <v>26995.085999999999</v>
      </c>
      <c r="F331" s="6">
        <v>33388.659</v>
      </c>
      <c r="G331" s="7">
        <f t="shared" si="5"/>
        <v>0.80851063829787229</v>
      </c>
      <c r="H331" s="2">
        <v>2019</v>
      </c>
    </row>
    <row r="332" spans="1:8" x14ac:dyDescent="0.25">
      <c r="A332" s="3" t="s">
        <v>102</v>
      </c>
      <c r="B332" s="4" t="s">
        <v>103</v>
      </c>
      <c r="C332" s="2" t="s">
        <v>104</v>
      </c>
      <c r="D332" s="2" t="s">
        <v>11</v>
      </c>
      <c r="E332" s="5">
        <v>196720.272</v>
      </c>
      <c r="F332" s="6">
        <v>168617.37600000002</v>
      </c>
      <c r="G332" s="7">
        <f t="shared" si="5"/>
        <v>1.1666666666666665</v>
      </c>
      <c r="H332" s="2">
        <v>2019</v>
      </c>
    </row>
    <row r="333" spans="1:8" x14ac:dyDescent="0.25">
      <c r="A333" s="3" t="s">
        <v>105</v>
      </c>
      <c r="B333" s="4" t="s">
        <v>106</v>
      </c>
      <c r="C333" s="2" t="s">
        <v>107</v>
      </c>
      <c r="D333" s="2" t="s">
        <v>11</v>
      </c>
      <c r="E333" s="5">
        <v>33060.249000000003</v>
      </c>
      <c r="F333" s="6">
        <v>83035.044000000009</v>
      </c>
      <c r="G333" s="7">
        <f t="shared" si="5"/>
        <v>0.39814814814814814</v>
      </c>
      <c r="H333" s="2">
        <v>2019</v>
      </c>
    </row>
    <row r="334" spans="1:8" x14ac:dyDescent="0.25">
      <c r="A334" s="3" t="s">
        <v>108</v>
      </c>
      <c r="B334" s="4" t="s">
        <v>109</v>
      </c>
      <c r="C334" s="2" t="s">
        <v>110</v>
      </c>
      <c r="D334" s="2" t="s">
        <v>11</v>
      </c>
      <c r="E334" s="5">
        <v>145009.98000000001</v>
      </c>
      <c r="F334" s="6">
        <v>169178.31</v>
      </c>
      <c r="G334" s="7">
        <f t="shared" si="5"/>
        <v>0.85714285714285721</v>
      </c>
      <c r="H334" s="2">
        <v>2019</v>
      </c>
    </row>
    <row r="335" spans="1:8" x14ac:dyDescent="0.25">
      <c r="A335" s="3" t="s">
        <v>111</v>
      </c>
      <c r="B335" s="4" t="s">
        <v>112</v>
      </c>
      <c r="C335" s="2" t="s">
        <v>113</v>
      </c>
      <c r="D335" s="2" t="s">
        <v>11</v>
      </c>
      <c r="E335" s="5">
        <v>476242.52400000003</v>
      </c>
      <c r="F335" s="6">
        <v>197065.87200000003</v>
      </c>
      <c r="G335" s="7">
        <f t="shared" si="5"/>
        <v>2.4166666666666665</v>
      </c>
      <c r="H335" s="2">
        <v>2019</v>
      </c>
    </row>
    <row r="336" spans="1:8" x14ac:dyDescent="0.25">
      <c r="A336" s="3" t="s">
        <v>114</v>
      </c>
      <c r="B336" s="4" t="s">
        <v>115</v>
      </c>
      <c r="C336" s="2" t="s">
        <v>116</v>
      </c>
      <c r="D336" s="2" t="s">
        <v>11</v>
      </c>
      <c r="E336" s="5">
        <v>326458.35000000003</v>
      </c>
      <c r="F336" s="6">
        <v>457041.69</v>
      </c>
      <c r="G336" s="7">
        <f t="shared" si="5"/>
        <v>0.71428571428571441</v>
      </c>
      <c r="H336" s="2">
        <v>2019</v>
      </c>
    </row>
    <row r="337" spans="1:8" x14ac:dyDescent="0.25">
      <c r="A337" s="3" t="s">
        <v>114</v>
      </c>
      <c r="B337" s="4" t="s">
        <v>115</v>
      </c>
      <c r="C337" s="2" t="s">
        <v>117</v>
      </c>
      <c r="D337" s="2" t="s">
        <v>11</v>
      </c>
      <c r="E337" s="5">
        <v>80842.104000000007</v>
      </c>
      <c r="F337" s="6">
        <v>75067.668000000005</v>
      </c>
      <c r="G337" s="7">
        <f t="shared" si="5"/>
        <v>1.0769230769230769</v>
      </c>
      <c r="H337" s="2">
        <v>2019</v>
      </c>
    </row>
    <row r="338" spans="1:8" x14ac:dyDescent="0.25">
      <c r="A338" s="3" t="s">
        <v>114</v>
      </c>
      <c r="B338" s="4" t="s">
        <v>115</v>
      </c>
      <c r="C338" s="2" t="s">
        <v>118</v>
      </c>
      <c r="D338" s="2" t="s">
        <v>11</v>
      </c>
      <c r="E338" s="5">
        <v>276321.67200000002</v>
      </c>
      <c r="F338" s="6">
        <v>763948.152</v>
      </c>
      <c r="G338" s="7">
        <f t="shared" si="5"/>
        <v>0.36170212765957449</v>
      </c>
      <c r="H338" s="2">
        <v>2019</v>
      </c>
    </row>
    <row r="339" spans="1:8" x14ac:dyDescent="0.25">
      <c r="A339" s="3" t="s">
        <v>119</v>
      </c>
      <c r="B339" s="4" t="s">
        <v>120</v>
      </c>
      <c r="C339" s="2" t="s">
        <v>121</v>
      </c>
      <c r="D339" s="2" t="s">
        <v>11</v>
      </c>
      <c r="E339" s="5">
        <v>193703.12100000001</v>
      </c>
      <c r="F339" s="6">
        <v>282616.02900000004</v>
      </c>
      <c r="G339" s="7">
        <f t="shared" si="5"/>
        <v>0.6853932584269663</v>
      </c>
      <c r="H339" s="2">
        <v>2019</v>
      </c>
    </row>
    <row r="340" spans="1:8" x14ac:dyDescent="0.25">
      <c r="A340" s="3" t="s">
        <v>122</v>
      </c>
      <c r="B340" s="4" t="s">
        <v>123</v>
      </c>
      <c r="C340" s="2" t="s">
        <v>124</v>
      </c>
      <c r="D340" s="2" t="s">
        <v>11</v>
      </c>
      <c r="E340" s="5">
        <v>395189.36100000003</v>
      </c>
      <c r="F340" s="6">
        <v>501827.76000000007</v>
      </c>
      <c r="G340" s="7">
        <f t="shared" si="5"/>
        <v>0.78749999999999998</v>
      </c>
      <c r="H340" s="2">
        <v>2019</v>
      </c>
    </row>
    <row r="341" spans="1:8" x14ac:dyDescent="0.25">
      <c r="A341" s="3" t="s">
        <v>125</v>
      </c>
      <c r="B341" s="4" t="s">
        <v>126</v>
      </c>
      <c r="C341" s="2" t="s">
        <v>127</v>
      </c>
      <c r="D341" s="2" t="s">
        <v>11</v>
      </c>
      <c r="E341" s="5">
        <v>378353.43000000005</v>
      </c>
      <c r="F341" s="6">
        <v>611186.31000000006</v>
      </c>
      <c r="G341" s="7">
        <f t="shared" si="5"/>
        <v>0.61904761904761907</v>
      </c>
      <c r="H341" s="2">
        <v>2019</v>
      </c>
    </row>
    <row r="342" spans="1:8" x14ac:dyDescent="0.25">
      <c r="A342" s="3" t="s">
        <v>128</v>
      </c>
      <c r="B342" s="4" t="s">
        <v>129</v>
      </c>
      <c r="C342" s="2" t="s">
        <v>130</v>
      </c>
      <c r="D342" s="2" t="s">
        <v>11</v>
      </c>
      <c r="E342" s="5">
        <v>302561.24400000001</v>
      </c>
      <c r="F342" s="6">
        <v>263861.55000000005</v>
      </c>
      <c r="G342" s="7">
        <f t="shared" si="5"/>
        <v>1.1466666666666665</v>
      </c>
      <c r="H342" s="2">
        <v>2019</v>
      </c>
    </row>
    <row r="343" spans="1:8" x14ac:dyDescent="0.25">
      <c r="A343" s="3" t="s">
        <v>131</v>
      </c>
      <c r="B343" s="4" t="s">
        <v>132</v>
      </c>
      <c r="C343" s="2" t="s">
        <v>133</v>
      </c>
      <c r="D343" s="2" t="s">
        <v>11</v>
      </c>
      <c r="E343" s="5">
        <v>92091.87000000001</v>
      </c>
      <c r="F343" s="6">
        <v>136957.13999999998</v>
      </c>
      <c r="G343" s="7">
        <f t="shared" si="5"/>
        <v>0.6724137931034484</v>
      </c>
      <c r="H343" s="2">
        <v>2019</v>
      </c>
    </row>
    <row r="344" spans="1:8" x14ac:dyDescent="0.25">
      <c r="A344" s="3" t="s">
        <v>134</v>
      </c>
      <c r="B344" s="4" t="s">
        <v>135</v>
      </c>
      <c r="C344" s="2" t="s">
        <v>136</v>
      </c>
      <c r="D344" s="2" t="s">
        <v>11</v>
      </c>
      <c r="E344" s="5">
        <v>321772.5</v>
      </c>
      <c r="F344" s="6">
        <v>420091.875</v>
      </c>
      <c r="G344" s="7">
        <f t="shared" si="5"/>
        <v>0.76595744680851063</v>
      </c>
      <c r="H344" s="2">
        <v>2019</v>
      </c>
    </row>
    <row r="345" spans="1:8" x14ac:dyDescent="0.25">
      <c r="A345" s="3" t="s">
        <v>137</v>
      </c>
      <c r="B345" s="4" t="s">
        <v>138</v>
      </c>
      <c r="C345" s="2" t="s">
        <v>139</v>
      </c>
      <c r="D345" s="2" t="s">
        <v>11</v>
      </c>
      <c r="E345" s="5">
        <v>231469.92</v>
      </c>
      <c r="F345" s="6">
        <v>236730.6</v>
      </c>
      <c r="G345" s="7">
        <f t="shared" si="5"/>
        <v>0.97777777777777786</v>
      </c>
      <c r="H345" s="2">
        <v>2019</v>
      </c>
    </row>
    <row r="346" spans="1:8" x14ac:dyDescent="0.25">
      <c r="A346" s="3" t="s">
        <v>140</v>
      </c>
      <c r="B346" s="4" t="s">
        <v>141</v>
      </c>
      <c r="C346" s="2" t="s">
        <v>142</v>
      </c>
      <c r="D346" s="2" t="s">
        <v>11</v>
      </c>
      <c r="E346" s="5">
        <v>602261.89200000011</v>
      </c>
      <c r="F346" s="6">
        <v>416378.59200000006</v>
      </c>
      <c r="G346" s="7">
        <f t="shared" si="5"/>
        <v>1.4464285714285714</v>
      </c>
      <c r="H346" s="2">
        <v>2019</v>
      </c>
    </row>
    <row r="347" spans="1:8" x14ac:dyDescent="0.25">
      <c r="A347" s="3" t="s">
        <v>143</v>
      </c>
      <c r="B347" s="4" t="s">
        <v>144</v>
      </c>
      <c r="C347" s="2" t="s">
        <v>145</v>
      </c>
      <c r="D347" s="2" t="s">
        <v>11</v>
      </c>
      <c r="E347" s="5">
        <v>434460.18600000005</v>
      </c>
      <c r="F347" s="6">
        <v>860723.01000000013</v>
      </c>
      <c r="G347" s="7">
        <f t="shared" si="5"/>
        <v>0.50476190476190474</v>
      </c>
      <c r="H347" s="2">
        <v>2019</v>
      </c>
    </row>
    <row r="348" spans="1:8" x14ac:dyDescent="0.25">
      <c r="A348" s="3" t="s">
        <v>143</v>
      </c>
      <c r="B348" s="4" t="s">
        <v>144</v>
      </c>
      <c r="C348" s="2" t="s">
        <v>146</v>
      </c>
      <c r="D348" s="2" t="s">
        <v>11</v>
      </c>
      <c r="E348" s="5">
        <v>253204.45199999999</v>
      </c>
      <c r="F348" s="6">
        <v>410365.83600000001</v>
      </c>
      <c r="G348" s="7">
        <f t="shared" si="5"/>
        <v>0.61702127659574468</v>
      </c>
      <c r="H348" s="2">
        <v>2019</v>
      </c>
    </row>
    <row r="349" spans="1:8" x14ac:dyDescent="0.25">
      <c r="A349" s="3" t="s">
        <v>147</v>
      </c>
      <c r="B349" s="4" t="s">
        <v>148</v>
      </c>
      <c r="C349" s="2" t="s">
        <v>149</v>
      </c>
      <c r="D349" s="2" t="s">
        <v>11</v>
      </c>
      <c r="E349" s="5">
        <v>671964.48</v>
      </c>
      <c r="F349" s="6">
        <v>755960.04</v>
      </c>
      <c r="G349" s="7">
        <f t="shared" si="5"/>
        <v>0.88888888888888884</v>
      </c>
      <c r="H349" s="2">
        <v>2019</v>
      </c>
    </row>
    <row r="350" spans="1:8" x14ac:dyDescent="0.25">
      <c r="A350" s="3" t="s">
        <v>150</v>
      </c>
      <c r="B350" s="4" t="s">
        <v>151</v>
      </c>
      <c r="C350" s="2" t="s">
        <v>152</v>
      </c>
      <c r="D350" s="2" t="s">
        <v>11</v>
      </c>
      <c r="E350" s="5">
        <v>62137.763999999996</v>
      </c>
      <c r="F350" s="6">
        <v>26057.772000000001</v>
      </c>
      <c r="G350" s="7">
        <f t="shared" si="5"/>
        <v>2.3846153846153846</v>
      </c>
      <c r="H350" s="2">
        <v>2019</v>
      </c>
    </row>
    <row r="351" spans="1:8" x14ac:dyDescent="0.25">
      <c r="A351" s="3" t="s">
        <v>153</v>
      </c>
      <c r="B351" s="4" t="s">
        <v>154</v>
      </c>
      <c r="C351" s="2" t="s">
        <v>155</v>
      </c>
      <c r="D351" s="2" t="s">
        <v>11</v>
      </c>
      <c r="E351" s="5">
        <v>296067.57300000003</v>
      </c>
      <c r="F351" s="6">
        <v>371189.196</v>
      </c>
      <c r="G351" s="7">
        <f t="shared" si="5"/>
        <v>0.79761904761904767</v>
      </c>
      <c r="H351" s="2">
        <v>2019</v>
      </c>
    </row>
    <row r="352" spans="1:8" x14ac:dyDescent="0.25">
      <c r="A352" s="3" t="s">
        <v>156</v>
      </c>
      <c r="B352" s="4" t="s">
        <v>157</v>
      </c>
      <c r="C352" s="2" t="s">
        <v>158</v>
      </c>
      <c r="D352" s="2" t="s">
        <v>11</v>
      </c>
      <c r="E352" s="5">
        <v>116135.71200000001</v>
      </c>
      <c r="F352" s="6">
        <v>131218.272</v>
      </c>
      <c r="G352" s="7">
        <f t="shared" si="5"/>
        <v>0.88505747126436796</v>
      </c>
      <c r="H352" s="2">
        <v>2019</v>
      </c>
    </row>
    <row r="353" spans="1:8" x14ac:dyDescent="0.25">
      <c r="A353" s="3" t="s">
        <v>159</v>
      </c>
      <c r="B353" s="4" t="s">
        <v>160</v>
      </c>
      <c r="C353" s="2" t="s">
        <v>161</v>
      </c>
      <c r="D353" s="2" t="s">
        <v>11</v>
      </c>
      <c r="E353" s="5">
        <v>71758.76400000001</v>
      </c>
      <c r="F353" s="6">
        <v>92960.21699999999</v>
      </c>
      <c r="G353" s="7">
        <f t="shared" si="5"/>
        <v>0.77192982456140369</v>
      </c>
      <c r="H353" s="2">
        <v>2019</v>
      </c>
    </row>
    <row r="354" spans="1:8" x14ac:dyDescent="0.25">
      <c r="A354" s="3" t="s">
        <v>162</v>
      </c>
      <c r="B354" s="4" t="s">
        <v>163</v>
      </c>
      <c r="C354" s="2" t="s">
        <v>164</v>
      </c>
      <c r="D354" s="2" t="s">
        <v>11</v>
      </c>
      <c r="E354" s="5">
        <v>657475.92000000004</v>
      </c>
      <c r="F354" s="6">
        <v>923795.28</v>
      </c>
      <c r="G354" s="7">
        <f t="shared" si="5"/>
        <v>0.71171171171171177</v>
      </c>
      <c r="H354" s="2">
        <v>2019</v>
      </c>
    </row>
    <row r="355" spans="1:8" x14ac:dyDescent="0.25">
      <c r="A355" s="3" t="s">
        <v>165</v>
      </c>
      <c r="B355" s="4" t="s">
        <v>166</v>
      </c>
      <c r="C355" s="2" t="s">
        <v>167</v>
      </c>
      <c r="D355" s="2" t="s">
        <v>11</v>
      </c>
      <c r="E355" s="5">
        <v>34533.576000000001</v>
      </c>
      <c r="F355" s="6">
        <v>85100.597999999998</v>
      </c>
      <c r="G355" s="7">
        <f t="shared" si="5"/>
        <v>0.40579710144927539</v>
      </c>
      <c r="H355" s="2">
        <v>2019</v>
      </c>
    </row>
    <row r="356" spans="1:8" x14ac:dyDescent="0.25">
      <c r="A356" s="3" t="s">
        <v>8</v>
      </c>
      <c r="B356" s="4" t="s">
        <v>9</v>
      </c>
      <c r="C356" s="2" t="s">
        <v>10</v>
      </c>
      <c r="D356" s="2" t="s">
        <v>168</v>
      </c>
      <c r="E356" s="5">
        <v>172024.236</v>
      </c>
      <c r="F356" s="6">
        <v>344048.47200000001</v>
      </c>
      <c r="G356" s="7">
        <f t="shared" si="5"/>
        <v>0.5</v>
      </c>
      <c r="H356" s="2">
        <v>2019</v>
      </c>
    </row>
    <row r="357" spans="1:8" x14ac:dyDescent="0.25">
      <c r="A357" s="3" t="s">
        <v>12</v>
      </c>
      <c r="B357" s="4" t="s">
        <v>13</v>
      </c>
      <c r="C357" s="2" t="s">
        <v>14</v>
      </c>
      <c r="D357" s="2" t="s">
        <v>168</v>
      </c>
      <c r="E357" s="5">
        <v>236059.902</v>
      </c>
      <c r="F357" s="6">
        <v>610676.70299999998</v>
      </c>
      <c r="G357" s="7">
        <f t="shared" si="5"/>
        <v>0.38655462184873951</v>
      </c>
      <c r="H357" s="2">
        <v>2019</v>
      </c>
    </row>
    <row r="358" spans="1:8" x14ac:dyDescent="0.25">
      <c r="A358" s="3" t="s">
        <v>15</v>
      </c>
      <c r="B358" s="4" t="s">
        <v>16</v>
      </c>
      <c r="C358" s="2" t="s">
        <v>17</v>
      </c>
      <c r="D358" s="2" t="s">
        <v>168</v>
      </c>
      <c r="E358" s="5">
        <v>264203.09999999998</v>
      </c>
      <c r="F358" s="6">
        <v>175236.75</v>
      </c>
      <c r="G358" s="7">
        <f t="shared" si="5"/>
        <v>1.5076923076923077</v>
      </c>
      <c r="H358" s="2">
        <v>2019</v>
      </c>
    </row>
    <row r="359" spans="1:8" x14ac:dyDescent="0.25">
      <c r="A359" s="3" t="s">
        <v>18</v>
      </c>
      <c r="B359" s="4" t="s">
        <v>19</v>
      </c>
      <c r="C359" s="2" t="s">
        <v>20</v>
      </c>
      <c r="D359" s="2" t="s">
        <v>168</v>
      </c>
      <c r="E359" s="5">
        <v>13320.269999999999</v>
      </c>
      <c r="F359" s="6">
        <v>32875.56</v>
      </c>
      <c r="G359" s="7">
        <f t="shared" si="5"/>
        <v>0.40517241379310343</v>
      </c>
      <c r="H359" s="2">
        <v>2019</v>
      </c>
    </row>
    <row r="360" spans="1:8" x14ac:dyDescent="0.25">
      <c r="A360" s="3" t="s">
        <v>21</v>
      </c>
      <c r="B360" s="4" t="s">
        <v>22</v>
      </c>
      <c r="C360" s="2" t="s">
        <v>23</v>
      </c>
      <c r="D360" s="2" t="s">
        <v>168</v>
      </c>
      <c r="E360" s="5">
        <v>296725.64400000003</v>
      </c>
      <c r="F360" s="6">
        <v>392960.98800000001</v>
      </c>
      <c r="G360" s="7">
        <f t="shared" si="5"/>
        <v>0.75510204081632659</v>
      </c>
      <c r="H360" s="2">
        <v>2019</v>
      </c>
    </row>
    <row r="361" spans="1:8" x14ac:dyDescent="0.25">
      <c r="A361" s="3" t="s">
        <v>21</v>
      </c>
      <c r="B361" s="4" t="s">
        <v>22</v>
      </c>
      <c r="C361" s="2" t="s">
        <v>24</v>
      </c>
      <c r="D361" s="2" t="s">
        <v>168</v>
      </c>
      <c r="E361" s="5">
        <v>79598.052000000011</v>
      </c>
      <c r="F361" s="6">
        <v>91390.356000000014</v>
      </c>
      <c r="G361" s="7">
        <f t="shared" si="5"/>
        <v>0.87096774193548387</v>
      </c>
      <c r="H361" s="2">
        <v>2019</v>
      </c>
    </row>
    <row r="362" spans="1:8" x14ac:dyDescent="0.25">
      <c r="A362" s="3" t="s">
        <v>21</v>
      </c>
      <c r="B362" s="4" t="s">
        <v>22</v>
      </c>
      <c r="C362" s="2" t="s">
        <v>25</v>
      </c>
      <c r="D362" s="2" t="s">
        <v>168</v>
      </c>
      <c r="E362" s="5">
        <v>393019.30800000002</v>
      </c>
      <c r="F362" s="6">
        <v>234957.19500000004</v>
      </c>
      <c r="G362" s="7">
        <f t="shared" si="5"/>
        <v>1.6727272727272726</v>
      </c>
      <c r="H362" s="2">
        <v>2019</v>
      </c>
    </row>
    <row r="363" spans="1:8" x14ac:dyDescent="0.25">
      <c r="A363" s="3" t="s">
        <v>21</v>
      </c>
      <c r="B363" s="4" t="s">
        <v>22</v>
      </c>
      <c r="C363" s="2" t="s">
        <v>26</v>
      </c>
      <c r="D363" s="2" t="s">
        <v>168</v>
      </c>
      <c r="E363" s="5">
        <v>91334.627999999997</v>
      </c>
      <c r="F363" s="6">
        <v>142076.08800000002</v>
      </c>
      <c r="G363" s="7">
        <f t="shared" si="5"/>
        <v>0.64285714285714279</v>
      </c>
      <c r="H363" s="2">
        <v>2019</v>
      </c>
    </row>
    <row r="364" spans="1:8" x14ac:dyDescent="0.25">
      <c r="A364" s="3" t="s">
        <v>27</v>
      </c>
      <c r="B364" s="4" t="s">
        <v>28</v>
      </c>
      <c r="C364" s="2" t="s">
        <v>29</v>
      </c>
      <c r="D364" s="2" t="s">
        <v>168</v>
      </c>
      <c r="E364" s="5">
        <v>127342.8</v>
      </c>
      <c r="F364" s="6">
        <v>157586.715</v>
      </c>
      <c r="G364" s="7">
        <f t="shared" si="5"/>
        <v>0.80808080808080807</v>
      </c>
      <c r="H364" s="2">
        <v>2019</v>
      </c>
    </row>
    <row r="365" spans="1:8" x14ac:dyDescent="0.25">
      <c r="A365" s="3" t="s">
        <v>30</v>
      </c>
      <c r="B365" s="4" t="s">
        <v>31</v>
      </c>
      <c r="C365" s="2" t="s">
        <v>32</v>
      </c>
      <c r="D365" s="2" t="s">
        <v>168</v>
      </c>
      <c r="E365" s="5">
        <v>323768.18700000003</v>
      </c>
      <c r="F365" s="6">
        <v>285109.299</v>
      </c>
      <c r="G365" s="7">
        <f t="shared" si="5"/>
        <v>1.1355932203389831</v>
      </c>
      <c r="H365" s="2">
        <v>2019</v>
      </c>
    </row>
    <row r="366" spans="1:8" x14ac:dyDescent="0.25">
      <c r="A366" s="3" t="s">
        <v>33</v>
      </c>
      <c r="B366" s="4" t="s">
        <v>34</v>
      </c>
      <c r="C366" s="2" t="s">
        <v>35</v>
      </c>
      <c r="D366" s="2" t="s">
        <v>168</v>
      </c>
      <c r="E366" s="5">
        <v>34397.46</v>
      </c>
      <c r="F366" s="6">
        <v>55137.105000000003</v>
      </c>
      <c r="G366" s="7">
        <f t="shared" si="5"/>
        <v>0.62385321100917424</v>
      </c>
      <c r="H366" s="2">
        <v>2019</v>
      </c>
    </row>
    <row r="367" spans="1:8" x14ac:dyDescent="0.25">
      <c r="A367" s="3" t="s">
        <v>36</v>
      </c>
      <c r="B367" s="4" t="s">
        <v>37</v>
      </c>
      <c r="C367" s="2" t="s">
        <v>38</v>
      </c>
      <c r="D367" s="2" t="s">
        <v>168</v>
      </c>
      <c r="E367" s="5">
        <v>17914.77</v>
      </c>
      <c r="F367" s="6">
        <v>48170.825999999994</v>
      </c>
      <c r="G367" s="7">
        <f t="shared" si="5"/>
        <v>0.37190082644628103</v>
      </c>
      <c r="H367" s="2">
        <v>2019</v>
      </c>
    </row>
    <row r="368" spans="1:8" x14ac:dyDescent="0.25">
      <c r="A368" s="3" t="s">
        <v>36</v>
      </c>
      <c r="B368" s="4" t="s">
        <v>37</v>
      </c>
      <c r="C368" s="2" t="s">
        <v>39</v>
      </c>
      <c r="D368" s="2" t="s">
        <v>168</v>
      </c>
      <c r="E368" s="5">
        <v>48731.112000000001</v>
      </c>
      <c r="F368" s="6">
        <v>102759.08399999999</v>
      </c>
      <c r="G368" s="7">
        <f t="shared" si="5"/>
        <v>0.47422680412371143</v>
      </c>
      <c r="H368" s="2">
        <v>2019</v>
      </c>
    </row>
    <row r="369" spans="1:8" x14ac:dyDescent="0.25">
      <c r="A369" s="3" t="s">
        <v>40</v>
      </c>
      <c r="B369" s="4" t="s">
        <v>41</v>
      </c>
      <c r="C369" s="2" t="s">
        <v>42</v>
      </c>
      <c r="D369" s="2" t="s">
        <v>168</v>
      </c>
      <c r="E369" s="5">
        <v>189105.11099999998</v>
      </c>
      <c r="F369" s="6">
        <v>430515.891</v>
      </c>
      <c r="G369" s="7">
        <f t="shared" si="5"/>
        <v>0.43925233644859807</v>
      </c>
      <c r="H369" s="2">
        <v>2019</v>
      </c>
    </row>
    <row r="370" spans="1:8" x14ac:dyDescent="0.25">
      <c r="A370" s="3" t="s">
        <v>43</v>
      </c>
      <c r="B370" s="4" t="s">
        <v>44</v>
      </c>
      <c r="C370" s="2" t="s">
        <v>45</v>
      </c>
      <c r="D370" s="2" t="s">
        <v>168</v>
      </c>
      <c r="E370" s="5">
        <v>67231.008000000002</v>
      </c>
      <c r="F370" s="6">
        <v>117654.26400000001</v>
      </c>
      <c r="G370" s="7">
        <f t="shared" si="5"/>
        <v>0.5714285714285714</v>
      </c>
      <c r="H370" s="2">
        <v>2019</v>
      </c>
    </row>
    <row r="371" spans="1:8" x14ac:dyDescent="0.25">
      <c r="A371" s="3" t="s">
        <v>46</v>
      </c>
      <c r="B371" s="4" t="s">
        <v>47</v>
      </c>
      <c r="C371" s="2" t="s">
        <v>48</v>
      </c>
      <c r="D371" s="2" t="s">
        <v>168</v>
      </c>
      <c r="E371" s="5">
        <v>211316.24700000003</v>
      </c>
      <c r="F371" s="6">
        <v>338903.41500000004</v>
      </c>
      <c r="G371" s="7">
        <f t="shared" si="5"/>
        <v>0.62352941176470589</v>
      </c>
      <c r="H371" s="2">
        <v>2019</v>
      </c>
    </row>
    <row r="372" spans="1:8" x14ac:dyDescent="0.25">
      <c r="A372" s="3" t="s">
        <v>49</v>
      </c>
      <c r="B372" s="4" t="s">
        <v>50</v>
      </c>
      <c r="C372" s="2" t="s">
        <v>51</v>
      </c>
      <c r="D372" s="2" t="s">
        <v>168</v>
      </c>
      <c r="E372" s="5">
        <v>173393.766</v>
      </c>
      <c r="F372" s="6">
        <v>110514.708</v>
      </c>
      <c r="G372" s="7">
        <f t="shared" si="5"/>
        <v>1.5689655172413794</v>
      </c>
      <c r="H372" s="2">
        <v>2019</v>
      </c>
    </row>
    <row r="373" spans="1:8" x14ac:dyDescent="0.25">
      <c r="A373" s="3" t="s">
        <v>52</v>
      </c>
      <c r="B373" s="4" t="s">
        <v>53</v>
      </c>
      <c r="C373" s="2" t="s">
        <v>54</v>
      </c>
      <c r="D373" s="2" t="s">
        <v>168</v>
      </c>
      <c r="E373" s="5">
        <v>165545.61300000001</v>
      </c>
      <c r="F373" s="6">
        <v>197493.01200000002</v>
      </c>
      <c r="G373" s="7">
        <f t="shared" si="5"/>
        <v>0.83823529411764708</v>
      </c>
      <c r="H373" s="2">
        <v>2019</v>
      </c>
    </row>
    <row r="374" spans="1:8" x14ac:dyDescent="0.25">
      <c r="A374" s="3" t="s">
        <v>52</v>
      </c>
      <c r="B374" s="4" t="s">
        <v>53</v>
      </c>
      <c r="C374" s="2" t="s">
        <v>55</v>
      </c>
      <c r="D374" s="2" t="s">
        <v>168</v>
      </c>
      <c r="E374" s="5">
        <v>48378.79800000001</v>
      </c>
      <c r="F374" s="6">
        <v>141414.948</v>
      </c>
      <c r="G374" s="7">
        <f t="shared" si="5"/>
        <v>0.3421052631578948</v>
      </c>
      <c r="H374" s="2">
        <v>2019</v>
      </c>
    </row>
    <row r="375" spans="1:8" x14ac:dyDescent="0.25">
      <c r="A375" s="3" t="s">
        <v>56</v>
      </c>
      <c r="B375" s="4" t="s">
        <v>57</v>
      </c>
      <c r="C375" s="2" t="s">
        <v>58</v>
      </c>
      <c r="D375" s="2" t="s">
        <v>168</v>
      </c>
      <c r="E375" s="5">
        <v>46314.306000000004</v>
      </c>
      <c r="F375" s="6">
        <v>24408.891</v>
      </c>
      <c r="G375" s="7">
        <f t="shared" si="5"/>
        <v>1.8974358974358976</v>
      </c>
      <c r="H375" s="2">
        <v>2019</v>
      </c>
    </row>
    <row r="376" spans="1:8" x14ac:dyDescent="0.25">
      <c r="A376" s="3" t="s">
        <v>59</v>
      </c>
      <c r="B376" s="4" t="s">
        <v>60</v>
      </c>
      <c r="C376" s="2" t="s">
        <v>61</v>
      </c>
      <c r="D376" s="2" t="s">
        <v>168</v>
      </c>
      <c r="E376" s="5">
        <v>120981.38400000001</v>
      </c>
      <c r="F376" s="6">
        <v>234240.55200000003</v>
      </c>
      <c r="G376" s="7">
        <f t="shared" si="5"/>
        <v>0.51648351648351642</v>
      </c>
      <c r="H376" s="2">
        <v>2019</v>
      </c>
    </row>
    <row r="377" spans="1:8" x14ac:dyDescent="0.25">
      <c r="A377" s="3" t="s">
        <v>62</v>
      </c>
      <c r="B377" s="4" t="s">
        <v>63</v>
      </c>
      <c r="C377" s="2" t="s">
        <v>64</v>
      </c>
      <c r="D377" s="2" t="s">
        <v>168</v>
      </c>
      <c r="E377" s="5">
        <v>61655.769</v>
      </c>
      <c r="F377" s="6">
        <v>118278.414</v>
      </c>
      <c r="G377" s="7">
        <f t="shared" si="5"/>
        <v>0.52127659574468088</v>
      </c>
      <c r="H377" s="2">
        <v>2019</v>
      </c>
    </row>
    <row r="378" spans="1:8" x14ac:dyDescent="0.25">
      <c r="A378" s="3" t="s">
        <v>65</v>
      </c>
      <c r="B378" s="4" t="s">
        <v>66</v>
      </c>
      <c r="C378" s="2" t="s">
        <v>67</v>
      </c>
      <c r="D378" s="2" t="s">
        <v>168</v>
      </c>
      <c r="E378" s="5">
        <v>156414.72600000002</v>
      </c>
      <c r="F378" s="6">
        <v>441169.74000000005</v>
      </c>
      <c r="G378" s="7">
        <f t="shared" si="5"/>
        <v>0.35454545454545455</v>
      </c>
      <c r="H378" s="2">
        <v>2019</v>
      </c>
    </row>
    <row r="379" spans="1:8" x14ac:dyDescent="0.25">
      <c r="A379" s="3" t="s">
        <v>68</v>
      </c>
      <c r="B379" s="4" t="s">
        <v>69</v>
      </c>
      <c r="C379" s="2" t="s">
        <v>70</v>
      </c>
      <c r="D379" s="2" t="s">
        <v>168</v>
      </c>
      <c r="E379" s="5">
        <v>162871.04699999999</v>
      </c>
      <c r="F379" s="6">
        <v>144150.23699999999</v>
      </c>
      <c r="G379" s="7">
        <f t="shared" si="5"/>
        <v>1.1298701298701299</v>
      </c>
      <c r="H379" s="2">
        <v>2019</v>
      </c>
    </row>
    <row r="380" spans="1:8" x14ac:dyDescent="0.25">
      <c r="A380" s="3" t="s">
        <v>71</v>
      </c>
      <c r="B380" s="4" t="s">
        <v>72</v>
      </c>
      <c r="C380" s="2" t="s">
        <v>73</v>
      </c>
      <c r="D380" s="2" t="s">
        <v>168</v>
      </c>
      <c r="E380" s="5">
        <v>354577.90499999997</v>
      </c>
      <c r="F380" s="6">
        <v>484423.33499999996</v>
      </c>
      <c r="G380" s="7">
        <f t="shared" si="5"/>
        <v>0.73195876288659789</v>
      </c>
      <c r="H380" s="2">
        <v>2019</v>
      </c>
    </row>
    <row r="381" spans="1:8" x14ac:dyDescent="0.25">
      <c r="A381" s="3" t="s">
        <v>71</v>
      </c>
      <c r="B381" s="4" t="s">
        <v>72</v>
      </c>
      <c r="C381" s="2" t="s">
        <v>74</v>
      </c>
      <c r="D381" s="2" t="s">
        <v>168</v>
      </c>
      <c r="E381" s="5">
        <v>221532.71400000001</v>
      </c>
      <c r="F381" s="6">
        <v>183825.01800000001</v>
      </c>
      <c r="G381" s="7">
        <f t="shared" si="5"/>
        <v>1.2051282051282051</v>
      </c>
      <c r="H381" s="2">
        <v>2019</v>
      </c>
    </row>
    <row r="382" spans="1:8" x14ac:dyDescent="0.25">
      <c r="A382" s="3" t="s">
        <v>75</v>
      </c>
      <c r="B382" s="4" t="s">
        <v>76</v>
      </c>
      <c r="C382" s="2" t="s">
        <v>77</v>
      </c>
      <c r="D382" s="2" t="s">
        <v>168</v>
      </c>
      <c r="E382" s="5">
        <v>390860.1</v>
      </c>
      <c r="F382" s="6">
        <v>323111.016</v>
      </c>
      <c r="G382" s="7">
        <f t="shared" si="5"/>
        <v>1.2096774193548385</v>
      </c>
      <c r="H382" s="2">
        <v>2019</v>
      </c>
    </row>
    <row r="383" spans="1:8" x14ac:dyDescent="0.25">
      <c r="A383" s="3" t="s">
        <v>78</v>
      </c>
      <c r="B383" s="4" t="s">
        <v>79</v>
      </c>
      <c r="C383" s="2" t="s">
        <v>80</v>
      </c>
      <c r="D383" s="2" t="s">
        <v>168</v>
      </c>
      <c r="E383" s="5">
        <v>112702.46400000001</v>
      </c>
      <c r="F383" s="6">
        <v>204273.21599999999</v>
      </c>
      <c r="G383" s="7">
        <f t="shared" si="5"/>
        <v>0.55172413793103459</v>
      </c>
      <c r="H383" s="2">
        <v>2019</v>
      </c>
    </row>
    <row r="384" spans="1:8" x14ac:dyDescent="0.25">
      <c r="A384" s="3" t="s">
        <v>81</v>
      </c>
      <c r="B384" s="4" t="s">
        <v>82</v>
      </c>
      <c r="C384" s="2" t="s">
        <v>83</v>
      </c>
      <c r="D384" s="2" t="s">
        <v>168</v>
      </c>
      <c r="E384" s="5">
        <v>201096.72</v>
      </c>
      <c r="F384" s="6">
        <v>180530.01</v>
      </c>
      <c r="G384" s="7">
        <f t="shared" si="5"/>
        <v>1.1139240506329113</v>
      </c>
      <c r="H384" s="2">
        <v>2019</v>
      </c>
    </row>
    <row r="385" spans="1:8" x14ac:dyDescent="0.25">
      <c r="A385" s="3" t="s">
        <v>84</v>
      </c>
      <c r="B385" s="4" t="s">
        <v>85</v>
      </c>
      <c r="C385" s="2" t="s">
        <v>86</v>
      </c>
      <c r="D385" s="2" t="s">
        <v>168</v>
      </c>
      <c r="E385" s="5">
        <v>286097.40000000002</v>
      </c>
      <c r="F385" s="6">
        <v>306124.21800000005</v>
      </c>
      <c r="G385" s="7">
        <f t="shared" si="5"/>
        <v>0.93457943925233633</v>
      </c>
      <c r="H385" s="2">
        <v>2019</v>
      </c>
    </row>
    <row r="386" spans="1:8" x14ac:dyDescent="0.25">
      <c r="A386" s="3" t="s">
        <v>87</v>
      </c>
      <c r="B386" s="4" t="s">
        <v>88</v>
      </c>
      <c r="C386" s="2" t="s">
        <v>89</v>
      </c>
      <c r="D386" s="2" t="s">
        <v>168</v>
      </c>
      <c r="E386" s="5">
        <v>142326.99</v>
      </c>
      <c r="F386" s="6">
        <v>294583.77</v>
      </c>
      <c r="G386" s="7">
        <f t="shared" si="5"/>
        <v>0.4831460674157303</v>
      </c>
      <c r="H386" s="2">
        <v>2019</v>
      </c>
    </row>
    <row r="387" spans="1:8" x14ac:dyDescent="0.25">
      <c r="A387" s="3" t="s">
        <v>90</v>
      </c>
      <c r="B387" s="4" t="s">
        <v>91</v>
      </c>
      <c r="C387" s="2" t="s">
        <v>92</v>
      </c>
      <c r="D387" s="2" t="s">
        <v>168</v>
      </c>
      <c r="E387" s="5">
        <v>190438.25399999999</v>
      </c>
      <c r="F387" s="6">
        <v>360830.37599999999</v>
      </c>
      <c r="G387" s="7">
        <f t="shared" ref="G387:G450" si="6">E387/F387</f>
        <v>0.52777777777777779</v>
      </c>
      <c r="H387" s="2">
        <v>2019</v>
      </c>
    </row>
    <row r="388" spans="1:8" x14ac:dyDescent="0.25">
      <c r="A388" s="3" t="s">
        <v>93</v>
      </c>
      <c r="B388" s="4" t="s">
        <v>94</v>
      </c>
      <c r="C388" s="2" t="s">
        <v>95</v>
      </c>
      <c r="D388" s="2" t="s">
        <v>168</v>
      </c>
      <c r="E388" s="5">
        <v>22854.473999999998</v>
      </c>
      <c r="F388" s="6">
        <v>28326.672000000002</v>
      </c>
      <c r="G388" s="7">
        <f t="shared" si="6"/>
        <v>0.80681818181818166</v>
      </c>
      <c r="H388" s="2">
        <v>2019</v>
      </c>
    </row>
    <row r="389" spans="1:8" x14ac:dyDescent="0.25">
      <c r="A389" s="3" t="s">
        <v>96</v>
      </c>
      <c r="B389" s="4" t="s">
        <v>97</v>
      </c>
      <c r="C389" s="2" t="s">
        <v>98</v>
      </c>
      <c r="D389" s="2" t="s">
        <v>168</v>
      </c>
      <c r="E389" s="5">
        <v>73610.316000000006</v>
      </c>
      <c r="F389" s="6">
        <v>75497.759999999995</v>
      </c>
      <c r="G389" s="7">
        <f t="shared" si="6"/>
        <v>0.9750000000000002</v>
      </c>
      <c r="H389" s="2">
        <v>2019</v>
      </c>
    </row>
    <row r="390" spans="1:8" x14ac:dyDescent="0.25">
      <c r="A390" s="3" t="s">
        <v>99</v>
      </c>
      <c r="B390" s="4" t="s">
        <v>100</v>
      </c>
      <c r="C390" s="2" t="s">
        <v>101</v>
      </c>
      <c r="D390" s="2" t="s">
        <v>168</v>
      </c>
      <c r="E390" s="5">
        <v>117349.84800000001</v>
      </c>
      <c r="F390" s="6">
        <v>160022.51999999999</v>
      </c>
      <c r="G390" s="7">
        <f t="shared" si="6"/>
        <v>0.7333333333333335</v>
      </c>
      <c r="H390" s="2">
        <v>2019</v>
      </c>
    </row>
    <row r="391" spans="1:8" x14ac:dyDescent="0.25">
      <c r="A391" s="3" t="s">
        <v>102</v>
      </c>
      <c r="B391" s="4" t="s">
        <v>103</v>
      </c>
      <c r="C391" s="2" t="s">
        <v>104</v>
      </c>
      <c r="D391" s="2" t="s">
        <v>168</v>
      </c>
      <c r="E391" s="5">
        <v>146957.16600000003</v>
      </c>
      <c r="F391" s="6">
        <v>169320.21300000002</v>
      </c>
      <c r="G391" s="7">
        <f t="shared" si="6"/>
        <v>0.86792452830188682</v>
      </c>
      <c r="H391" s="2">
        <v>2019</v>
      </c>
    </row>
    <row r="392" spans="1:8" x14ac:dyDescent="0.25">
      <c r="A392" s="3" t="s">
        <v>105</v>
      </c>
      <c r="B392" s="4" t="s">
        <v>106</v>
      </c>
      <c r="C392" s="2" t="s">
        <v>107</v>
      </c>
      <c r="D392" s="2" t="s">
        <v>168</v>
      </c>
      <c r="E392" s="5">
        <v>82406.7</v>
      </c>
      <c r="F392" s="6">
        <v>114652.8</v>
      </c>
      <c r="G392" s="7">
        <f t="shared" si="6"/>
        <v>0.71875</v>
      </c>
      <c r="H392" s="2">
        <v>2019</v>
      </c>
    </row>
    <row r="393" spans="1:8" x14ac:dyDescent="0.25">
      <c r="A393" s="3" t="s">
        <v>108</v>
      </c>
      <c r="B393" s="4" t="s">
        <v>109</v>
      </c>
      <c r="C393" s="2" t="s">
        <v>110</v>
      </c>
      <c r="D393" s="2" t="s">
        <v>168</v>
      </c>
      <c r="E393" s="5">
        <v>232255.37700000001</v>
      </c>
      <c r="F393" s="6">
        <v>296011.755</v>
      </c>
      <c r="G393" s="7">
        <f t="shared" si="6"/>
        <v>0.7846153846153846</v>
      </c>
      <c r="H393" s="2">
        <v>2019</v>
      </c>
    </row>
    <row r="394" spans="1:8" x14ac:dyDescent="0.25">
      <c r="A394" s="3" t="s">
        <v>111</v>
      </c>
      <c r="B394" s="4" t="s">
        <v>112</v>
      </c>
      <c r="C394" s="2" t="s">
        <v>113</v>
      </c>
      <c r="D394" s="2" t="s">
        <v>168</v>
      </c>
      <c r="E394" s="5">
        <v>364439.62799999997</v>
      </c>
      <c r="F394" s="6">
        <v>386132.46299999999</v>
      </c>
      <c r="G394" s="7">
        <f t="shared" si="6"/>
        <v>0.9438202247191011</v>
      </c>
      <c r="H394" s="2">
        <v>2019</v>
      </c>
    </row>
    <row r="395" spans="1:8" x14ac:dyDescent="0.25">
      <c r="A395" s="3" t="s">
        <v>114</v>
      </c>
      <c r="B395" s="4" t="s">
        <v>115</v>
      </c>
      <c r="C395" s="2" t="s">
        <v>116</v>
      </c>
      <c r="D395" s="2" t="s">
        <v>168</v>
      </c>
      <c r="E395" s="5">
        <v>83815.748999999996</v>
      </c>
      <c r="F395" s="6">
        <v>35226.909</v>
      </c>
      <c r="G395" s="7">
        <f t="shared" si="6"/>
        <v>2.3793103448275863</v>
      </c>
      <c r="H395" s="2">
        <v>2019</v>
      </c>
    </row>
    <row r="396" spans="1:8" x14ac:dyDescent="0.25">
      <c r="A396" s="3" t="s">
        <v>114</v>
      </c>
      <c r="B396" s="4" t="s">
        <v>115</v>
      </c>
      <c r="C396" s="2" t="s">
        <v>117</v>
      </c>
      <c r="D396" s="2" t="s">
        <v>168</v>
      </c>
      <c r="E396" s="5">
        <v>69479.963999999993</v>
      </c>
      <c r="F396" s="6">
        <v>98778.743999999992</v>
      </c>
      <c r="G396" s="7">
        <f t="shared" si="6"/>
        <v>0.70338983050847459</v>
      </c>
      <c r="H396" s="2">
        <v>2019</v>
      </c>
    </row>
    <row r="397" spans="1:8" x14ac:dyDescent="0.25">
      <c r="A397" s="3" t="s">
        <v>114</v>
      </c>
      <c r="B397" s="4" t="s">
        <v>115</v>
      </c>
      <c r="C397" s="2" t="s">
        <v>118</v>
      </c>
      <c r="D397" s="2" t="s">
        <v>168</v>
      </c>
      <c r="E397" s="5">
        <v>215194.41900000002</v>
      </c>
      <c r="F397" s="6">
        <v>218406.27600000001</v>
      </c>
      <c r="G397" s="7">
        <f t="shared" si="6"/>
        <v>0.98529411764705888</v>
      </c>
      <c r="H397" s="2">
        <v>2019</v>
      </c>
    </row>
    <row r="398" spans="1:8" x14ac:dyDescent="0.25">
      <c r="A398" s="3" t="s">
        <v>119</v>
      </c>
      <c r="B398" s="4" t="s">
        <v>120</v>
      </c>
      <c r="C398" s="2" t="s">
        <v>121</v>
      </c>
      <c r="D398" s="2" t="s">
        <v>168</v>
      </c>
      <c r="E398" s="5">
        <v>88065.468000000008</v>
      </c>
      <c r="F398" s="6">
        <v>70941.626999999993</v>
      </c>
      <c r="G398" s="7">
        <f t="shared" si="6"/>
        <v>1.2413793103448278</v>
      </c>
      <c r="H398" s="2">
        <v>2019</v>
      </c>
    </row>
    <row r="399" spans="1:8" x14ac:dyDescent="0.25">
      <c r="A399" s="3" t="s">
        <v>122</v>
      </c>
      <c r="B399" s="4" t="s">
        <v>123</v>
      </c>
      <c r="C399" s="2" t="s">
        <v>124</v>
      </c>
      <c r="D399" s="2" t="s">
        <v>168</v>
      </c>
      <c r="E399" s="5">
        <v>33564.824999999997</v>
      </c>
      <c r="F399" s="6">
        <v>26851.860000000004</v>
      </c>
      <c r="G399" s="7">
        <f t="shared" si="6"/>
        <v>1.2499999999999998</v>
      </c>
      <c r="H399" s="2">
        <v>2019</v>
      </c>
    </row>
    <row r="400" spans="1:8" x14ac:dyDescent="0.25">
      <c r="A400" s="3" t="s">
        <v>125</v>
      </c>
      <c r="B400" s="4" t="s">
        <v>126</v>
      </c>
      <c r="C400" s="2" t="s">
        <v>127</v>
      </c>
      <c r="D400" s="2" t="s">
        <v>168</v>
      </c>
      <c r="E400" s="5">
        <v>58085.937000000005</v>
      </c>
      <c r="F400" s="6">
        <v>19149.21</v>
      </c>
      <c r="G400" s="7">
        <f t="shared" si="6"/>
        <v>3.0333333333333337</v>
      </c>
      <c r="H400" s="2">
        <v>2019</v>
      </c>
    </row>
    <row r="401" spans="1:8" x14ac:dyDescent="0.25">
      <c r="A401" s="3" t="s">
        <v>128</v>
      </c>
      <c r="B401" s="4" t="s">
        <v>129</v>
      </c>
      <c r="C401" s="2" t="s">
        <v>130</v>
      </c>
      <c r="D401" s="2" t="s">
        <v>168</v>
      </c>
      <c r="E401" s="5">
        <v>75744.036000000007</v>
      </c>
      <c r="F401" s="6">
        <v>300532.788</v>
      </c>
      <c r="G401" s="7">
        <f t="shared" si="6"/>
        <v>0.25203252032520329</v>
      </c>
      <c r="H401" s="2">
        <v>2019</v>
      </c>
    </row>
    <row r="402" spans="1:8" x14ac:dyDescent="0.25">
      <c r="A402" s="3" t="s">
        <v>131</v>
      </c>
      <c r="B402" s="4" t="s">
        <v>132</v>
      </c>
      <c r="C402" s="2" t="s">
        <v>133</v>
      </c>
      <c r="D402" s="2" t="s">
        <v>168</v>
      </c>
      <c r="E402" s="5">
        <v>313281.21600000001</v>
      </c>
      <c r="F402" s="6">
        <v>254540.98800000004</v>
      </c>
      <c r="G402" s="7">
        <f t="shared" si="6"/>
        <v>1.2307692307692306</v>
      </c>
      <c r="H402" s="2">
        <v>2019</v>
      </c>
    </row>
    <row r="403" spans="1:8" x14ac:dyDescent="0.25">
      <c r="A403" s="3" t="s">
        <v>134</v>
      </c>
      <c r="B403" s="4" t="s">
        <v>135</v>
      </c>
      <c r="C403" s="2" t="s">
        <v>136</v>
      </c>
      <c r="D403" s="2" t="s">
        <v>168</v>
      </c>
      <c r="E403" s="5">
        <v>202610.04300000003</v>
      </c>
      <c r="F403" s="6">
        <v>344054.79000000004</v>
      </c>
      <c r="G403" s="7">
        <f t="shared" si="6"/>
        <v>0.58888888888888891</v>
      </c>
      <c r="H403" s="2">
        <v>2019</v>
      </c>
    </row>
    <row r="404" spans="1:8" x14ac:dyDescent="0.25">
      <c r="A404" s="3" t="s">
        <v>137</v>
      </c>
      <c r="B404" s="4" t="s">
        <v>138</v>
      </c>
      <c r="C404" s="2" t="s">
        <v>139</v>
      </c>
      <c r="D404" s="2" t="s">
        <v>168</v>
      </c>
      <c r="E404" s="5">
        <v>486123.93</v>
      </c>
      <c r="F404" s="6">
        <v>619168.37399999995</v>
      </c>
      <c r="G404" s="7">
        <f t="shared" si="6"/>
        <v>0.78512396694214881</v>
      </c>
      <c r="H404" s="2">
        <v>2019</v>
      </c>
    </row>
    <row r="405" spans="1:8" x14ac:dyDescent="0.25">
      <c r="A405" s="3" t="s">
        <v>140</v>
      </c>
      <c r="B405" s="4" t="s">
        <v>141</v>
      </c>
      <c r="C405" s="2" t="s">
        <v>142</v>
      </c>
      <c r="D405" s="2" t="s">
        <v>168</v>
      </c>
      <c r="E405" s="5">
        <v>174403.48499999999</v>
      </c>
      <c r="F405" s="6">
        <v>450204.34500000003</v>
      </c>
      <c r="G405" s="7">
        <f t="shared" si="6"/>
        <v>0.38738738738738732</v>
      </c>
      <c r="H405" s="2">
        <v>2019</v>
      </c>
    </row>
    <row r="406" spans="1:8" x14ac:dyDescent="0.25">
      <c r="A406" s="3" t="s">
        <v>143</v>
      </c>
      <c r="B406" s="4" t="s">
        <v>144</v>
      </c>
      <c r="C406" s="2" t="s">
        <v>145</v>
      </c>
      <c r="D406" s="2" t="s">
        <v>168</v>
      </c>
      <c r="E406" s="5">
        <v>176517.99000000002</v>
      </c>
      <c r="F406" s="6">
        <v>157261.48199999999</v>
      </c>
      <c r="G406" s="7">
        <f t="shared" si="6"/>
        <v>1.1224489795918369</v>
      </c>
      <c r="H406" s="2">
        <v>2019</v>
      </c>
    </row>
    <row r="407" spans="1:8" x14ac:dyDescent="0.25">
      <c r="A407" s="3" t="s">
        <v>143</v>
      </c>
      <c r="B407" s="4" t="s">
        <v>144</v>
      </c>
      <c r="C407" s="2" t="s">
        <v>146</v>
      </c>
      <c r="D407" s="2" t="s">
        <v>168</v>
      </c>
      <c r="E407" s="5">
        <v>329351.47200000001</v>
      </c>
      <c r="F407" s="6">
        <v>390021.48000000004</v>
      </c>
      <c r="G407" s="7">
        <f t="shared" si="6"/>
        <v>0.84444444444444433</v>
      </c>
      <c r="H407" s="2">
        <v>2019</v>
      </c>
    </row>
    <row r="408" spans="1:8" x14ac:dyDescent="0.25">
      <c r="A408" s="3" t="s">
        <v>147</v>
      </c>
      <c r="B408" s="4" t="s">
        <v>148</v>
      </c>
      <c r="C408" s="2" t="s">
        <v>149</v>
      </c>
      <c r="D408" s="2" t="s">
        <v>168</v>
      </c>
      <c r="E408" s="5">
        <v>95328.837</v>
      </c>
      <c r="F408" s="6">
        <v>198736.38900000002</v>
      </c>
      <c r="G408" s="7">
        <f t="shared" si="6"/>
        <v>0.47967479674796742</v>
      </c>
      <c r="H408" s="2">
        <v>2019</v>
      </c>
    </row>
    <row r="409" spans="1:8" x14ac:dyDescent="0.25">
      <c r="A409" s="3" t="s">
        <v>150</v>
      </c>
      <c r="B409" s="4" t="s">
        <v>151</v>
      </c>
      <c r="C409" s="2" t="s">
        <v>152</v>
      </c>
      <c r="D409" s="2" t="s">
        <v>168</v>
      </c>
      <c r="E409" s="5">
        <v>212519.538</v>
      </c>
      <c r="F409" s="6">
        <v>225638.02799999999</v>
      </c>
      <c r="G409" s="7">
        <f t="shared" si="6"/>
        <v>0.94186046511627908</v>
      </c>
      <c r="H409" s="2">
        <v>2019</v>
      </c>
    </row>
    <row r="410" spans="1:8" x14ac:dyDescent="0.25">
      <c r="A410" s="3" t="s">
        <v>153</v>
      </c>
      <c r="B410" s="4" t="s">
        <v>154</v>
      </c>
      <c r="C410" s="2" t="s">
        <v>155</v>
      </c>
      <c r="D410" s="2" t="s">
        <v>168</v>
      </c>
      <c r="E410" s="5">
        <v>180939.204</v>
      </c>
      <c r="F410" s="6">
        <v>123800.508</v>
      </c>
      <c r="G410" s="7">
        <f t="shared" si="6"/>
        <v>1.4615384615384615</v>
      </c>
      <c r="H410" s="2">
        <v>2019</v>
      </c>
    </row>
    <row r="411" spans="1:8" x14ac:dyDescent="0.25">
      <c r="A411" s="3" t="s">
        <v>156</v>
      </c>
      <c r="B411" s="4" t="s">
        <v>157</v>
      </c>
      <c r="C411" s="2" t="s">
        <v>158</v>
      </c>
      <c r="D411" s="2" t="s">
        <v>168</v>
      </c>
      <c r="E411" s="5">
        <v>205798.383</v>
      </c>
      <c r="F411" s="6">
        <v>201419.69400000002</v>
      </c>
      <c r="G411" s="7">
        <f t="shared" si="6"/>
        <v>1.0217391304347825</v>
      </c>
      <c r="H411" s="2">
        <v>2019</v>
      </c>
    </row>
    <row r="412" spans="1:8" x14ac:dyDescent="0.25">
      <c r="A412" s="3" t="s">
        <v>159</v>
      </c>
      <c r="B412" s="4" t="s">
        <v>160</v>
      </c>
      <c r="C412" s="2" t="s">
        <v>161</v>
      </c>
      <c r="D412" s="2" t="s">
        <v>168</v>
      </c>
      <c r="E412" s="5">
        <v>109897.84800000001</v>
      </c>
      <c r="F412" s="6">
        <v>82075.608000000007</v>
      </c>
      <c r="G412" s="7">
        <f t="shared" si="6"/>
        <v>1.3389830508474576</v>
      </c>
      <c r="H412" s="2">
        <v>2019</v>
      </c>
    </row>
    <row r="413" spans="1:8" x14ac:dyDescent="0.25">
      <c r="A413" s="3" t="s">
        <v>162</v>
      </c>
      <c r="B413" s="4" t="s">
        <v>163</v>
      </c>
      <c r="C413" s="2" t="s">
        <v>164</v>
      </c>
      <c r="D413" s="2" t="s">
        <v>168</v>
      </c>
      <c r="E413" s="5">
        <v>13555.755000000001</v>
      </c>
      <c r="F413" s="6">
        <v>14392.53</v>
      </c>
      <c r="G413" s="7">
        <f t="shared" si="6"/>
        <v>0.94186046511627908</v>
      </c>
      <c r="H413" s="2">
        <v>2019</v>
      </c>
    </row>
    <row r="414" spans="1:8" x14ac:dyDescent="0.25">
      <c r="A414" s="3" t="s">
        <v>165</v>
      </c>
      <c r="B414" s="4" t="s">
        <v>166</v>
      </c>
      <c r="C414" s="2" t="s">
        <v>167</v>
      </c>
      <c r="D414" s="2" t="s">
        <v>168</v>
      </c>
      <c r="E414" s="5">
        <v>131566.5</v>
      </c>
      <c r="F414" s="6">
        <v>67098.915000000008</v>
      </c>
      <c r="G414" s="7">
        <f t="shared" si="6"/>
        <v>1.9607843137254899</v>
      </c>
      <c r="H414" s="2">
        <v>2019</v>
      </c>
    </row>
    <row r="415" spans="1:8" x14ac:dyDescent="0.25">
      <c r="A415" s="3" t="s">
        <v>8</v>
      </c>
      <c r="B415" s="4" t="s">
        <v>9</v>
      </c>
      <c r="C415" s="2" t="s">
        <v>10</v>
      </c>
      <c r="D415" s="2" t="s">
        <v>169</v>
      </c>
      <c r="E415" s="5">
        <v>523222.30800000002</v>
      </c>
      <c r="F415" s="6">
        <v>312795.94500000007</v>
      </c>
      <c r="G415" s="7">
        <f t="shared" si="6"/>
        <v>1.6727272727272724</v>
      </c>
      <c r="H415" s="2">
        <v>2019</v>
      </c>
    </row>
    <row r="416" spans="1:8" x14ac:dyDescent="0.25">
      <c r="A416" s="3" t="s">
        <v>12</v>
      </c>
      <c r="B416" s="4" t="s">
        <v>13</v>
      </c>
      <c r="C416" s="2" t="s">
        <v>14</v>
      </c>
      <c r="D416" s="2" t="s">
        <v>169</v>
      </c>
      <c r="E416" s="5">
        <v>596794.46400000015</v>
      </c>
      <c r="F416" s="6">
        <v>863220.56400000013</v>
      </c>
      <c r="G416" s="7">
        <f t="shared" si="6"/>
        <v>0.6913580246913581</v>
      </c>
      <c r="H416" s="2">
        <v>2019</v>
      </c>
    </row>
    <row r="417" spans="1:8" x14ac:dyDescent="0.25">
      <c r="A417" s="3" t="s">
        <v>15</v>
      </c>
      <c r="B417" s="4" t="s">
        <v>16</v>
      </c>
      <c r="C417" s="2" t="s">
        <v>17</v>
      </c>
      <c r="D417" s="2" t="s">
        <v>169</v>
      </c>
      <c r="E417" s="5">
        <v>153091.45799999998</v>
      </c>
      <c r="F417" s="6">
        <v>222169.31099999999</v>
      </c>
      <c r="G417" s="7">
        <f t="shared" si="6"/>
        <v>0.68907563025210083</v>
      </c>
      <c r="H417" s="2">
        <v>2019</v>
      </c>
    </row>
    <row r="418" spans="1:8" x14ac:dyDescent="0.25">
      <c r="A418" s="3" t="s">
        <v>18</v>
      </c>
      <c r="B418" s="4" t="s">
        <v>19</v>
      </c>
      <c r="C418" s="2" t="s">
        <v>20</v>
      </c>
      <c r="D418" s="2" t="s">
        <v>169</v>
      </c>
      <c r="E418" s="5">
        <v>134103.22200000001</v>
      </c>
      <c r="F418" s="6">
        <v>62987.877</v>
      </c>
      <c r="G418" s="7">
        <f t="shared" si="6"/>
        <v>2.1290322580645165</v>
      </c>
      <c r="H418" s="2">
        <v>2019</v>
      </c>
    </row>
    <row r="419" spans="1:8" x14ac:dyDescent="0.25">
      <c r="A419" s="3" t="s">
        <v>21</v>
      </c>
      <c r="B419" s="4" t="s">
        <v>22</v>
      </c>
      <c r="C419" s="2" t="s">
        <v>23</v>
      </c>
      <c r="D419" s="2" t="s">
        <v>169</v>
      </c>
      <c r="E419" s="5">
        <v>803733.3</v>
      </c>
      <c r="F419" s="6">
        <v>691210.63800000004</v>
      </c>
      <c r="G419" s="7">
        <f t="shared" si="6"/>
        <v>1.1627906976744187</v>
      </c>
      <c r="H419" s="2">
        <v>2019</v>
      </c>
    </row>
    <row r="420" spans="1:8" x14ac:dyDescent="0.25">
      <c r="A420" s="3" t="s">
        <v>21</v>
      </c>
      <c r="B420" s="4" t="s">
        <v>22</v>
      </c>
      <c r="C420" s="2" t="s">
        <v>24</v>
      </c>
      <c r="D420" s="2" t="s">
        <v>169</v>
      </c>
      <c r="E420" s="5">
        <v>470726.08200000005</v>
      </c>
      <c r="F420" s="6">
        <v>530311.66200000001</v>
      </c>
      <c r="G420" s="7">
        <f t="shared" si="6"/>
        <v>0.88764044943820231</v>
      </c>
      <c r="H420" s="2">
        <v>2019</v>
      </c>
    </row>
    <row r="421" spans="1:8" x14ac:dyDescent="0.25">
      <c r="A421" s="3" t="s">
        <v>21</v>
      </c>
      <c r="B421" s="4" t="s">
        <v>22</v>
      </c>
      <c r="C421" s="2" t="s">
        <v>25</v>
      </c>
      <c r="D421" s="2" t="s">
        <v>169</v>
      </c>
      <c r="E421" s="5">
        <v>263202.18300000002</v>
      </c>
      <c r="F421" s="6">
        <v>1001866.374</v>
      </c>
      <c r="G421" s="7">
        <f t="shared" si="6"/>
        <v>0.26271186440677968</v>
      </c>
      <c r="H421" s="2">
        <v>2019</v>
      </c>
    </row>
    <row r="422" spans="1:8" x14ac:dyDescent="0.25">
      <c r="A422" s="3" t="s">
        <v>21</v>
      </c>
      <c r="B422" s="4" t="s">
        <v>22</v>
      </c>
      <c r="C422" s="2" t="s">
        <v>26</v>
      </c>
      <c r="D422" s="2" t="s">
        <v>169</v>
      </c>
      <c r="E422" s="5">
        <v>295226.08199999999</v>
      </c>
      <c r="F422" s="6">
        <v>559045.13399999996</v>
      </c>
      <c r="G422" s="7">
        <f t="shared" si="6"/>
        <v>0.52808988764044951</v>
      </c>
      <c r="H422" s="2">
        <v>2019</v>
      </c>
    </row>
    <row r="423" spans="1:8" x14ac:dyDescent="0.25">
      <c r="A423" s="3" t="s">
        <v>27</v>
      </c>
      <c r="B423" s="4" t="s">
        <v>28</v>
      </c>
      <c r="C423" s="2" t="s">
        <v>29</v>
      </c>
      <c r="D423" s="2" t="s">
        <v>169</v>
      </c>
      <c r="E423" s="5">
        <v>155828.12400000001</v>
      </c>
      <c r="F423" s="6">
        <v>178913.772</v>
      </c>
      <c r="G423" s="7">
        <f t="shared" si="6"/>
        <v>0.87096774193548399</v>
      </c>
      <c r="H423" s="2">
        <v>2019</v>
      </c>
    </row>
    <row r="424" spans="1:8" x14ac:dyDescent="0.25">
      <c r="A424" s="3" t="s">
        <v>30</v>
      </c>
      <c r="B424" s="4" t="s">
        <v>31</v>
      </c>
      <c r="C424" s="2" t="s">
        <v>32</v>
      </c>
      <c r="D424" s="2" t="s">
        <v>169</v>
      </c>
      <c r="E424" s="5">
        <v>315851.022</v>
      </c>
      <c r="F424" s="6">
        <v>323461.89</v>
      </c>
      <c r="G424" s="7">
        <f t="shared" si="6"/>
        <v>0.97647058823529409</v>
      </c>
      <c r="H424" s="2">
        <v>2019</v>
      </c>
    </row>
    <row r="425" spans="1:8" x14ac:dyDescent="0.25">
      <c r="A425" s="3" t="s">
        <v>33</v>
      </c>
      <c r="B425" s="4" t="s">
        <v>34</v>
      </c>
      <c r="C425" s="2" t="s">
        <v>35</v>
      </c>
      <c r="D425" s="2" t="s">
        <v>169</v>
      </c>
      <c r="E425" s="5">
        <v>127027.49400000001</v>
      </c>
      <c r="F425" s="6">
        <v>196315.21799999999</v>
      </c>
      <c r="G425" s="7">
        <f t="shared" si="6"/>
        <v>0.6470588235294118</v>
      </c>
      <c r="H425" s="2">
        <v>2019</v>
      </c>
    </row>
    <row r="426" spans="1:8" x14ac:dyDescent="0.25">
      <c r="A426" s="3" t="s">
        <v>36</v>
      </c>
      <c r="B426" s="4" t="s">
        <v>37</v>
      </c>
      <c r="C426" s="2" t="s">
        <v>38</v>
      </c>
      <c r="D426" s="2" t="s">
        <v>169</v>
      </c>
      <c r="E426" s="5">
        <v>454820.4</v>
      </c>
      <c r="F426" s="6">
        <v>855062.35199999996</v>
      </c>
      <c r="G426" s="7">
        <f t="shared" si="6"/>
        <v>0.53191489361702138</v>
      </c>
      <c r="H426" s="2">
        <v>2019</v>
      </c>
    </row>
    <row r="427" spans="1:8" x14ac:dyDescent="0.25">
      <c r="A427" s="3" t="s">
        <v>36</v>
      </c>
      <c r="B427" s="4" t="s">
        <v>37</v>
      </c>
      <c r="C427" s="2" t="s">
        <v>39</v>
      </c>
      <c r="D427" s="2" t="s">
        <v>169</v>
      </c>
      <c r="E427" s="5">
        <v>216096.33600000001</v>
      </c>
      <c r="F427" s="6">
        <v>468208.728</v>
      </c>
      <c r="G427" s="7">
        <f t="shared" si="6"/>
        <v>0.46153846153846156</v>
      </c>
      <c r="H427" s="2">
        <v>2019</v>
      </c>
    </row>
    <row r="428" spans="1:8" x14ac:dyDescent="0.25">
      <c r="A428" s="3" t="s">
        <v>40</v>
      </c>
      <c r="B428" s="4" t="s">
        <v>41</v>
      </c>
      <c r="C428" s="2" t="s">
        <v>42</v>
      </c>
      <c r="D428" s="2" t="s">
        <v>169</v>
      </c>
      <c r="E428" s="5">
        <v>865253.34</v>
      </c>
      <c r="F428" s="6">
        <v>257515.875</v>
      </c>
      <c r="G428" s="7">
        <f t="shared" si="6"/>
        <v>3.36</v>
      </c>
      <c r="H428" s="2">
        <v>2019</v>
      </c>
    </row>
    <row r="429" spans="1:8" x14ac:dyDescent="0.25">
      <c r="A429" s="3" t="s">
        <v>43</v>
      </c>
      <c r="B429" s="4" t="s">
        <v>44</v>
      </c>
      <c r="C429" s="2" t="s">
        <v>45</v>
      </c>
      <c r="D429" s="2" t="s">
        <v>169</v>
      </c>
      <c r="E429" s="5">
        <v>453928.45500000002</v>
      </c>
      <c r="F429" s="6">
        <v>433753.85700000002</v>
      </c>
      <c r="G429" s="7">
        <f t="shared" si="6"/>
        <v>1.0465116279069768</v>
      </c>
      <c r="H429" s="2">
        <v>2019</v>
      </c>
    </row>
    <row r="430" spans="1:8" x14ac:dyDescent="0.25">
      <c r="A430" s="3" t="s">
        <v>46</v>
      </c>
      <c r="B430" s="4" t="s">
        <v>47</v>
      </c>
      <c r="C430" s="2" t="s">
        <v>48</v>
      </c>
      <c r="D430" s="2" t="s">
        <v>169</v>
      </c>
      <c r="E430" s="5">
        <v>368735.49000000005</v>
      </c>
      <c r="F430" s="6">
        <v>446579.64900000009</v>
      </c>
      <c r="G430" s="7">
        <f t="shared" si="6"/>
        <v>0.82568807339449535</v>
      </c>
      <c r="H430" s="2">
        <v>2019</v>
      </c>
    </row>
    <row r="431" spans="1:8" x14ac:dyDescent="0.25">
      <c r="A431" s="3" t="s">
        <v>49</v>
      </c>
      <c r="B431" s="4" t="s">
        <v>50</v>
      </c>
      <c r="C431" s="2" t="s">
        <v>51</v>
      </c>
      <c r="D431" s="2" t="s">
        <v>169</v>
      </c>
      <c r="E431" s="5">
        <v>710326.58399999992</v>
      </c>
      <c r="F431" s="6">
        <v>631401.40799999994</v>
      </c>
      <c r="G431" s="7">
        <f t="shared" si="6"/>
        <v>1.125</v>
      </c>
      <c r="H431" s="2">
        <v>2019</v>
      </c>
    </row>
    <row r="432" spans="1:8" x14ac:dyDescent="0.25">
      <c r="A432" s="3" t="s">
        <v>52</v>
      </c>
      <c r="B432" s="4" t="s">
        <v>53</v>
      </c>
      <c r="C432" s="2" t="s">
        <v>54</v>
      </c>
      <c r="D432" s="2" t="s">
        <v>169</v>
      </c>
      <c r="E432" s="5">
        <v>423469.95299999998</v>
      </c>
      <c r="F432" s="6">
        <v>1027139.8859999999</v>
      </c>
      <c r="G432" s="7">
        <f t="shared" si="6"/>
        <v>0.41228070175438597</v>
      </c>
      <c r="H432" s="2">
        <v>2019</v>
      </c>
    </row>
    <row r="433" spans="1:8" x14ac:dyDescent="0.25">
      <c r="A433" s="3" t="s">
        <v>52</v>
      </c>
      <c r="B433" s="4" t="s">
        <v>53</v>
      </c>
      <c r="C433" s="2" t="s">
        <v>55</v>
      </c>
      <c r="D433" s="2" t="s">
        <v>169</v>
      </c>
      <c r="E433" s="5">
        <v>264063.24000000005</v>
      </c>
      <c r="F433" s="6">
        <v>269931.31200000003</v>
      </c>
      <c r="G433" s="7">
        <f t="shared" si="6"/>
        <v>0.97826086956521741</v>
      </c>
      <c r="H433" s="2">
        <v>2019</v>
      </c>
    </row>
    <row r="434" spans="1:8" x14ac:dyDescent="0.25">
      <c r="A434" s="3" t="s">
        <v>56</v>
      </c>
      <c r="B434" s="4" t="s">
        <v>57</v>
      </c>
      <c r="C434" s="2" t="s">
        <v>58</v>
      </c>
      <c r="D434" s="2" t="s">
        <v>169</v>
      </c>
      <c r="E434" s="5">
        <v>745950.11400000006</v>
      </c>
      <c r="F434" s="6">
        <v>535553.92800000007</v>
      </c>
      <c r="G434" s="7">
        <f t="shared" si="6"/>
        <v>1.3928571428571428</v>
      </c>
      <c r="H434" s="2">
        <v>2019</v>
      </c>
    </row>
    <row r="435" spans="1:8" x14ac:dyDescent="0.25">
      <c r="A435" s="3" t="s">
        <v>59</v>
      </c>
      <c r="B435" s="4" t="s">
        <v>60</v>
      </c>
      <c r="C435" s="2" t="s">
        <v>61</v>
      </c>
      <c r="D435" s="2" t="s">
        <v>169</v>
      </c>
      <c r="E435" s="5">
        <v>147059.46</v>
      </c>
      <c r="F435" s="6">
        <v>147059.46</v>
      </c>
      <c r="G435" s="7">
        <f t="shared" si="6"/>
        <v>1</v>
      </c>
      <c r="H435" s="2">
        <v>2019</v>
      </c>
    </row>
    <row r="436" spans="1:8" x14ac:dyDescent="0.25">
      <c r="A436" s="3" t="s">
        <v>62</v>
      </c>
      <c r="B436" s="4" t="s">
        <v>63</v>
      </c>
      <c r="C436" s="2" t="s">
        <v>64</v>
      </c>
      <c r="D436" s="2" t="s">
        <v>169</v>
      </c>
      <c r="E436" s="5">
        <v>318523.90500000003</v>
      </c>
      <c r="F436" s="6">
        <v>739215.85499999998</v>
      </c>
      <c r="G436" s="7">
        <f t="shared" si="6"/>
        <v>0.4308943089430895</v>
      </c>
      <c r="H436" s="2">
        <v>2019</v>
      </c>
    </row>
    <row r="437" spans="1:8" x14ac:dyDescent="0.25">
      <c r="A437" s="3" t="s">
        <v>65</v>
      </c>
      <c r="B437" s="4" t="s">
        <v>66</v>
      </c>
      <c r="C437" s="2" t="s">
        <v>67</v>
      </c>
      <c r="D437" s="2" t="s">
        <v>169</v>
      </c>
      <c r="E437" s="5">
        <v>695737.78200000001</v>
      </c>
      <c r="F437" s="6">
        <v>903659.41799999983</v>
      </c>
      <c r="G437" s="7">
        <f t="shared" si="6"/>
        <v>0.76991150442477896</v>
      </c>
      <c r="H437" s="2">
        <v>2019</v>
      </c>
    </row>
    <row r="438" spans="1:8" x14ac:dyDescent="0.25">
      <c r="A438" s="3" t="s">
        <v>68</v>
      </c>
      <c r="B438" s="4" t="s">
        <v>69</v>
      </c>
      <c r="C438" s="2" t="s">
        <v>70</v>
      </c>
      <c r="D438" s="2" t="s">
        <v>169</v>
      </c>
      <c r="E438" s="5">
        <v>120405.74400000001</v>
      </c>
      <c r="F438" s="6">
        <v>82778.949000000008</v>
      </c>
      <c r="G438" s="7">
        <f t="shared" si="6"/>
        <v>1.4545454545454546</v>
      </c>
      <c r="H438" s="2">
        <v>2019</v>
      </c>
    </row>
    <row r="439" spans="1:8" x14ac:dyDescent="0.25">
      <c r="A439" s="3" t="s">
        <v>71</v>
      </c>
      <c r="B439" s="4" t="s">
        <v>72</v>
      </c>
      <c r="C439" s="2" t="s">
        <v>73</v>
      </c>
      <c r="D439" s="2" t="s">
        <v>169</v>
      </c>
      <c r="E439" s="5">
        <v>206848.62</v>
      </c>
      <c r="F439" s="6">
        <v>545328.18000000005</v>
      </c>
      <c r="G439" s="7">
        <f t="shared" si="6"/>
        <v>0.37931034482758619</v>
      </c>
      <c r="H439" s="2">
        <v>2019</v>
      </c>
    </row>
    <row r="440" spans="1:8" x14ac:dyDescent="0.25">
      <c r="A440" s="3" t="s">
        <v>71</v>
      </c>
      <c r="B440" s="4" t="s">
        <v>72</v>
      </c>
      <c r="C440" s="2" t="s">
        <v>74</v>
      </c>
      <c r="D440" s="2" t="s">
        <v>169</v>
      </c>
      <c r="E440" s="5">
        <v>394381.89</v>
      </c>
      <c r="F440" s="6">
        <v>1161827.73</v>
      </c>
      <c r="G440" s="7">
        <f t="shared" si="6"/>
        <v>0.33944954128440369</v>
      </c>
      <c r="H440" s="2">
        <v>2019</v>
      </c>
    </row>
    <row r="441" spans="1:8" x14ac:dyDescent="0.25">
      <c r="A441" s="3" t="s">
        <v>75</v>
      </c>
      <c r="B441" s="4" t="s">
        <v>76</v>
      </c>
      <c r="C441" s="2" t="s">
        <v>77</v>
      </c>
      <c r="D441" s="2" t="s">
        <v>169</v>
      </c>
      <c r="E441" s="5">
        <v>539463.978</v>
      </c>
      <c r="F441" s="6">
        <v>357476.13</v>
      </c>
      <c r="G441" s="7">
        <f t="shared" si="6"/>
        <v>1.509090909090909</v>
      </c>
      <c r="H441" s="2">
        <v>2019</v>
      </c>
    </row>
    <row r="442" spans="1:8" x14ac:dyDescent="0.25">
      <c r="A442" s="3" t="s">
        <v>78</v>
      </c>
      <c r="B442" s="4" t="s">
        <v>79</v>
      </c>
      <c r="C442" s="2" t="s">
        <v>80</v>
      </c>
      <c r="D442" s="2" t="s">
        <v>169</v>
      </c>
      <c r="E442" s="5">
        <v>50356.94400000001</v>
      </c>
      <c r="F442" s="6">
        <v>140389.05600000001</v>
      </c>
      <c r="G442" s="7">
        <f t="shared" si="6"/>
        <v>0.35869565217391308</v>
      </c>
      <c r="H442" s="2">
        <v>2019</v>
      </c>
    </row>
    <row r="443" spans="1:8" x14ac:dyDescent="0.25">
      <c r="A443" s="3" t="s">
        <v>81</v>
      </c>
      <c r="B443" s="4" t="s">
        <v>82</v>
      </c>
      <c r="C443" s="2" t="s">
        <v>83</v>
      </c>
      <c r="D443" s="2" t="s">
        <v>169</v>
      </c>
      <c r="E443" s="5">
        <v>100498.10400000001</v>
      </c>
      <c r="F443" s="6">
        <v>57427.487999999998</v>
      </c>
      <c r="G443" s="7">
        <f t="shared" si="6"/>
        <v>1.7500000000000002</v>
      </c>
      <c r="H443" s="2">
        <v>2019</v>
      </c>
    </row>
    <row r="444" spans="1:8" x14ac:dyDescent="0.25">
      <c r="A444" s="3" t="s">
        <v>84</v>
      </c>
      <c r="B444" s="4" t="s">
        <v>85</v>
      </c>
      <c r="C444" s="2" t="s">
        <v>86</v>
      </c>
      <c r="D444" s="2" t="s">
        <v>169</v>
      </c>
      <c r="E444" s="5">
        <v>157899.22200000004</v>
      </c>
      <c r="F444" s="6">
        <v>200410.55100000004</v>
      </c>
      <c r="G444" s="7">
        <f t="shared" si="6"/>
        <v>0.78787878787878796</v>
      </c>
      <c r="H444" s="2">
        <v>2019</v>
      </c>
    </row>
    <row r="445" spans="1:8" x14ac:dyDescent="0.25">
      <c r="A445" s="3" t="s">
        <v>87</v>
      </c>
      <c r="B445" s="4" t="s">
        <v>88</v>
      </c>
      <c r="C445" s="2" t="s">
        <v>89</v>
      </c>
      <c r="D445" s="2" t="s">
        <v>169</v>
      </c>
      <c r="E445" s="5">
        <v>622837.92599999998</v>
      </c>
      <c r="F445" s="6">
        <v>341556.28200000006</v>
      </c>
      <c r="G445" s="7">
        <f t="shared" si="6"/>
        <v>1.8235294117647054</v>
      </c>
      <c r="H445" s="2">
        <v>2019</v>
      </c>
    </row>
    <row r="446" spans="1:8" x14ac:dyDescent="0.25">
      <c r="A446" s="3" t="s">
        <v>90</v>
      </c>
      <c r="B446" s="4" t="s">
        <v>91</v>
      </c>
      <c r="C446" s="2" t="s">
        <v>92</v>
      </c>
      <c r="D446" s="2" t="s">
        <v>169</v>
      </c>
      <c r="E446" s="5">
        <v>663588.17999999993</v>
      </c>
      <c r="F446" s="6">
        <v>827080.92</v>
      </c>
      <c r="G446" s="7">
        <f t="shared" si="6"/>
        <v>0.80232558139534871</v>
      </c>
      <c r="H446" s="2">
        <v>2019</v>
      </c>
    </row>
    <row r="447" spans="1:8" x14ac:dyDescent="0.25">
      <c r="A447" s="3" t="s">
        <v>93</v>
      </c>
      <c r="B447" s="4" t="s">
        <v>94</v>
      </c>
      <c r="C447" s="2" t="s">
        <v>95</v>
      </c>
      <c r="D447" s="2" t="s">
        <v>169</v>
      </c>
      <c r="E447" s="5">
        <v>199524.6</v>
      </c>
      <c r="F447" s="6">
        <v>103752.792</v>
      </c>
      <c r="G447" s="7">
        <f t="shared" si="6"/>
        <v>1.9230769230769231</v>
      </c>
      <c r="H447" s="2">
        <v>2019</v>
      </c>
    </row>
    <row r="448" spans="1:8" x14ac:dyDescent="0.25">
      <c r="A448" s="3" t="s">
        <v>96</v>
      </c>
      <c r="B448" s="4" t="s">
        <v>97</v>
      </c>
      <c r="C448" s="2" t="s">
        <v>98</v>
      </c>
      <c r="D448" s="2" t="s">
        <v>169</v>
      </c>
      <c r="E448" s="5">
        <v>168097.644</v>
      </c>
      <c r="F448" s="6">
        <v>255379.11300000001</v>
      </c>
      <c r="G448" s="7">
        <f t="shared" si="6"/>
        <v>0.65822784810126578</v>
      </c>
      <c r="H448" s="2">
        <v>2019</v>
      </c>
    </row>
    <row r="449" spans="1:8" x14ac:dyDescent="0.25">
      <c r="A449" s="3" t="s">
        <v>99</v>
      </c>
      <c r="B449" s="4" t="s">
        <v>100</v>
      </c>
      <c r="C449" s="2" t="s">
        <v>101</v>
      </c>
      <c r="D449" s="2" t="s">
        <v>169</v>
      </c>
      <c r="E449" s="5">
        <v>499076.48700000008</v>
      </c>
      <c r="F449" s="6">
        <v>521013.91500000004</v>
      </c>
      <c r="G449" s="7">
        <f t="shared" si="6"/>
        <v>0.95789473684210535</v>
      </c>
      <c r="H449" s="2">
        <v>2019</v>
      </c>
    </row>
    <row r="450" spans="1:8" x14ac:dyDescent="0.25">
      <c r="A450" s="3" t="s">
        <v>102</v>
      </c>
      <c r="B450" s="4" t="s">
        <v>103</v>
      </c>
      <c r="C450" s="2" t="s">
        <v>104</v>
      </c>
      <c r="D450" s="2" t="s">
        <v>169</v>
      </c>
      <c r="E450" s="5">
        <v>133226.96400000001</v>
      </c>
      <c r="F450" s="6">
        <v>139673.43000000002</v>
      </c>
      <c r="G450" s="7">
        <f t="shared" si="6"/>
        <v>0.95384615384615379</v>
      </c>
      <c r="H450" s="2">
        <v>2019</v>
      </c>
    </row>
    <row r="451" spans="1:8" x14ac:dyDescent="0.25">
      <c r="A451" s="3" t="s">
        <v>105</v>
      </c>
      <c r="B451" s="4" t="s">
        <v>106</v>
      </c>
      <c r="C451" s="2" t="s">
        <v>107</v>
      </c>
      <c r="D451" s="2" t="s">
        <v>169</v>
      </c>
      <c r="E451" s="5">
        <v>527773.82400000014</v>
      </c>
      <c r="F451" s="6">
        <v>372883.68000000005</v>
      </c>
      <c r="G451" s="7">
        <f t="shared" ref="G451:G514" si="7">E451/F451</f>
        <v>1.4153846153846155</v>
      </c>
      <c r="H451" s="2">
        <v>2019</v>
      </c>
    </row>
    <row r="452" spans="1:8" x14ac:dyDescent="0.25">
      <c r="A452" s="3" t="s">
        <v>108</v>
      </c>
      <c r="B452" s="4" t="s">
        <v>109</v>
      </c>
      <c r="C452" s="2" t="s">
        <v>110</v>
      </c>
      <c r="D452" s="2" t="s">
        <v>169</v>
      </c>
      <c r="E452" s="5">
        <v>218251.40400000004</v>
      </c>
      <c r="F452" s="6">
        <v>670343.598</v>
      </c>
      <c r="G452" s="7">
        <f t="shared" si="7"/>
        <v>0.32558139534883729</v>
      </c>
      <c r="H452" s="2">
        <v>2019</v>
      </c>
    </row>
    <row r="453" spans="1:8" x14ac:dyDescent="0.25">
      <c r="A453" s="3" t="s">
        <v>111</v>
      </c>
      <c r="B453" s="4" t="s">
        <v>112</v>
      </c>
      <c r="C453" s="2" t="s">
        <v>113</v>
      </c>
      <c r="D453" s="2" t="s">
        <v>169</v>
      </c>
      <c r="E453" s="5">
        <v>804242.92500000005</v>
      </c>
      <c r="F453" s="6">
        <v>804242.92500000005</v>
      </c>
      <c r="G453" s="7">
        <f t="shared" si="7"/>
        <v>1</v>
      </c>
      <c r="H453" s="2">
        <v>2019</v>
      </c>
    </row>
    <row r="454" spans="1:8" x14ac:dyDescent="0.25">
      <c r="A454" s="3" t="s">
        <v>114</v>
      </c>
      <c r="B454" s="4" t="s">
        <v>115</v>
      </c>
      <c r="C454" s="2" t="s">
        <v>116</v>
      </c>
      <c r="D454" s="2" t="s">
        <v>169</v>
      </c>
      <c r="E454" s="5">
        <v>362211.29100000003</v>
      </c>
      <c r="F454" s="6">
        <v>919459.43099999998</v>
      </c>
      <c r="G454" s="7">
        <f t="shared" si="7"/>
        <v>0.39393939393939398</v>
      </c>
      <c r="H454" s="2">
        <v>2019</v>
      </c>
    </row>
    <row r="455" spans="1:8" x14ac:dyDescent="0.25">
      <c r="A455" s="3" t="s">
        <v>114</v>
      </c>
      <c r="B455" s="4" t="s">
        <v>115</v>
      </c>
      <c r="C455" s="2" t="s">
        <v>117</v>
      </c>
      <c r="D455" s="2" t="s">
        <v>169</v>
      </c>
      <c r="E455" s="5">
        <v>232377.50700000004</v>
      </c>
      <c r="F455" s="6">
        <v>208099.26</v>
      </c>
      <c r="G455" s="7">
        <f t="shared" si="7"/>
        <v>1.1166666666666669</v>
      </c>
      <c r="H455" s="2">
        <v>2019</v>
      </c>
    </row>
    <row r="456" spans="1:8" x14ac:dyDescent="0.25">
      <c r="A456" s="3" t="s">
        <v>114</v>
      </c>
      <c r="B456" s="4" t="s">
        <v>115</v>
      </c>
      <c r="C456" s="2" t="s">
        <v>118</v>
      </c>
      <c r="D456" s="2" t="s">
        <v>169</v>
      </c>
      <c r="E456" s="5">
        <v>566063.19000000006</v>
      </c>
      <c r="F456" s="6">
        <v>845419.04999999993</v>
      </c>
      <c r="G456" s="7">
        <f t="shared" si="7"/>
        <v>0.66956521739130448</v>
      </c>
      <c r="H456" s="2">
        <v>2019</v>
      </c>
    </row>
    <row r="457" spans="1:8" x14ac:dyDescent="0.25">
      <c r="A457" s="3" t="s">
        <v>119</v>
      </c>
      <c r="B457" s="4" t="s">
        <v>120</v>
      </c>
      <c r="C457" s="2" t="s">
        <v>121</v>
      </c>
      <c r="D457" s="2" t="s">
        <v>169</v>
      </c>
      <c r="E457" s="5">
        <v>272215.05300000001</v>
      </c>
      <c r="F457" s="6">
        <v>346455.522</v>
      </c>
      <c r="G457" s="7">
        <f t="shared" si="7"/>
        <v>0.78571428571428581</v>
      </c>
      <c r="H457" s="2">
        <v>2019</v>
      </c>
    </row>
    <row r="458" spans="1:8" x14ac:dyDescent="0.25">
      <c r="A458" s="3" t="s">
        <v>122</v>
      </c>
      <c r="B458" s="4" t="s">
        <v>123</v>
      </c>
      <c r="C458" s="2" t="s">
        <v>124</v>
      </c>
      <c r="D458" s="2" t="s">
        <v>169</v>
      </c>
      <c r="E458" s="5">
        <v>245648.59199999998</v>
      </c>
      <c r="F458" s="6">
        <v>362624.11199999996</v>
      </c>
      <c r="G458" s="7">
        <f t="shared" si="7"/>
        <v>0.67741935483870963</v>
      </c>
      <c r="H458" s="2">
        <v>2019</v>
      </c>
    </row>
    <row r="459" spans="1:8" x14ac:dyDescent="0.25">
      <c r="A459" s="3" t="s">
        <v>125</v>
      </c>
      <c r="B459" s="4" t="s">
        <v>126</v>
      </c>
      <c r="C459" s="2" t="s">
        <v>127</v>
      </c>
      <c r="D459" s="2" t="s">
        <v>169</v>
      </c>
      <c r="E459" s="5">
        <v>361783.8</v>
      </c>
      <c r="F459" s="6">
        <v>609002.73</v>
      </c>
      <c r="G459" s="7">
        <f t="shared" si="7"/>
        <v>0.59405940594059403</v>
      </c>
      <c r="H459" s="2">
        <v>2019</v>
      </c>
    </row>
    <row r="460" spans="1:8" x14ac:dyDescent="0.25">
      <c r="A460" s="3" t="s">
        <v>128</v>
      </c>
      <c r="B460" s="4" t="s">
        <v>129</v>
      </c>
      <c r="C460" s="2" t="s">
        <v>130</v>
      </c>
      <c r="D460" s="2" t="s">
        <v>169</v>
      </c>
      <c r="E460" s="5">
        <v>1024666.848</v>
      </c>
      <c r="F460" s="6">
        <v>1152750.2040000001</v>
      </c>
      <c r="G460" s="7">
        <f t="shared" si="7"/>
        <v>0.88888888888888873</v>
      </c>
      <c r="H460" s="2">
        <v>2019</v>
      </c>
    </row>
    <row r="461" spans="1:8" x14ac:dyDescent="0.25">
      <c r="A461" s="3" t="s">
        <v>131</v>
      </c>
      <c r="B461" s="4" t="s">
        <v>132</v>
      </c>
      <c r="C461" s="2" t="s">
        <v>133</v>
      </c>
      <c r="D461" s="2" t="s">
        <v>169</v>
      </c>
      <c r="E461" s="5">
        <v>341034.07500000001</v>
      </c>
      <c r="F461" s="6">
        <v>269654.85000000003</v>
      </c>
      <c r="G461" s="7">
        <f t="shared" si="7"/>
        <v>1.2647058823529411</v>
      </c>
      <c r="H461" s="2">
        <v>2019</v>
      </c>
    </row>
    <row r="462" spans="1:8" x14ac:dyDescent="0.25">
      <c r="A462" s="3" t="s">
        <v>134</v>
      </c>
      <c r="B462" s="4" t="s">
        <v>135</v>
      </c>
      <c r="C462" s="2" t="s">
        <v>136</v>
      </c>
      <c r="D462" s="2" t="s">
        <v>169</v>
      </c>
      <c r="E462" s="5">
        <v>103424.31</v>
      </c>
      <c r="F462" s="6">
        <v>237875.913</v>
      </c>
      <c r="G462" s="7">
        <f t="shared" si="7"/>
        <v>0.43478260869565216</v>
      </c>
      <c r="H462" s="2">
        <v>2019</v>
      </c>
    </row>
    <row r="463" spans="1:8" x14ac:dyDescent="0.25">
      <c r="A463" s="3" t="s">
        <v>137</v>
      </c>
      <c r="B463" s="4" t="s">
        <v>138</v>
      </c>
      <c r="C463" s="2" t="s">
        <v>139</v>
      </c>
      <c r="D463" s="2" t="s">
        <v>169</v>
      </c>
      <c r="E463" s="5">
        <v>218260.92600000001</v>
      </c>
      <c r="F463" s="6">
        <v>291014.56800000003</v>
      </c>
      <c r="G463" s="7">
        <f t="shared" si="7"/>
        <v>0.75</v>
      </c>
      <c r="H463" s="2">
        <v>2019</v>
      </c>
    </row>
    <row r="464" spans="1:8" x14ac:dyDescent="0.25">
      <c r="A464" s="3" t="s">
        <v>140</v>
      </c>
      <c r="B464" s="4" t="s">
        <v>141</v>
      </c>
      <c r="C464" s="2" t="s">
        <v>142</v>
      </c>
      <c r="D464" s="2" t="s">
        <v>169</v>
      </c>
      <c r="E464" s="5">
        <v>1085458.9679999999</v>
      </c>
      <c r="F464" s="6">
        <v>1217029.7520000001</v>
      </c>
      <c r="G464" s="7">
        <f t="shared" si="7"/>
        <v>0.89189189189189177</v>
      </c>
      <c r="H464" s="2">
        <v>2019</v>
      </c>
    </row>
    <row r="465" spans="1:8" x14ac:dyDescent="0.25">
      <c r="A465" s="3" t="s">
        <v>143</v>
      </c>
      <c r="B465" s="4" t="s">
        <v>144</v>
      </c>
      <c r="C465" s="2" t="s">
        <v>145</v>
      </c>
      <c r="D465" s="2" t="s">
        <v>169</v>
      </c>
      <c r="E465" s="5">
        <v>114785.19</v>
      </c>
      <c r="F465" s="6">
        <v>534192.61499999999</v>
      </c>
      <c r="G465" s="7">
        <f t="shared" si="7"/>
        <v>0.21487603305785125</v>
      </c>
      <c r="H465" s="2">
        <v>2019</v>
      </c>
    </row>
    <row r="466" spans="1:8" x14ac:dyDescent="0.25">
      <c r="A466" s="3" t="s">
        <v>143</v>
      </c>
      <c r="B466" s="4" t="s">
        <v>144</v>
      </c>
      <c r="C466" s="2" t="s">
        <v>146</v>
      </c>
      <c r="D466" s="2" t="s">
        <v>169</v>
      </c>
      <c r="E466" s="5">
        <v>126697.77</v>
      </c>
      <c r="F466" s="6">
        <v>64094.166000000005</v>
      </c>
      <c r="G466" s="7">
        <f t="shared" si="7"/>
        <v>1.9767441860465116</v>
      </c>
      <c r="H466" s="2">
        <v>2019</v>
      </c>
    </row>
    <row r="467" spans="1:8" x14ac:dyDescent="0.25">
      <c r="A467" s="3" t="s">
        <v>147</v>
      </c>
      <c r="B467" s="4" t="s">
        <v>148</v>
      </c>
      <c r="C467" s="2" t="s">
        <v>149</v>
      </c>
      <c r="D467" s="2" t="s">
        <v>169</v>
      </c>
      <c r="E467" s="5">
        <v>13837.320000000002</v>
      </c>
      <c r="F467" s="6">
        <v>17500.14</v>
      </c>
      <c r="G467" s="7">
        <f t="shared" si="7"/>
        <v>0.79069767441860472</v>
      </c>
      <c r="H467" s="2">
        <v>2019</v>
      </c>
    </row>
    <row r="468" spans="1:8" x14ac:dyDescent="0.25">
      <c r="A468" s="3" t="s">
        <v>150</v>
      </c>
      <c r="B468" s="4" t="s">
        <v>151</v>
      </c>
      <c r="C468" s="2" t="s">
        <v>152</v>
      </c>
      <c r="D468" s="2" t="s">
        <v>169</v>
      </c>
      <c r="E468" s="5">
        <v>159626.079</v>
      </c>
      <c r="F468" s="6">
        <v>369865.30499999999</v>
      </c>
      <c r="G468" s="7">
        <f t="shared" si="7"/>
        <v>0.43157894736842106</v>
      </c>
      <c r="H468" s="2">
        <v>2019</v>
      </c>
    </row>
    <row r="469" spans="1:8" x14ac:dyDescent="0.25">
      <c r="A469" s="3" t="s">
        <v>153</v>
      </c>
      <c r="B469" s="4" t="s">
        <v>154</v>
      </c>
      <c r="C469" s="2" t="s">
        <v>155</v>
      </c>
      <c r="D469" s="2" t="s">
        <v>169</v>
      </c>
      <c r="E469" s="5">
        <v>149010.19200000001</v>
      </c>
      <c r="F469" s="6">
        <v>194541.084</v>
      </c>
      <c r="G469" s="7">
        <f t="shared" si="7"/>
        <v>0.76595744680851063</v>
      </c>
      <c r="H469" s="2">
        <v>2019</v>
      </c>
    </row>
    <row r="470" spans="1:8" x14ac:dyDescent="0.25">
      <c r="A470" s="3" t="s">
        <v>156</v>
      </c>
      <c r="B470" s="4" t="s">
        <v>157</v>
      </c>
      <c r="C470" s="2" t="s">
        <v>158</v>
      </c>
      <c r="D470" s="2" t="s">
        <v>169</v>
      </c>
      <c r="E470" s="5">
        <v>149448.73499999999</v>
      </c>
      <c r="F470" s="6">
        <v>355445.64</v>
      </c>
      <c r="G470" s="7">
        <f t="shared" si="7"/>
        <v>0.42045454545454541</v>
      </c>
      <c r="H470" s="2">
        <v>2019</v>
      </c>
    </row>
    <row r="471" spans="1:8" x14ac:dyDescent="0.25">
      <c r="A471" s="3" t="s">
        <v>159</v>
      </c>
      <c r="B471" s="4" t="s">
        <v>160</v>
      </c>
      <c r="C471" s="2" t="s">
        <v>161</v>
      </c>
      <c r="D471" s="2" t="s">
        <v>169</v>
      </c>
      <c r="E471" s="5">
        <v>316220.46300000005</v>
      </c>
      <c r="F471" s="6">
        <v>875687.4360000001</v>
      </c>
      <c r="G471" s="7">
        <f t="shared" si="7"/>
        <v>0.3611111111111111</v>
      </c>
      <c r="H471" s="2">
        <v>2019</v>
      </c>
    </row>
    <row r="472" spans="1:8" x14ac:dyDescent="0.25">
      <c r="A472" s="3" t="s">
        <v>162</v>
      </c>
      <c r="B472" s="4" t="s">
        <v>163</v>
      </c>
      <c r="C472" s="2" t="s">
        <v>164</v>
      </c>
      <c r="D472" s="2" t="s">
        <v>169</v>
      </c>
      <c r="E472" s="5">
        <v>147893.56199999998</v>
      </c>
      <c r="F472" s="6">
        <v>247339.23299999998</v>
      </c>
      <c r="G472" s="7">
        <f t="shared" si="7"/>
        <v>0.59793814432989689</v>
      </c>
      <c r="H472" s="2">
        <v>2019</v>
      </c>
    </row>
    <row r="473" spans="1:8" x14ac:dyDescent="0.25">
      <c r="A473" s="3" t="s">
        <v>165</v>
      </c>
      <c r="B473" s="4" t="s">
        <v>166</v>
      </c>
      <c r="C473" s="2" t="s">
        <v>167</v>
      </c>
      <c r="D473" s="2" t="s">
        <v>169</v>
      </c>
      <c r="E473" s="5">
        <v>134809.65</v>
      </c>
      <c r="F473" s="6">
        <v>388251.79199999996</v>
      </c>
      <c r="G473" s="7">
        <f t="shared" si="7"/>
        <v>0.34722222222222227</v>
      </c>
      <c r="H473" s="2">
        <v>2019</v>
      </c>
    </row>
    <row r="474" spans="1:8" x14ac:dyDescent="0.25">
      <c r="A474" s="3" t="s">
        <v>8</v>
      </c>
      <c r="B474" s="4" t="s">
        <v>9</v>
      </c>
      <c r="C474" s="2" t="s">
        <v>10</v>
      </c>
      <c r="D474" s="2" t="s">
        <v>170</v>
      </c>
      <c r="E474" s="5">
        <v>442542.6</v>
      </c>
      <c r="F474" s="6">
        <v>334260.89999999997</v>
      </c>
      <c r="G474" s="7">
        <f t="shared" si="7"/>
        <v>1.323943661971831</v>
      </c>
      <c r="H474" s="2">
        <v>2019</v>
      </c>
    </row>
    <row r="475" spans="1:8" x14ac:dyDescent="0.25">
      <c r="A475" s="3" t="s">
        <v>12</v>
      </c>
      <c r="B475" s="4" t="s">
        <v>13</v>
      </c>
      <c r="C475" s="2" t="s">
        <v>14</v>
      </c>
      <c r="D475" s="2" t="s">
        <v>170</v>
      </c>
      <c r="E475" s="5">
        <v>105884.41500000001</v>
      </c>
      <c r="F475" s="6">
        <v>61668.945</v>
      </c>
      <c r="G475" s="7">
        <f t="shared" si="7"/>
        <v>1.7169811320754718</v>
      </c>
      <c r="H475" s="2">
        <v>2019</v>
      </c>
    </row>
    <row r="476" spans="1:8" x14ac:dyDescent="0.25">
      <c r="A476" s="3" t="s">
        <v>15</v>
      </c>
      <c r="B476" s="4" t="s">
        <v>16</v>
      </c>
      <c r="C476" s="2" t="s">
        <v>17</v>
      </c>
      <c r="D476" s="2" t="s">
        <v>170</v>
      </c>
      <c r="E476" s="5">
        <v>419460.78599999996</v>
      </c>
      <c r="F476" s="6">
        <v>484325.85600000003</v>
      </c>
      <c r="G476" s="7">
        <f t="shared" si="7"/>
        <v>0.86607142857142849</v>
      </c>
      <c r="H476" s="2">
        <v>2019</v>
      </c>
    </row>
    <row r="477" spans="1:8" x14ac:dyDescent="0.25">
      <c r="A477" s="3" t="s">
        <v>18</v>
      </c>
      <c r="B477" s="4" t="s">
        <v>19</v>
      </c>
      <c r="C477" s="2" t="s">
        <v>20</v>
      </c>
      <c r="D477" s="2" t="s">
        <v>170</v>
      </c>
      <c r="E477" s="5">
        <v>260171.02799999999</v>
      </c>
      <c r="F477" s="6">
        <v>301250.66400000005</v>
      </c>
      <c r="G477" s="7">
        <f t="shared" si="7"/>
        <v>0.86363636363636342</v>
      </c>
      <c r="H477" s="2">
        <v>2019</v>
      </c>
    </row>
    <row r="478" spans="1:8" x14ac:dyDescent="0.25">
      <c r="A478" s="3" t="s">
        <v>21</v>
      </c>
      <c r="B478" s="4" t="s">
        <v>22</v>
      </c>
      <c r="C478" s="2" t="s">
        <v>23</v>
      </c>
      <c r="D478" s="2" t="s">
        <v>170</v>
      </c>
      <c r="E478" s="5">
        <v>36510.911999999997</v>
      </c>
      <c r="F478" s="6">
        <v>17241.263999999999</v>
      </c>
      <c r="G478" s="7">
        <f t="shared" si="7"/>
        <v>2.1176470588235294</v>
      </c>
      <c r="H478" s="2">
        <v>2019</v>
      </c>
    </row>
    <row r="479" spans="1:8" x14ac:dyDescent="0.25">
      <c r="A479" s="3" t="s">
        <v>21</v>
      </c>
      <c r="B479" s="4" t="s">
        <v>22</v>
      </c>
      <c r="C479" s="2" t="s">
        <v>24</v>
      </c>
      <c r="D479" s="2" t="s">
        <v>170</v>
      </c>
      <c r="E479" s="5">
        <v>7983.1620000000003</v>
      </c>
      <c r="F479" s="6">
        <v>15966.324000000001</v>
      </c>
      <c r="G479" s="7">
        <f t="shared" si="7"/>
        <v>0.5</v>
      </c>
      <c r="H479" s="2">
        <v>2019</v>
      </c>
    </row>
    <row r="480" spans="1:8" x14ac:dyDescent="0.25">
      <c r="A480" s="3" t="s">
        <v>21</v>
      </c>
      <c r="B480" s="4" t="s">
        <v>22</v>
      </c>
      <c r="C480" s="2" t="s">
        <v>25</v>
      </c>
      <c r="D480" s="2" t="s">
        <v>170</v>
      </c>
      <c r="E480" s="5">
        <v>416768.29200000007</v>
      </c>
      <c r="F480" s="6">
        <v>179368.63200000004</v>
      </c>
      <c r="G480" s="7">
        <f t="shared" si="7"/>
        <v>2.3235294117647056</v>
      </c>
      <c r="H480" s="2">
        <v>2019</v>
      </c>
    </row>
    <row r="481" spans="1:8" x14ac:dyDescent="0.25">
      <c r="A481" s="3" t="s">
        <v>21</v>
      </c>
      <c r="B481" s="4" t="s">
        <v>22</v>
      </c>
      <c r="C481" s="2" t="s">
        <v>26</v>
      </c>
      <c r="D481" s="2" t="s">
        <v>170</v>
      </c>
      <c r="E481" s="5">
        <v>432465.41700000002</v>
      </c>
      <c r="F481" s="6">
        <v>808214.05799999996</v>
      </c>
      <c r="G481" s="7">
        <f t="shared" si="7"/>
        <v>0.53508771929824561</v>
      </c>
      <c r="H481" s="2">
        <v>2019</v>
      </c>
    </row>
    <row r="482" spans="1:8" x14ac:dyDescent="0.25">
      <c r="A482" s="3" t="s">
        <v>27</v>
      </c>
      <c r="B482" s="4" t="s">
        <v>28</v>
      </c>
      <c r="C482" s="2" t="s">
        <v>29</v>
      </c>
      <c r="D482" s="2" t="s">
        <v>170</v>
      </c>
      <c r="E482" s="5">
        <v>15272.928</v>
      </c>
      <c r="F482" s="6">
        <v>12033.216</v>
      </c>
      <c r="G482" s="7">
        <f t="shared" si="7"/>
        <v>1.2692307692307692</v>
      </c>
      <c r="H482" s="2">
        <v>2019</v>
      </c>
    </row>
    <row r="483" spans="1:8" x14ac:dyDescent="0.25">
      <c r="A483" s="3" t="s">
        <v>30</v>
      </c>
      <c r="B483" s="4" t="s">
        <v>31</v>
      </c>
      <c r="C483" s="2" t="s">
        <v>32</v>
      </c>
      <c r="D483" s="2" t="s">
        <v>170</v>
      </c>
      <c r="E483" s="5">
        <v>293175.37799999997</v>
      </c>
      <c r="F483" s="6">
        <v>96685.497000000003</v>
      </c>
      <c r="G483" s="7">
        <f t="shared" si="7"/>
        <v>3.0322580645161286</v>
      </c>
      <c r="H483" s="2">
        <v>2019</v>
      </c>
    </row>
    <row r="484" spans="1:8" x14ac:dyDescent="0.25">
      <c r="A484" s="3" t="s">
        <v>33</v>
      </c>
      <c r="B484" s="4" t="s">
        <v>34</v>
      </c>
      <c r="C484" s="2" t="s">
        <v>35</v>
      </c>
      <c r="D484" s="2" t="s">
        <v>170</v>
      </c>
      <c r="E484" s="5">
        <v>253912.64400000003</v>
      </c>
      <c r="F484" s="6">
        <v>371464.79400000005</v>
      </c>
      <c r="G484" s="7">
        <f t="shared" si="7"/>
        <v>0.68354430379746833</v>
      </c>
      <c r="H484" s="2">
        <v>2019</v>
      </c>
    </row>
    <row r="485" spans="1:8" x14ac:dyDescent="0.25">
      <c r="A485" s="3" t="s">
        <v>36</v>
      </c>
      <c r="B485" s="4" t="s">
        <v>37</v>
      </c>
      <c r="C485" s="2" t="s">
        <v>38</v>
      </c>
      <c r="D485" s="2" t="s">
        <v>170</v>
      </c>
      <c r="E485" s="5">
        <v>224691.084</v>
      </c>
      <c r="F485" s="6">
        <v>293346.69299999997</v>
      </c>
      <c r="G485" s="7">
        <f t="shared" si="7"/>
        <v>0.76595744680851074</v>
      </c>
      <c r="H485" s="2">
        <v>2019</v>
      </c>
    </row>
    <row r="486" spans="1:8" x14ac:dyDescent="0.25">
      <c r="A486" s="3" t="s">
        <v>36</v>
      </c>
      <c r="B486" s="4" t="s">
        <v>37</v>
      </c>
      <c r="C486" s="2" t="s">
        <v>39</v>
      </c>
      <c r="D486" s="2" t="s">
        <v>170</v>
      </c>
      <c r="E486" s="5">
        <v>22271.651999999998</v>
      </c>
      <c r="F486" s="6">
        <v>47969.712</v>
      </c>
      <c r="G486" s="7">
        <f t="shared" si="7"/>
        <v>0.46428571428571425</v>
      </c>
      <c r="H486" s="2">
        <v>2019</v>
      </c>
    </row>
    <row r="487" spans="1:8" x14ac:dyDescent="0.25">
      <c r="A487" s="3" t="s">
        <v>40</v>
      </c>
      <c r="B487" s="4" t="s">
        <v>41</v>
      </c>
      <c r="C487" s="2" t="s">
        <v>42</v>
      </c>
      <c r="D487" s="2" t="s">
        <v>170</v>
      </c>
      <c r="E487" s="5">
        <v>608534.1540000001</v>
      </c>
      <c r="F487" s="6">
        <v>660881.17800000007</v>
      </c>
      <c r="G487" s="7">
        <f t="shared" si="7"/>
        <v>0.92079207920792083</v>
      </c>
      <c r="H487" s="2">
        <v>2019</v>
      </c>
    </row>
    <row r="488" spans="1:8" x14ac:dyDescent="0.25">
      <c r="A488" s="3" t="s">
        <v>43</v>
      </c>
      <c r="B488" s="4" t="s">
        <v>44</v>
      </c>
      <c r="C488" s="2" t="s">
        <v>45</v>
      </c>
      <c r="D488" s="2" t="s">
        <v>170</v>
      </c>
      <c r="E488" s="5">
        <v>705823.11900000006</v>
      </c>
      <c r="F488" s="6">
        <v>414762.03899999999</v>
      </c>
      <c r="G488" s="7">
        <f t="shared" si="7"/>
        <v>1.7017543859649125</v>
      </c>
      <c r="H488" s="2">
        <v>2019</v>
      </c>
    </row>
    <row r="489" spans="1:8" x14ac:dyDescent="0.25">
      <c r="A489" s="3" t="s">
        <v>46</v>
      </c>
      <c r="B489" s="4" t="s">
        <v>47</v>
      </c>
      <c r="C489" s="2" t="s">
        <v>48</v>
      </c>
      <c r="D489" s="2" t="s">
        <v>170</v>
      </c>
      <c r="E489" s="5">
        <v>233882.55000000002</v>
      </c>
      <c r="F489" s="6">
        <v>472442.75100000005</v>
      </c>
      <c r="G489" s="7">
        <f t="shared" si="7"/>
        <v>0.49504950495049505</v>
      </c>
      <c r="H489" s="2">
        <v>2019</v>
      </c>
    </row>
    <row r="490" spans="1:8" x14ac:dyDescent="0.25">
      <c r="A490" s="3" t="s">
        <v>49</v>
      </c>
      <c r="B490" s="4" t="s">
        <v>50</v>
      </c>
      <c r="C490" s="2" t="s">
        <v>51</v>
      </c>
      <c r="D490" s="2" t="s">
        <v>170</v>
      </c>
      <c r="E490" s="5">
        <v>89341.406999999992</v>
      </c>
      <c r="F490" s="6">
        <v>98405.028000000006</v>
      </c>
      <c r="G490" s="7">
        <f t="shared" si="7"/>
        <v>0.90789473684210509</v>
      </c>
      <c r="H490" s="2">
        <v>2019</v>
      </c>
    </row>
    <row r="491" spans="1:8" x14ac:dyDescent="0.25">
      <c r="A491" s="3" t="s">
        <v>52</v>
      </c>
      <c r="B491" s="4" t="s">
        <v>53</v>
      </c>
      <c r="C491" s="2" t="s">
        <v>54</v>
      </c>
      <c r="D491" s="2" t="s">
        <v>170</v>
      </c>
      <c r="E491" s="5">
        <v>221544.00000000003</v>
      </c>
      <c r="F491" s="6">
        <v>768888</v>
      </c>
      <c r="G491" s="7">
        <f t="shared" si="7"/>
        <v>0.28813559322033905</v>
      </c>
      <c r="H491" s="2">
        <v>2019</v>
      </c>
    </row>
    <row r="492" spans="1:8" x14ac:dyDescent="0.25">
      <c r="A492" s="3" t="s">
        <v>52</v>
      </c>
      <c r="B492" s="4" t="s">
        <v>53</v>
      </c>
      <c r="C492" s="2" t="s">
        <v>55</v>
      </c>
      <c r="D492" s="2" t="s">
        <v>170</v>
      </c>
      <c r="E492" s="5">
        <v>54744.101999999999</v>
      </c>
      <c r="F492" s="6">
        <v>20028.330000000002</v>
      </c>
      <c r="G492" s="7">
        <f t="shared" si="7"/>
        <v>2.7333333333333329</v>
      </c>
      <c r="H492" s="2">
        <v>2019</v>
      </c>
    </row>
    <row r="493" spans="1:8" x14ac:dyDescent="0.25">
      <c r="A493" s="3" t="s">
        <v>56</v>
      </c>
      <c r="B493" s="4" t="s">
        <v>57</v>
      </c>
      <c r="C493" s="2" t="s">
        <v>58</v>
      </c>
      <c r="D493" s="2" t="s">
        <v>170</v>
      </c>
      <c r="E493" s="5">
        <v>189454.56299999999</v>
      </c>
      <c r="F493" s="6">
        <v>531396.94499999995</v>
      </c>
      <c r="G493" s="7">
        <f t="shared" si="7"/>
        <v>0.35652173913043483</v>
      </c>
      <c r="H493" s="2">
        <v>2019</v>
      </c>
    </row>
    <row r="494" spans="1:8" x14ac:dyDescent="0.25">
      <c r="A494" s="3" t="s">
        <v>59</v>
      </c>
      <c r="B494" s="4" t="s">
        <v>60</v>
      </c>
      <c r="C494" s="2" t="s">
        <v>61</v>
      </c>
      <c r="D494" s="2" t="s">
        <v>170</v>
      </c>
      <c r="E494" s="5">
        <v>19078.236000000001</v>
      </c>
      <c r="F494" s="6">
        <v>29906.423999999999</v>
      </c>
      <c r="G494" s="7">
        <f t="shared" si="7"/>
        <v>0.63793103448275867</v>
      </c>
      <c r="H494" s="2">
        <v>2019</v>
      </c>
    </row>
    <row r="495" spans="1:8" x14ac:dyDescent="0.25">
      <c r="A495" s="3" t="s">
        <v>62</v>
      </c>
      <c r="B495" s="4" t="s">
        <v>63</v>
      </c>
      <c r="C495" s="2" t="s">
        <v>64</v>
      </c>
      <c r="D495" s="2" t="s">
        <v>170</v>
      </c>
      <c r="E495" s="5">
        <v>475579.29600000003</v>
      </c>
      <c r="F495" s="6">
        <v>440901.63900000002</v>
      </c>
      <c r="G495" s="7">
        <f t="shared" si="7"/>
        <v>1.0786516853932584</v>
      </c>
      <c r="H495" s="2">
        <v>2019</v>
      </c>
    </row>
    <row r="496" spans="1:8" x14ac:dyDescent="0.25">
      <c r="A496" s="3" t="s">
        <v>65</v>
      </c>
      <c r="B496" s="4" t="s">
        <v>66</v>
      </c>
      <c r="C496" s="2" t="s">
        <v>67</v>
      </c>
      <c r="D496" s="2" t="s">
        <v>170</v>
      </c>
      <c r="E496" s="5">
        <v>29571.984000000004</v>
      </c>
      <c r="F496" s="6">
        <v>66536.964000000007</v>
      </c>
      <c r="G496" s="7">
        <f t="shared" si="7"/>
        <v>0.44444444444444448</v>
      </c>
      <c r="H496" s="2">
        <v>2019</v>
      </c>
    </row>
    <row r="497" spans="1:8" x14ac:dyDescent="0.25">
      <c r="A497" s="3" t="s">
        <v>68</v>
      </c>
      <c r="B497" s="4" t="s">
        <v>69</v>
      </c>
      <c r="C497" s="2" t="s">
        <v>70</v>
      </c>
      <c r="D497" s="2" t="s">
        <v>170</v>
      </c>
      <c r="E497" s="5">
        <v>401559.12</v>
      </c>
      <c r="F497" s="6">
        <v>161739.09</v>
      </c>
      <c r="G497" s="7">
        <f t="shared" si="7"/>
        <v>2.4827586206896552</v>
      </c>
      <c r="H497" s="2">
        <v>2019</v>
      </c>
    </row>
    <row r="498" spans="1:8" x14ac:dyDescent="0.25">
      <c r="A498" s="3" t="s">
        <v>71</v>
      </c>
      <c r="B498" s="4" t="s">
        <v>72</v>
      </c>
      <c r="C498" s="2" t="s">
        <v>73</v>
      </c>
      <c r="D498" s="2" t="s">
        <v>170</v>
      </c>
      <c r="E498" s="5">
        <v>62285.355000000003</v>
      </c>
      <c r="F498" s="6">
        <v>188743.5</v>
      </c>
      <c r="G498" s="7">
        <f t="shared" si="7"/>
        <v>0.33</v>
      </c>
      <c r="H498" s="2">
        <v>2019</v>
      </c>
    </row>
    <row r="499" spans="1:8" x14ac:dyDescent="0.25">
      <c r="A499" s="3" t="s">
        <v>71</v>
      </c>
      <c r="B499" s="4" t="s">
        <v>72</v>
      </c>
      <c r="C499" s="2" t="s">
        <v>74</v>
      </c>
      <c r="D499" s="2" t="s">
        <v>170</v>
      </c>
      <c r="E499" s="5">
        <v>169220.82600000003</v>
      </c>
      <c r="F499" s="6">
        <v>203691.73500000002</v>
      </c>
      <c r="G499" s="7">
        <f t="shared" si="7"/>
        <v>0.83076923076923082</v>
      </c>
      <c r="H499" s="2">
        <v>2019</v>
      </c>
    </row>
    <row r="500" spans="1:8" x14ac:dyDescent="0.25">
      <c r="A500" s="3" t="s">
        <v>75</v>
      </c>
      <c r="B500" s="4" t="s">
        <v>76</v>
      </c>
      <c r="C500" s="2" t="s">
        <v>77</v>
      </c>
      <c r="D500" s="2" t="s">
        <v>170</v>
      </c>
      <c r="E500" s="5">
        <v>63938.43</v>
      </c>
      <c r="F500" s="6">
        <v>123614.298</v>
      </c>
      <c r="G500" s="7">
        <f t="shared" si="7"/>
        <v>0.51724137931034486</v>
      </c>
      <c r="H500" s="2">
        <v>2019</v>
      </c>
    </row>
    <row r="501" spans="1:8" x14ac:dyDescent="0.25">
      <c r="A501" s="3" t="s">
        <v>78</v>
      </c>
      <c r="B501" s="4" t="s">
        <v>79</v>
      </c>
      <c r="C501" s="2" t="s">
        <v>80</v>
      </c>
      <c r="D501" s="2" t="s">
        <v>170</v>
      </c>
      <c r="E501" s="5">
        <v>24350.301000000003</v>
      </c>
      <c r="F501" s="6">
        <v>26154.026999999998</v>
      </c>
      <c r="G501" s="7">
        <f t="shared" si="7"/>
        <v>0.93103448275862088</v>
      </c>
      <c r="H501" s="2">
        <v>2019</v>
      </c>
    </row>
    <row r="502" spans="1:8" x14ac:dyDescent="0.25">
      <c r="A502" s="3" t="s">
        <v>81</v>
      </c>
      <c r="B502" s="4" t="s">
        <v>82</v>
      </c>
      <c r="C502" s="2" t="s">
        <v>83</v>
      </c>
      <c r="D502" s="2" t="s">
        <v>170</v>
      </c>
      <c r="E502" s="5">
        <v>54816.426000000007</v>
      </c>
      <c r="F502" s="6">
        <v>81209.520000000019</v>
      </c>
      <c r="G502" s="7">
        <f t="shared" si="7"/>
        <v>0.67499999999999993</v>
      </c>
      <c r="H502" s="2">
        <v>2019</v>
      </c>
    </row>
    <row r="503" spans="1:8" x14ac:dyDescent="0.25">
      <c r="A503" s="3" t="s">
        <v>84</v>
      </c>
      <c r="B503" s="4" t="s">
        <v>85</v>
      </c>
      <c r="C503" s="2" t="s">
        <v>86</v>
      </c>
      <c r="D503" s="2" t="s">
        <v>170</v>
      </c>
      <c r="E503" s="5">
        <v>223828.758</v>
      </c>
      <c r="F503" s="6">
        <v>314312.72400000005</v>
      </c>
      <c r="G503" s="7">
        <f t="shared" si="7"/>
        <v>0.71212121212121204</v>
      </c>
      <c r="H503" s="2">
        <v>2019</v>
      </c>
    </row>
    <row r="504" spans="1:8" x14ac:dyDescent="0.25">
      <c r="A504" s="3" t="s">
        <v>87</v>
      </c>
      <c r="B504" s="4" t="s">
        <v>88</v>
      </c>
      <c r="C504" s="2" t="s">
        <v>89</v>
      </c>
      <c r="D504" s="2" t="s">
        <v>170</v>
      </c>
      <c r="E504" s="5">
        <v>161255.07</v>
      </c>
      <c r="F504" s="6">
        <v>178782.79500000001</v>
      </c>
      <c r="G504" s="7">
        <f t="shared" si="7"/>
        <v>0.90196078431372551</v>
      </c>
      <c r="H504" s="2">
        <v>2019</v>
      </c>
    </row>
    <row r="505" spans="1:8" x14ac:dyDescent="0.25">
      <c r="A505" s="3" t="s">
        <v>90</v>
      </c>
      <c r="B505" s="4" t="s">
        <v>91</v>
      </c>
      <c r="C505" s="2" t="s">
        <v>92</v>
      </c>
      <c r="D505" s="2" t="s">
        <v>170</v>
      </c>
      <c r="E505" s="5">
        <v>285015.59100000001</v>
      </c>
      <c r="F505" s="6">
        <v>447083.28</v>
      </c>
      <c r="G505" s="7">
        <f t="shared" si="7"/>
        <v>0.63749999999999996</v>
      </c>
      <c r="H505" s="2">
        <v>2019</v>
      </c>
    </row>
    <row r="506" spans="1:8" x14ac:dyDescent="0.25">
      <c r="A506" s="3" t="s">
        <v>93</v>
      </c>
      <c r="B506" s="4" t="s">
        <v>94</v>
      </c>
      <c r="C506" s="2" t="s">
        <v>95</v>
      </c>
      <c r="D506" s="2" t="s">
        <v>170</v>
      </c>
      <c r="E506" s="5">
        <v>277849.27799999999</v>
      </c>
      <c r="F506" s="6">
        <v>608622.228</v>
      </c>
      <c r="G506" s="7">
        <f t="shared" si="7"/>
        <v>0.45652173913043476</v>
      </c>
      <c r="H506" s="2">
        <v>2019</v>
      </c>
    </row>
    <row r="507" spans="1:8" x14ac:dyDescent="0.25">
      <c r="A507" s="3" t="s">
        <v>96</v>
      </c>
      <c r="B507" s="4" t="s">
        <v>97</v>
      </c>
      <c r="C507" s="2" t="s">
        <v>98</v>
      </c>
      <c r="D507" s="2" t="s">
        <v>170</v>
      </c>
      <c r="E507" s="5">
        <v>117931.21200000001</v>
      </c>
      <c r="F507" s="6">
        <v>108958.185</v>
      </c>
      <c r="G507" s="7">
        <f t="shared" si="7"/>
        <v>1.0823529411764707</v>
      </c>
      <c r="H507" s="2">
        <v>2019</v>
      </c>
    </row>
    <row r="508" spans="1:8" x14ac:dyDescent="0.25">
      <c r="A508" s="3" t="s">
        <v>99</v>
      </c>
      <c r="B508" s="4" t="s">
        <v>100</v>
      </c>
      <c r="C508" s="2" t="s">
        <v>101</v>
      </c>
      <c r="D508" s="2" t="s">
        <v>170</v>
      </c>
      <c r="E508" s="5">
        <v>11642.715</v>
      </c>
      <c r="F508" s="6">
        <v>33597.548999999999</v>
      </c>
      <c r="G508" s="7">
        <f t="shared" si="7"/>
        <v>0.34653465346534656</v>
      </c>
      <c r="H508" s="2">
        <v>2019</v>
      </c>
    </row>
    <row r="509" spans="1:8" x14ac:dyDescent="0.25">
      <c r="A509" s="3" t="s">
        <v>102</v>
      </c>
      <c r="B509" s="4" t="s">
        <v>103</v>
      </c>
      <c r="C509" s="2" t="s">
        <v>104</v>
      </c>
      <c r="D509" s="2" t="s">
        <v>170</v>
      </c>
      <c r="E509" s="5">
        <v>337163.09399999998</v>
      </c>
      <c r="F509" s="6">
        <v>319417.66800000006</v>
      </c>
      <c r="G509" s="7">
        <f t="shared" si="7"/>
        <v>1.0555555555555554</v>
      </c>
      <c r="H509" s="2">
        <v>2019</v>
      </c>
    </row>
    <row r="510" spans="1:8" x14ac:dyDescent="0.25">
      <c r="A510" s="3" t="s">
        <v>105</v>
      </c>
      <c r="B510" s="4" t="s">
        <v>106</v>
      </c>
      <c r="C510" s="2" t="s">
        <v>107</v>
      </c>
      <c r="D510" s="2" t="s">
        <v>170</v>
      </c>
      <c r="E510" s="5">
        <v>87439.284</v>
      </c>
      <c r="F510" s="6">
        <v>129258.072</v>
      </c>
      <c r="G510" s="7">
        <f t="shared" si="7"/>
        <v>0.67647058823529416</v>
      </c>
      <c r="H510" s="2">
        <v>2019</v>
      </c>
    </row>
    <row r="511" spans="1:8" x14ac:dyDescent="0.25">
      <c r="A511" s="3" t="s">
        <v>108</v>
      </c>
      <c r="B511" s="4" t="s">
        <v>109</v>
      </c>
      <c r="C511" s="2" t="s">
        <v>110</v>
      </c>
      <c r="D511" s="2" t="s">
        <v>170</v>
      </c>
      <c r="E511" s="5">
        <v>114439.71600000001</v>
      </c>
      <c r="F511" s="6">
        <v>222521.67</v>
      </c>
      <c r="G511" s="7">
        <f t="shared" si="7"/>
        <v>0.51428571428571435</v>
      </c>
      <c r="H511" s="2">
        <v>2019</v>
      </c>
    </row>
    <row r="512" spans="1:8" x14ac:dyDescent="0.25">
      <c r="A512" s="3" t="s">
        <v>111</v>
      </c>
      <c r="B512" s="4" t="s">
        <v>112</v>
      </c>
      <c r="C512" s="2" t="s">
        <v>113</v>
      </c>
      <c r="D512" s="2" t="s">
        <v>170</v>
      </c>
      <c r="E512" s="5">
        <v>144049.75200000001</v>
      </c>
      <c r="F512" s="6">
        <v>176788.33199999999</v>
      </c>
      <c r="G512" s="7">
        <f t="shared" si="7"/>
        <v>0.81481481481481488</v>
      </c>
      <c r="H512" s="2">
        <v>2019</v>
      </c>
    </row>
    <row r="513" spans="1:8" x14ac:dyDescent="0.25">
      <c r="A513" s="3" t="s">
        <v>114</v>
      </c>
      <c r="B513" s="4" t="s">
        <v>115</v>
      </c>
      <c r="C513" s="2" t="s">
        <v>116</v>
      </c>
      <c r="D513" s="2" t="s">
        <v>170</v>
      </c>
      <c r="E513" s="5">
        <v>511356.375</v>
      </c>
      <c r="F513" s="6">
        <v>286359.57</v>
      </c>
      <c r="G513" s="7">
        <f t="shared" si="7"/>
        <v>1.7857142857142856</v>
      </c>
      <c r="H513" s="2">
        <v>2019</v>
      </c>
    </row>
    <row r="514" spans="1:8" x14ac:dyDescent="0.25">
      <c r="A514" s="3" t="s">
        <v>114</v>
      </c>
      <c r="B514" s="4" t="s">
        <v>115</v>
      </c>
      <c r="C514" s="2" t="s">
        <v>117</v>
      </c>
      <c r="D514" s="2" t="s">
        <v>170</v>
      </c>
      <c r="E514" s="5">
        <v>469137.00599999999</v>
      </c>
      <c r="F514" s="6">
        <v>406203.99300000002</v>
      </c>
      <c r="G514" s="7">
        <f t="shared" si="7"/>
        <v>1.1549295774647887</v>
      </c>
      <c r="H514" s="2">
        <v>2019</v>
      </c>
    </row>
    <row r="515" spans="1:8" x14ac:dyDescent="0.25">
      <c r="A515" s="3" t="s">
        <v>114</v>
      </c>
      <c r="B515" s="4" t="s">
        <v>115</v>
      </c>
      <c r="C515" s="2" t="s">
        <v>118</v>
      </c>
      <c r="D515" s="2" t="s">
        <v>170</v>
      </c>
      <c r="E515" s="5">
        <v>220966.704</v>
      </c>
      <c r="F515" s="6">
        <v>79793.532000000007</v>
      </c>
      <c r="G515" s="7">
        <f t="shared" ref="G515:G578" si="8">E515/F515</f>
        <v>2.7692307692307692</v>
      </c>
      <c r="H515" s="2">
        <v>2019</v>
      </c>
    </row>
    <row r="516" spans="1:8" x14ac:dyDescent="0.25">
      <c r="A516" s="3" t="s">
        <v>119</v>
      </c>
      <c r="B516" s="4" t="s">
        <v>120</v>
      </c>
      <c r="C516" s="2" t="s">
        <v>121</v>
      </c>
      <c r="D516" s="2" t="s">
        <v>170</v>
      </c>
      <c r="E516" s="5">
        <v>184633.299</v>
      </c>
      <c r="F516" s="6">
        <v>291252.52800000005</v>
      </c>
      <c r="G516" s="7">
        <f t="shared" si="8"/>
        <v>0.63392857142857129</v>
      </c>
      <c r="H516" s="2">
        <v>2019</v>
      </c>
    </row>
    <row r="517" spans="1:8" x14ac:dyDescent="0.25">
      <c r="A517" s="3" t="s">
        <v>122</v>
      </c>
      <c r="B517" s="4" t="s">
        <v>123</v>
      </c>
      <c r="C517" s="2" t="s">
        <v>124</v>
      </c>
      <c r="D517" s="2" t="s">
        <v>170</v>
      </c>
      <c r="E517" s="5">
        <v>148048.56</v>
      </c>
      <c r="F517" s="6">
        <v>336474</v>
      </c>
      <c r="G517" s="7">
        <f t="shared" si="8"/>
        <v>0.44</v>
      </c>
      <c r="H517" s="2">
        <v>2019</v>
      </c>
    </row>
    <row r="518" spans="1:8" x14ac:dyDescent="0.25">
      <c r="A518" s="3" t="s">
        <v>125</v>
      </c>
      <c r="B518" s="4" t="s">
        <v>126</v>
      </c>
      <c r="C518" s="2" t="s">
        <v>127</v>
      </c>
      <c r="D518" s="2" t="s">
        <v>170</v>
      </c>
      <c r="E518" s="5">
        <v>22232.879999999997</v>
      </c>
      <c r="F518" s="6">
        <v>35819.64</v>
      </c>
      <c r="G518" s="7">
        <f t="shared" si="8"/>
        <v>0.6206896551724137</v>
      </c>
      <c r="H518" s="2">
        <v>2019</v>
      </c>
    </row>
    <row r="519" spans="1:8" x14ac:dyDescent="0.25">
      <c r="A519" s="3" t="s">
        <v>128</v>
      </c>
      <c r="B519" s="4" t="s">
        <v>129</v>
      </c>
      <c r="C519" s="2" t="s">
        <v>130</v>
      </c>
      <c r="D519" s="2" t="s">
        <v>170</v>
      </c>
      <c r="E519" s="5">
        <v>631948.71600000001</v>
      </c>
      <c r="F519" s="6">
        <v>579286.32299999997</v>
      </c>
      <c r="G519" s="7">
        <f t="shared" si="8"/>
        <v>1.0909090909090911</v>
      </c>
      <c r="H519" s="2">
        <v>2019</v>
      </c>
    </row>
    <row r="520" spans="1:8" x14ac:dyDescent="0.25">
      <c r="A520" s="3" t="s">
        <v>131</v>
      </c>
      <c r="B520" s="4" t="s">
        <v>132</v>
      </c>
      <c r="C520" s="2" t="s">
        <v>133</v>
      </c>
      <c r="D520" s="2" t="s">
        <v>170</v>
      </c>
      <c r="E520" s="5">
        <v>96680.448000000004</v>
      </c>
      <c r="F520" s="6">
        <v>61935.912000000004</v>
      </c>
      <c r="G520" s="7">
        <f t="shared" si="8"/>
        <v>1.5609756097560976</v>
      </c>
      <c r="H520" s="2">
        <v>2019</v>
      </c>
    </row>
    <row r="521" spans="1:8" x14ac:dyDescent="0.25">
      <c r="A521" s="3" t="s">
        <v>134</v>
      </c>
      <c r="B521" s="4" t="s">
        <v>135</v>
      </c>
      <c r="C521" s="2" t="s">
        <v>136</v>
      </c>
      <c r="D521" s="2" t="s">
        <v>170</v>
      </c>
      <c r="E521" s="5">
        <v>306669.375</v>
      </c>
      <c r="F521" s="6">
        <v>355736.47499999998</v>
      </c>
      <c r="G521" s="7">
        <f t="shared" si="8"/>
        <v>0.86206896551724144</v>
      </c>
      <c r="H521" s="2">
        <v>2019</v>
      </c>
    </row>
    <row r="522" spans="1:8" x14ac:dyDescent="0.25">
      <c r="A522" s="3" t="s">
        <v>137</v>
      </c>
      <c r="B522" s="4" t="s">
        <v>138</v>
      </c>
      <c r="C522" s="2" t="s">
        <v>139</v>
      </c>
      <c r="D522" s="2" t="s">
        <v>170</v>
      </c>
      <c r="E522" s="5">
        <v>60615.720000000008</v>
      </c>
      <c r="F522" s="6">
        <v>74254.257000000012</v>
      </c>
      <c r="G522" s="7">
        <f t="shared" si="8"/>
        <v>0.81632653061224492</v>
      </c>
      <c r="H522" s="2">
        <v>2019</v>
      </c>
    </row>
    <row r="523" spans="1:8" x14ac:dyDescent="0.25">
      <c r="A523" s="3" t="s">
        <v>140</v>
      </c>
      <c r="B523" s="4" t="s">
        <v>141</v>
      </c>
      <c r="C523" s="2" t="s">
        <v>142</v>
      </c>
      <c r="D523" s="2" t="s">
        <v>170</v>
      </c>
      <c r="E523" s="5">
        <v>45640.979999999996</v>
      </c>
      <c r="F523" s="6">
        <v>139390.01999999999</v>
      </c>
      <c r="G523" s="7">
        <f t="shared" si="8"/>
        <v>0.32743362831858408</v>
      </c>
      <c r="H523" s="2">
        <v>2019</v>
      </c>
    </row>
    <row r="524" spans="1:8" x14ac:dyDescent="0.25">
      <c r="A524" s="3" t="s">
        <v>143</v>
      </c>
      <c r="B524" s="4" t="s">
        <v>144</v>
      </c>
      <c r="C524" s="2" t="s">
        <v>145</v>
      </c>
      <c r="D524" s="2" t="s">
        <v>170</v>
      </c>
      <c r="E524" s="5">
        <v>205730.64</v>
      </c>
      <c r="F524" s="6">
        <v>131153.28300000002</v>
      </c>
      <c r="G524" s="7">
        <f t="shared" si="8"/>
        <v>1.5686274509803919</v>
      </c>
      <c r="H524" s="2">
        <v>2019</v>
      </c>
    </row>
    <row r="525" spans="1:8" x14ac:dyDescent="0.25">
      <c r="A525" s="3" t="s">
        <v>143</v>
      </c>
      <c r="B525" s="4" t="s">
        <v>144</v>
      </c>
      <c r="C525" s="2" t="s">
        <v>146</v>
      </c>
      <c r="D525" s="2" t="s">
        <v>170</v>
      </c>
      <c r="E525" s="5">
        <v>14404.77</v>
      </c>
      <c r="F525" s="6">
        <v>8364.06</v>
      </c>
      <c r="G525" s="7">
        <f t="shared" si="8"/>
        <v>1.7222222222222223</v>
      </c>
      <c r="H525" s="2">
        <v>2019</v>
      </c>
    </row>
    <row r="526" spans="1:8" x14ac:dyDescent="0.25">
      <c r="A526" s="3" t="s">
        <v>147</v>
      </c>
      <c r="B526" s="4" t="s">
        <v>148</v>
      </c>
      <c r="C526" s="2" t="s">
        <v>149</v>
      </c>
      <c r="D526" s="2" t="s">
        <v>170</v>
      </c>
      <c r="E526" s="5">
        <v>231054.38999999998</v>
      </c>
      <c r="F526" s="6">
        <v>528124.31999999995</v>
      </c>
      <c r="G526" s="7">
        <f t="shared" si="8"/>
        <v>0.4375</v>
      </c>
      <c r="H526" s="2">
        <v>2019</v>
      </c>
    </row>
    <row r="527" spans="1:8" x14ac:dyDescent="0.25">
      <c r="A527" s="3" t="s">
        <v>150</v>
      </c>
      <c r="B527" s="4" t="s">
        <v>151</v>
      </c>
      <c r="C527" s="2" t="s">
        <v>152</v>
      </c>
      <c r="D527" s="2" t="s">
        <v>170</v>
      </c>
      <c r="E527" s="5">
        <v>445072.89600000001</v>
      </c>
      <c r="F527" s="6">
        <v>180810.864</v>
      </c>
      <c r="G527" s="7">
        <f t="shared" si="8"/>
        <v>2.4615384615384617</v>
      </c>
      <c r="H527" s="2">
        <v>2019</v>
      </c>
    </row>
    <row r="528" spans="1:8" x14ac:dyDescent="0.25">
      <c r="A528" s="3" t="s">
        <v>153</v>
      </c>
      <c r="B528" s="4" t="s">
        <v>154</v>
      </c>
      <c r="C528" s="2" t="s">
        <v>155</v>
      </c>
      <c r="D528" s="2" t="s">
        <v>170</v>
      </c>
      <c r="E528" s="5">
        <v>282335.61600000004</v>
      </c>
      <c r="F528" s="6">
        <v>322039.06200000003</v>
      </c>
      <c r="G528" s="7">
        <f t="shared" si="8"/>
        <v>0.87671232876712335</v>
      </c>
      <c r="H528" s="2">
        <v>2019</v>
      </c>
    </row>
    <row r="529" spans="1:8" x14ac:dyDescent="0.25">
      <c r="A529" s="3" t="s">
        <v>156</v>
      </c>
      <c r="B529" s="4" t="s">
        <v>157</v>
      </c>
      <c r="C529" s="2" t="s">
        <v>158</v>
      </c>
      <c r="D529" s="2" t="s">
        <v>170</v>
      </c>
      <c r="E529" s="5">
        <v>143119.18799999999</v>
      </c>
      <c r="F529" s="6">
        <v>170819.67600000001</v>
      </c>
      <c r="G529" s="7">
        <f t="shared" si="8"/>
        <v>0.83783783783783783</v>
      </c>
      <c r="H529" s="2">
        <v>2019</v>
      </c>
    </row>
    <row r="530" spans="1:8" x14ac:dyDescent="0.25">
      <c r="A530" s="3" t="s">
        <v>159</v>
      </c>
      <c r="B530" s="4" t="s">
        <v>160</v>
      </c>
      <c r="C530" s="2" t="s">
        <v>161</v>
      </c>
      <c r="D530" s="2" t="s">
        <v>170</v>
      </c>
      <c r="E530" s="5">
        <v>194756.508</v>
      </c>
      <c r="F530" s="6">
        <v>345535.74000000005</v>
      </c>
      <c r="G530" s="7">
        <f t="shared" si="8"/>
        <v>0.5636363636363636</v>
      </c>
      <c r="H530" s="2">
        <v>2019</v>
      </c>
    </row>
    <row r="531" spans="1:8" x14ac:dyDescent="0.25">
      <c r="A531" s="3" t="s">
        <v>162</v>
      </c>
      <c r="B531" s="4" t="s">
        <v>163</v>
      </c>
      <c r="C531" s="2" t="s">
        <v>164</v>
      </c>
      <c r="D531" s="2" t="s">
        <v>170</v>
      </c>
      <c r="E531" s="5">
        <v>339812.85600000003</v>
      </c>
      <c r="F531" s="6">
        <v>343506.47399999999</v>
      </c>
      <c r="G531" s="7">
        <f t="shared" si="8"/>
        <v>0.98924731182795711</v>
      </c>
      <c r="H531" s="2">
        <v>2019</v>
      </c>
    </row>
    <row r="532" spans="1:8" x14ac:dyDescent="0.25">
      <c r="A532" s="3" t="s">
        <v>165</v>
      </c>
      <c r="B532" s="4" t="s">
        <v>166</v>
      </c>
      <c r="C532" s="2" t="s">
        <v>167</v>
      </c>
      <c r="D532" s="2" t="s">
        <v>170</v>
      </c>
      <c r="E532" s="5">
        <v>270833.82299999997</v>
      </c>
      <c r="F532" s="6">
        <v>521850.53700000007</v>
      </c>
      <c r="G532" s="7">
        <f t="shared" si="8"/>
        <v>0.51898734177215178</v>
      </c>
      <c r="H532" s="2">
        <v>2019</v>
      </c>
    </row>
    <row r="533" spans="1:8" x14ac:dyDescent="0.25">
      <c r="A533" s="3" t="s">
        <v>8</v>
      </c>
      <c r="B533" s="4" t="s">
        <v>9</v>
      </c>
      <c r="C533" s="2" t="s">
        <v>10</v>
      </c>
      <c r="D533" s="2" t="s">
        <v>171</v>
      </c>
      <c r="E533" s="5">
        <v>170453.32200000001</v>
      </c>
      <c r="F533" s="6">
        <v>340906.64400000003</v>
      </c>
      <c r="G533" s="7">
        <f t="shared" si="8"/>
        <v>0.5</v>
      </c>
      <c r="H533" s="2">
        <v>2019</v>
      </c>
    </row>
    <row r="534" spans="1:8" x14ac:dyDescent="0.25">
      <c r="A534" s="3" t="s">
        <v>12</v>
      </c>
      <c r="B534" s="4" t="s">
        <v>13</v>
      </c>
      <c r="C534" s="2" t="s">
        <v>14</v>
      </c>
      <c r="D534" s="2" t="s">
        <v>171</v>
      </c>
      <c r="E534" s="5">
        <v>205464.70799999998</v>
      </c>
      <c r="F534" s="6">
        <v>118953.25199999999</v>
      </c>
      <c r="G534" s="7">
        <f t="shared" si="8"/>
        <v>1.7272727272727273</v>
      </c>
      <c r="H534" s="2">
        <v>2019</v>
      </c>
    </row>
    <row r="535" spans="1:8" x14ac:dyDescent="0.25">
      <c r="A535" s="3" t="s">
        <v>15</v>
      </c>
      <c r="B535" s="4" t="s">
        <v>16</v>
      </c>
      <c r="C535" s="2" t="s">
        <v>17</v>
      </c>
      <c r="D535" s="2" t="s">
        <v>171</v>
      </c>
      <c r="E535" s="5">
        <v>68161.005000000005</v>
      </c>
      <c r="F535" s="6">
        <v>44614.476000000002</v>
      </c>
      <c r="G535" s="7">
        <f t="shared" si="8"/>
        <v>1.5277777777777779</v>
      </c>
      <c r="H535" s="2">
        <v>2019</v>
      </c>
    </row>
    <row r="536" spans="1:8" x14ac:dyDescent="0.25">
      <c r="A536" s="3" t="s">
        <v>18</v>
      </c>
      <c r="B536" s="4" t="s">
        <v>19</v>
      </c>
      <c r="C536" s="2" t="s">
        <v>20</v>
      </c>
      <c r="D536" s="2" t="s">
        <v>171</v>
      </c>
      <c r="E536" s="5">
        <v>396166.17599999998</v>
      </c>
      <c r="F536" s="6">
        <v>897437.66400000011</v>
      </c>
      <c r="G536" s="7">
        <f t="shared" si="8"/>
        <v>0.44144144144144137</v>
      </c>
      <c r="H536" s="2">
        <v>2019</v>
      </c>
    </row>
    <row r="537" spans="1:8" x14ac:dyDescent="0.25">
      <c r="A537" s="3" t="s">
        <v>21</v>
      </c>
      <c r="B537" s="4" t="s">
        <v>22</v>
      </c>
      <c r="C537" s="2" t="s">
        <v>23</v>
      </c>
      <c r="D537" s="2" t="s">
        <v>171</v>
      </c>
      <c r="E537" s="5">
        <v>492697.48499999999</v>
      </c>
      <c r="F537" s="6">
        <v>696032.95499999996</v>
      </c>
      <c r="G537" s="7">
        <f t="shared" si="8"/>
        <v>0.70786516853932591</v>
      </c>
      <c r="H537" s="2">
        <v>2019</v>
      </c>
    </row>
    <row r="538" spans="1:8" x14ac:dyDescent="0.25">
      <c r="A538" s="3" t="s">
        <v>21</v>
      </c>
      <c r="B538" s="4" t="s">
        <v>22</v>
      </c>
      <c r="C538" s="2" t="s">
        <v>24</v>
      </c>
      <c r="D538" s="2" t="s">
        <v>171</v>
      </c>
      <c r="E538" s="5">
        <v>185819.30099999998</v>
      </c>
      <c r="F538" s="6">
        <v>443568.65399999998</v>
      </c>
      <c r="G538" s="7">
        <f t="shared" si="8"/>
        <v>0.41891891891891891</v>
      </c>
      <c r="H538" s="2">
        <v>2019</v>
      </c>
    </row>
    <row r="539" spans="1:8" x14ac:dyDescent="0.25">
      <c r="A539" s="3" t="s">
        <v>21</v>
      </c>
      <c r="B539" s="4" t="s">
        <v>22</v>
      </c>
      <c r="C539" s="2" t="s">
        <v>25</v>
      </c>
      <c r="D539" s="2" t="s">
        <v>171</v>
      </c>
      <c r="E539" s="5">
        <v>832500.46799999999</v>
      </c>
      <c r="F539" s="6">
        <v>784099.27800000005</v>
      </c>
      <c r="G539" s="7">
        <f t="shared" si="8"/>
        <v>1.0617283950617282</v>
      </c>
      <c r="H539" s="2">
        <v>2019</v>
      </c>
    </row>
    <row r="540" spans="1:8" x14ac:dyDescent="0.25">
      <c r="A540" s="3" t="s">
        <v>21</v>
      </c>
      <c r="B540" s="4" t="s">
        <v>22</v>
      </c>
      <c r="C540" s="2" t="s">
        <v>26</v>
      </c>
      <c r="D540" s="2" t="s">
        <v>171</v>
      </c>
      <c r="E540" s="5">
        <v>170087.55299999999</v>
      </c>
      <c r="F540" s="6">
        <v>160227.405</v>
      </c>
      <c r="G540" s="7">
        <f t="shared" si="8"/>
        <v>1.0615384615384615</v>
      </c>
      <c r="H540" s="2">
        <v>2019</v>
      </c>
    </row>
    <row r="541" spans="1:8" x14ac:dyDescent="0.25">
      <c r="A541" s="3" t="s">
        <v>27</v>
      </c>
      <c r="B541" s="4" t="s">
        <v>28</v>
      </c>
      <c r="C541" s="2" t="s">
        <v>29</v>
      </c>
      <c r="D541" s="2" t="s">
        <v>171</v>
      </c>
      <c r="E541" s="5">
        <v>65564.694000000003</v>
      </c>
      <c r="F541" s="6">
        <v>136172.826</v>
      </c>
      <c r="G541" s="7">
        <f t="shared" si="8"/>
        <v>0.48148148148148151</v>
      </c>
      <c r="H541" s="2">
        <v>2019</v>
      </c>
    </row>
    <row r="542" spans="1:8" x14ac:dyDescent="0.25">
      <c r="A542" s="3" t="s">
        <v>30</v>
      </c>
      <c r="B542" s="4" t="s">
        <v>31</v>
      </c>
      <c r="C542" s="2" t="s">
        <v>32</v>
      </c>
      <c r="D542" s="2" t="s">
        <v>171</v>
      </c>
      <c r="E542" s="5">
        <v>458938.36800000007</v>
      </c>
      <c r="F542" s="6">
        <v>860509.44000000006</v>
      </c>
      <c r="G542" s="7">
        <f t="shared" si="8"/>
        <v>0.53333333333333344</v>
      </c>
      <c r="H542" s="2">
        <v>2019</v>
      </c>
    </row>
    <row r="543" spans="1:8" x14ac:dyDescent="0.25">
      <c r="A543" s="3" t="s">
        <v>33</v>
      </c>
      <c r="B543" s="4" t="s">
        <v>34</v>
      </c>
      <c r="C543" s="2" t="s">
        <v>35</v>
      </c>
      <c r="D543" s="2" t="s">
        <v>171</v>
      </c>
      <c r="E543" s="5">
        <v>231849.45900000003</v>
      </c>
      <c r="F543" s="6">
        <v>472285.93500000006</v>
      </c>
      <c r="G543" s="7">
        <f t="shared" si="8"/>
        <v>0.49090909090909091</v>
      </c>
      <c r="H543" s="2">
        <v>2019</v>
      </c>
    </row>
    <row r="544" spans="1:8" x14ac:dyDescent="0.25">
      <c r="A544" s="3" t="s">
        <v>36</v>
      </c>
      <c r="B544" s="4" t="s">
        <v>37</v>
      </c>
      <c r="C544" s="2" t="s">
        <v>38</v>
      </c>
      <c r="D544" s="2" t="s">
        <v>171</v>
      </c>
      <c r="E544" s="5">
        <v>135129.024</v>
      </c>
      <c r="F544" s="6">
        <v>295594.74</v>
      </c>
      <c r="G544" s="7">
        <f t="shared" si="8"/>
        <v>0.45714285714285718</v>
      </c>
      <c r="H544" s="2">
        <v>2019</v>
      </c>
    </row>
    <row r="545" spans="1:8" x14ac:dyDescent="0.25">
      <c r="A545" s="3" t="s">
        <v>36</v>
      </c>
      <c r="B545" s="4" t="s">
        <v>37</v>
      </c>
      <c r="C545" s="2" t="s">
        <v>39</v>
      </c>
      <c r="D545" s="2" t="s">
        <v>171</v>
      </c>
      <c r="E545" s="5">
        <v>306239.03999999998</v>
      </c>
      <c r="F545" s="6">
        <v>602908.11</v>
      </c>
      <c r="G545" s="7">
        <f t="shared" si="8"/>
        <v>0.50793650793650791</v>
      </c>
      <c r="H545" s="2">
        <v>2019</v>
      </c>
    </row>
    <row r="546" spans="1:8" x14ac:dyDescent="0.25">
      <c r="A546" s="3" t="s">
        <v>40</v>
      </c>
      <c r="B546" s="4" t="s">
        <v>41</v>
      </c>
      <c r="C546" s="2" t="s">
        <v>42</v>
      </c>
      <c r="D546" s="2" t="s">
        <v>171</v>
      </c>
      <c r="E546" s="5">
        <v>305159.06699999998</v>
      </c>
      <c r="F546" s="6">
        <v>197001.42300000001</v>
      </c>
      <c r="G546" s="7">
        <f t="shared" si="8"/>
        <v>1.5490196078431371</v>
      </c>
      <c r="H546" s="2">
        <v>2019</v>
      </c>
    </row>
    <row r="547" spans="1:8" x14ac:dyDescent="0.25">
      <c r="A547" s="3" t="s">
        <v>43</v>
      </c>
      <c r="B547" s="4" t="s">
        <v>44</v>
      </c>
      <c r="C547" s="2" t="s">
        <v>45</v>
      </c>
      <c r="D547" s="2" t="s">
        <v>171</v>
      </c>
      <c r="E547" s="5">
        <v>323953.34400000004</v>
      </c>
      <c r="F547" s="6">
        <v>562655.80800000008</v>
      </c>
      <c r="G547" s="7">
        <f t="shared" si="8"/>
        <v>0.5757575757575758</v>
      </c>
      <c r="H547" s="2">
        <v>2019</v>
      </c>
    </row>
    <row r="548" spans="1:8" x14ac:dyDescent="0.25">
      <c r="A548" s="3" t="s">
        <v>46</v>
      </c>
      <c r="B548" s="4" t="s">
        <v>47</v>
      </c>
      <c r="C548" s="2" t="s">
        <v>48</v>
      </c>
      <c r="D548" s="2" t="s">
        <v>171</v>
      </c>
      <c r="E548" s="5">
        <v>27170.046000000006</v>
      </c>
      <c r="F548" s="6">
        <v>61532.163000000008</v>
      </c>
      <c r="G548" s="7">
        <f t="shared" si="8"/>
        <v>0.44155844155844159</v>
      </c>
      <c r="H548" s="2">
        <v>2019</v>
      </c>
    </row>
    <row r="549" spans="1:8" x14ac:dyDescent="0.25">
      <c r="A549" s="3" t="s">
        <v>49</v>
      </c>
      <c r="B549" s="4" t="s">
        <v>50</v>
      </c>
      <c r="C549" s="2" t="s">
        <v>51</v>
      </c>
      <c r="D549" s="2" t="s">
        <v>171</v>
      </c>
      <c r="E549" s="5">
        <v>723026.89800000004</v>
      </c>
      <c r="F549" s="6">
        <v>482017.93200000009</v>
      </c>
      <c r="G549" s="7">
        <f t="shared" si="8"/>
        <v>1.4999999999999998</v>
      </c>
      <c r="H549" s="2">
        <v>2019</v>
      </c>
    </row>
    <row r="550" spans="1:8" x14ac:dyDescent="0.25">
      <c r="A550" s="3" t="s">
        <v>52</v>
      </c>
      <c r="B550" s="4" t="s">
        <v>53</v>
      </c>
      <c r="C550" s="2" t="s">
        <v>54</v>
      </c>
      <c r="D550" s="2" t="s">
        <v>171</v>
      </c>
      <c r="E550" s="5">
        <v>624581.1</v>
      </c>
      <c r="F550" s="6">
        <v>665314.65</v>
      </c>
      <c r="G550" s="7">
        <f t="shared" si="8"/>
        <v>0.93877551020408156</v>
      </c>
      <c r="H550" s="2">
        <v>2019</v>
      </c>
    </row>
    <row r="551" spans="1:8" x14ac:dyDescent="0.25">
      <c r="A551" s="3" t="s">
        <v>52</v>
      </c>
      <c r="B551" s="4" t="s">
        <v>53</v>
      </c>
      <c r="C551" s="2" t="s">
        <v>55</v>
      </c>
      <c r="D551" s="2" t="s">
        <v>171</v>
      </c>
      <c r="E551" s="5">
        <v>369415.35000000003</v>
      </c>
      <c r="F551" s="6">
        <v>849655.30500000005</v>
      </c>
      <c r="G551" s="7">
        <f t="shared" si="8"/>
        <v>0.43478260869565216</v>
      </c>
      <c r="H551" s="2">
        <v>2019</v>
      </c>
    </row>
    <row r="552" spans="1:8" x14ac:dyDescent="0.25">
      <c r="A552" s="3" t="s">
        <v>56</v>
      </c>
      <c r="B552" s="4" t="s">
        <v>57</v>
      </c>
      <c r="C552" s="2" t="s">
        <v>58</v>
      </c>
      <c r="D552" s="2" t="s">
        <v>171</v>
      </c>
      <c r="E552" s="5">
        <v>232002.03600000002</v>
      </c>
      <c r="F552" s="6">
        <v>254097.46800000002</v>
      </c>
      <c r="G552" s="7">
        <f t="shared" si="8"/>
        <v>0.91304347826086962</v>
      </c>
      <c r="H552" s="2">
        <v>2019</v>
      </c>
    </row>
    <row r="553" spans="1:8" x14ac:dyDescent="0.25">
      <c r="A553" s="3" t="s">
        <v>59</v>
      </c>
      <c r="B553" s="4" t="s">
        <v>60</v>
      </c>
      <c r="C553" s="2" t="s">
        <v>61</v>
      </c>
      <c r="D553" s="2" t="s">
        <v>171</v>
      </c>
      <c r="E553" s="5">
        <v>680847.36300000013</v>
      </c>
      <c r="F553" s="6">
        <v>983446.19099999999</v>
      </c>
      <c r="G553" s="7">
        <f t="shared" si="8"/>
        <v>0.6923076923076924</v>
      </c>
      <c r="H553" s="2">
        <v>2019</v>
      </c>
    </row>
    <row r="554" spans="1:8" x14ac:dyDescent="0.25">
      <c r="A554" s="3" t="s">
        <v>62</v>
      </c>
      <c r="B554" s="4" t="s">
        <v>63</v>
      </c>
      <c r="C554" s="2" t="s">
        <v>64</v>
      </c>
      <c r="D554" s="2" t="s">
        <v>171</v>
      </c>
      <c r="E554" s="5">
        <v>246281.46299999999</v>
      </c>
      <c r="F554" s="6">
        <v>291375.25199999998</v>
      </c>
      <c r="G554" s="7">
        <f t="shared" si="8"/>
        <v>0.84523809523809523</v>
      </c>
      <c r="H554" s="2">
        <v>2019</v>
      </c>
    </row>
    <row r="555" spans="1:8" x14ac:dyDescent="0.25">
      <c r="A555" s="3" t="s">
        <v>65</v>
      </c>
      <c r="B555" s="4" t="s">
        <v>66</v>
      </c>
      <c r="C555" s="2" t="s">
        <v>67</v>
      </c>
      <c r="D555" s="2" t="s">
        <v>171</v>
      </c>
      <c r="E555" s="5">
        <v>62940.483</v>
      </c>
      <c r="F555" s="6">
        <v>41960.322000000007</v>
      </c>
      <c r="G555" s="7">
        <f t="shared" si="8"/>
        <v>1.4999999999999998</v>
      </c>
      <c r="H555" s="2">
        <v>2019</v>
      </c>
    </row>
    <row r="556" spans="1:8" x14ac:dyDescent="0.25">
      <c r="A556" s="3" t="s">
        <v>68</v>
      </c>
      <c r="B556" s="4" t="s">
        <v>69</v>
      </c>
      <c r="C556" s="2" t="s">
        <v>70</v>
      </c>
      <c r="D556" s="2" t="s">
        <v>171</v>
      </c>
      <c r="E556" s="5">
        <v>513119.05200000003</v>
      </c>
      <c r="F556" s="6">
        <v>373684.527</v>
      </c>
      <c r="G556" s="7">
        <f t="shared" si="8"/>
        <v>1.3731343283582089</v>
      </c>
      <c r="H556" s="2">
        <v>2019</v>
      </c>
    </row>
    <row r="557" spans="1:8" x14ac:dyDescent="0.25">
      <c r="A557" s="3" t="s">
        <v>71</v>
      </c>
      <c r="B557" s="4" t="s">
        <v>72</v>
      </c>
      <c r="C557" s="2" t="s">
        <v>73</v>
      </c>
      <c r="D557" s="2" t="s">
        <v>171</v>
      </c>
      <c r="E557" s="5">
        <v>162831.87</v>
      </c>
      <c r="F557" s="6">
        <v>428790.59100000001</v>
      </c>
      <c r="G557" s="7">
        <f t="shared" si="8"/>
        <v>0.37974683544303794</v>
      </c>
      <c r="H557" s="2">
        <v>2019</v>
      </c>
    </row>
    <row r="558" spans="1:8" x14ac:dyDescent="0.25">
      <c r="A558" s="3" t="s">
        <v>71</v>
      </c>
      <c r="B558" s="4" t="s">
        <v>72</v>
      </c>
      <c r="C558" s="2" t="s">
        <v>74</v>
      </c>
      <c r="D558" s="2" t="s">
        <v>171</v>
      </c>
      <c r="E558" s="5">
        <v>487387.8</v>
      </c>
      <c r="F558" s="6">
        <v>198355.5</v>
      </c>
      <c r="G558" s="7">
        <f t="shared" si="8"/>
        <v>2.4571428571428573</v>
      </c>
      <c r="H558" s="2">
        <v>2019</v>
      </c>
    </row>
    <row r="559" spans="1:8" x14ac:dyDescent="0.25">
      <c r="A559" s="3" t="s">
        <v>75</v>
      </c>
      <c r="B559" s="4" t="s">
        <v>76</v>
      </c>
      <c r="C559" s="2" t="s">
        <v>77</v>
      </c>
      <c r="D559" s="2" t="s">
        <v>171</v>
      </c>
      <c r="E559" s="5">
        <v>618435.18000000005</v>
      </c>
      <c r="F559" s="6">
        <v>272839.05</v>
      </c>
      <c r="G559" s="7">
        <f t="shared" si="8"/>
        <v>2.2666666666666671</v>
      </c>
      <c r="H559" s="2">
        <v>2019</v>
      </c>
    </row>
    <row r="560" spans="1:8" x14ac:dyDescent="0.25">
      <c r="A560" s="3" t="s">
        <v>78</v>
      </c>
      <c r="B560" s="4" t="s">
        <v>79</v>
      </c>
      <c r="C560" s="2" t="s">
        <v>80</v>
      </c>
      <c r="D560" s="2" t="s">
        <v>171</v>
      </c>
      <c r="E560" s="5">
        <v>390237.804</v>
      </c>
      <c r="F560" s="6">
        <v>733377.94200000016</v>
      </c>
      <c r="G560" s="7">
        <f t="shared" si="8"/>
        <v>0.53211009174311918</v>
      </c>
      <c r="H560" s="2">
        <v>2019</v>
      </c>
    </row>
    <row r="561" spans="1:8" x14ac:dyDescent="0.25">
      <c r="A561" s="3" t="s">
        <v>81</v>
      </c>
      <c r="B561" s="4" t="s">
        <v>82</v>
      </c>
      <c r="C561" s="2" t="s">
        <v>83</v>
      </c>
      <c r="D561" s="2" t="s">
        <v>171</v>
      </c>
      <c r="E561" s="5">
        <v>30733.056</v>
      </c>
      <c r="F561" s="6">
        <v>82595.088000000003</v>
      </c>
      <c r="G561" s="7">
        <f t="shared" si="8"/>
        <v>0.37209302325581395</v>
      </c>
      <c r="H561" s="2">
        <v>2019</v>
      </c>
    </row>
    <row r="562" spans="1:8" x14ac:dyDescent="0.25">
      <c r="A562" s="3" t="s">
        <v>84</v>
      </c>
      <c r="B562" s="4" t="s">
        <v>85</v>
      </c>
      <c r="C562" s="2" t="s">
        <v>86</v>
      </c>
      <c r="D562" s="2" t="s">
        <v>171</v>
      </c>
      <c r="E562" s="5">
        <v>90520.767000000007</v>
      </c>
      <c r="F562" s="6">
        <v>41550.516000000011</v>
      </c>
      <c r="G562" s="7">
        <f t="shared" si="8"/>
        <v>2.1785714285714284</v>
      </c>
      <c r="H562" s="2">
        <v>2019</v>
      </c>
    </row>
    <row r="563" spans="1:8" x14ac:dyDescent="0.25">
      <c r="A563" s="3" t="s">
        <v>87</v>
      </c>
      <c r="B563" s="4" t="s">
        <v>88</v>
      </c>
      <c r="C563" s="2" t="s">
        <v>89</v>
      </c>
      <c r="D563" s="2" t="s">
        <v>171</v>
      </c>
      <c r="E563" s="5">
        <v>680361.12</v>
      </c>
      <c r="F563" s="6">
        <v>774855.72</v>
      </c>
      <c r="G563" s="7">
        <f t="shared" si="8"/>
        <v>0.87804878048780488</v>
      </c>
      <c r="H563" s="2">
        <v>2019</v>
      </c>
    </row>
    <row r="564" spans="1:8" x14ac:dyDescent="0.25">
      <c r="A564" s="3" t="s">
        <v>90</v>
      </c>
      <c r="B564" s="4" t="s">
        <v>91</v>
      </c>
      <c r="C564" s="2" t="s">
        <v>92</v>
      </c>
      <c r="D564" s="2" t="s">
        <v>171</v>
      </c>
      <c r="E564" s="5">
        <v>285182.53200000001</v>
      </c>
      <c r="F564" s="6">
        <v>300597.804</v>
      </c>
      <c r="G564" s="7">
        <f t="shared" si="8"/>
        <v>0.94871794871794868</v>
      </c>
      <c r="H564" s="2">
        <v>2019</v>
      </c>
    </row>
    <row r="565" spans="1:8" x14ac:dyDescent="0.25">
      <c r="A565" s="3" t="s">
        <v>93</v>
      </c>
      <c r="B565" s="4" t="s">
        <v>94</v>
      </c>
      <c r="C565" s="2" t="s">
        <v>95</v>
      </c>
      <c r="D565" s="2" t="s">
        <v>171</v>
      </c>
      <c r="E565" s="5">
        <v>110298.61800000002</v>
      </c>
      <c r="F565" s="6">
        <v>216271.80000000002</v>
      </c>
      <c r="G565" s="7">
        <f t="shared" si="8"/>
        <v>0.51</v>
      </c>
      <c r="H565" s="2">
        <v>2019</v>
      </c>
    </row>
    <row r="566" spans="1:8" x14ac:dyDescent="0.25">
      <c r="A566" s="3" t="s">
        <v>96</v>
      </c>
      <c r="B566" s="4" t="s">
        <v>97</v>
      </c>
      <c r="C566" s="2" t="s">
        <v>98</v>
      </c>
      <c r="D566" s="2" t="s">
        <v>171</v>
      </c>
      <c r="E566" s="5">
        <v>308197.07999999996</v>
      </c>
      <c r="F566" s="6">
        <v>304571.23199999996</v>
      </c>
      <c r="G566" s="7">
        <f t="shared" si="8"/>
        <v>1.0119047619047619</v>
      </c>
      <c r="H566" s="2">
        <v>2019</v>
      </c>
    </row>
    <row r="567" spans="1:8" x14ac:dyDescent="0.25">
      <c r="A567" s="3" t="s">
        <v>99</v>
      </c>
      <c r="B567" s="4" t="s">
        <v>100</v>
      </c>
      <c r="C567" s="2" t="s">
        <v>101</v>
      </c>
      <c r="D567" s="2" t="s">
        <v>171</v>
      </c>
      <c r="E567" s="5">
        <v>797371.39800000004</v>
      </c>
      <c r="F567" s="6">
        <v>677336.99400000006</v>
      </c>
      <c r="G567" s="7">
        <f t="shared" si="8"/>
        <v>1.1772151898734178</v>
      </c>
      <c r="H567" s="2">
        <v>2019</v>
      </c>
    </row>
    <row r="568" spans="1:8" x14ac:dyDescent="0.25">
      <c r="A568" s="3" t="s">
        <v>102</v>
      </c>
      <c r="B568" s="4" t="s">
        <v>103</v>
      </c>
      <c r="C568" s="2" t="s">
        <v>104</v>
      </c>
      <c r="D568" s="2" t="s">
        <v>171</v>
      </c>
      <c r="E568" s="5">
        <v>640822.16700000002</v>
      </c>
      <c r="F568" s="6">
        <v>940954.06799999997</v>
      </c>
      <c r="G568" s="7">
        <f t="shared" si="8"/>
        <v>0.68103448275862077</v>
      </c>
      <c r="H568" s="2">
        <v>2019</v>
      </c>
    </row>
    <row r="569" spans="1:8" x14ac:dyDescent="0.25">
      <c r="A569" s="3" t="s">
        <v>105</v>
      </c>
      <c r="B569" s="4" t="s">
        <v>106</v>
      </c>
      <c r="C569" s="2" t="s">
        <v>107</v>
      </c>
      <c r="D569" s="2" t="s">
        <v>171</v>
      </c>
      <c r="E569" s="5">
        <v>659859.15600000008</v>
      </c>
      <c r="F569" s="6">
        <v>348891.04800000001</v>
      </c>
      <c r="G569" s="7">
        <f t="shared" si="8"/>
        <v>1.8913043478260871</v>
      </c>
      <c r="H569" s="2">
        <v>2019</v>
      </c>
    </row>
    <row r="570" spans="1:8" x14ac:dyDescent="0.25">
      <c r="A570" s="3" t="s">
        <v>108</v>
      </c>
      <c r="B570" s="4" t="s">
        <v>109</v>
      </c>
      <c r="C570" s="2" t="s">
        <v>110</v>
      </c>
      <c r="D570" s="2" t="s">
        <v>171</v>
      </c>
      <c r="E570" s="5">
        <v>225010.17</v>
      </c>
      <c r="F570" s="6">
        <v>321443.10000000003</v>
      </c>
      <c r="G570" s="7">
        <f t="shared" si="8"/>
        <v>0.7</v>
      </c>
      <c r="H570" s="2">
        <v>2019</v>
      </c>
    </row>
    <row r="571" spans="1:8" x14ac:dyDescent="0.25">
      <c r="A571" s="3" t="s">
        <v>111</v>
      </c>
      <c r="B571" s="4" t="s">
        <v>112</v>
      </c>
      <c r="C571" s="2" t="s">
        <v>113</v>
      </c>
      <c r="D571" s="2" t="s">
        <v>171</v>
      </c>
      <c r="E571" s="5">
        <v>436378.59</v>
      </c>
      <c r="F571" s="6">
        <v>863059.87800000003</v>
      </c>
      <c r="G571" s="7">
        <f t="shared" si="8"/>
        <v>0.5056179775280899</v>
      </c>
      <c r="H571" s="2">
        <v>2019</v>
      </c>
    </row>
    <row r="572" spans="1:8" x14ac:dyDescent="0.25">
      <c r="A572" s="3" t="s">
        <v>114</v>
      </c>
      <c r="B572" s="4" t="s">
        <v>115</v>
      </c>
      <c r="C572" s="2" t="s">
        <v>116</v>
      </c>
      <c r="D572" s="2" t="s">
        <v>171</v>
      </c>
      <c r="E572" s="5">
        <v>617371.22699999996</v>
      </c>
      <c r="F572" s="6">
        <v>830257.85699999996</v>
      </c>
      <c r="G572" s="7">
        <f t="shared" si="8"/>
        <v>0.74358974358974361</v>
      </c>
      <c r="H572" s="2">
        <v>2019</v>
      </c>
    </row>
    <row r="573" spans="1:8" x14ac:dyDescent="0.25">
      <c r="A573" s="3" t="s">
        <v>114</v>
      </c>
      <c r="B573" s="4" t="s">
        <v>115</v>
      </c>
      <c r="C573" s="2" t="s">
        <v>117</v>
      </c>
      <c r="D573" s="2" t="s">
        <v>171</v>
      </c>
      <c r="E573" s="5">
        <v>196246.55699999997</v>
      </c>
      <c r="F573" s="6">
        <v>281571.147</v>
      </c>
      <c r="G573" s="7">
        <f t="shared" si="8"/>
        <v>0.69696969696969691</v>
      </c>
      <c r="H573" s="2">
        <v>2019</v>
      </c>
    </row>
    <row r="574" spans="1:8" x14ac:dyDescent="0.25">
      <c r="A574" s="3" t="s">
        <v>114</v>
      </c>
      <c r="B574" s="4" t="s">
        <v>115</v>
      </c>
      <c r="C574" s="2" t="s">
        <v>118</v>
      </c>
      <c r="D574" s="2" t="s">
        <v>171</v>
      </c>
      <c r="E574" s="5">
        <v>454853.31300000002</v>
      </c>
      <c r="F574" s="6">
        <v>738312.62400000019</v>
      </c>
      <c r="G574" s="7">
        <f t="shared" si="8"/>
        <v>0.61607142857142849</v>
      </c>
      <c r="H574" s="2">
        <v>2019</v>
      </c>
    </row>
    <row r="575" spans="1:8" x14ac:dyDescent="0.25">
      <c r="A575" s="3" t="s">
        <v>119</v>
      </c>
      <c r="B575" s="4" t="s">
        <v>120</v>
      </c>
      <c r="C575" s="2" t="s">
        <v>121</v>
      </c>
      <c r="D575" s="2" t="s">
        <v>171</v>
      </c>
      <c r="E575" s="5">
        <v>242950.80600000001</v>
      </c>
      <c r="F575" s="6">
        <v>242950.80600000001</v>
      </c>
      <c r="G575" s="7">
        <f t="shared" si="8"/>
        <v>1</v>
      </c>
      <c r="H575" s="2">
        <v>2019</v>
      </c>
    </row>
    <row r="576" spans="1:8" x14ac:dyDescent="0.25">
      <c r="A576" s="3" t="s">
        <v>122</v>
      </c>
      <c r="B576" s="4" t="s">
        <v>123</v>
      </c>
      <c r="C576" s="2" t="s">
        <v>124</v>
      </c>
      <c r="D576" s="2" t="s">
        <v>171</v>
      </c>
      <c r="E576" s="5">
        <v>105239.62800000001</v>
      </c>
      <c r="F576" s="6">
        <v>155571.62400000001</v>
      </c>
      <c r="G576" s="7">
        <f t="shared" si="8"/>
        <v>0.67647058823529416</v>
      </c>
      <c r="H576" s="2">
        <v>2019</v>
      </c>
    </row>
    <row r="577" spans="1:8" x14ac:dyDescent="0.25">
      <c r="A577" s="3" t="s">
        <v>125</v>
      </c>
      <c r="B577" s="4" t="s">
        <v>126</v>
      </c>
      <c r="C577" s="2" t="s">
        <v>127</v>
      </c>
      <c r="D577" s="2" t="s">
        <v>171</v>
      </c>
      <c r="E577" s="5">
        <v>225035.28</v>
      </c>
      <c r="F577" s="6">
        <v>348804.68400000001</v>
      </c>
      <c r="G577" s="7">
        <f t="shared" si="8"/>
        <v>0.64516129032258063</v>
      </c>
      <c r="H577" s="2">
        <v>2019</v>
      </c>
    </row>
    <row r="578" spans="1:8" x14ac:dyDescent="0.25">
      <c r="A578" s="3" t="s">
        <v>128</v>
      </c>
      <c r="B578" s="4" t="s">
        <v>129</v>
      </c>
      <c r="C578" s="2" t="s">
        <v>130</v>
      </c>
      <c r="D578" s="2" t="s">
        <v>171</v>
      </c>
      <c r="E578" s="5">
        <v>727544.80800000008</v>
      </c>
      <c r="F578" s="6">
        <v>880712.13600000006</v>
      </c>
      <c r="G578" s="7">
        <f t="shared" si="8"/>
        <v>0.82608695652173914</v>
      </c>
      <c r="H578" s="2">
        <v>2019</v>
      </c>
    </row>
    <row r="579" spans="1:8" x14ac:dyDescent="0.25">
      <c r="A579" s="3" t="s">
        <v>131</v>
      </c>
      <c r="B579" s="4" t="s">
        <v>132</v>
      </c>
      <c r="C579" s="2" t="s">
        <v>133</v>
      </c>
      <c r="D579" s="2" t="s">
        <v>171</v>
      </c>
      <c r="E579" s="5">
        <v>227823.62400000001</v>
      </c>
      <c r="F579" s="6">
        <v>204785.28000000003</v>
      </c>
      <c r="G579" s="7">
        <f t="shared" ref="G579:G642" si="9">E579/F579</f>
        <v>1.1124999999999998</v>
      </c>
      <c r="H579" s="2">
        <v>2019</v>
      </c>
    </row>
    <row r="580" spans="1:8" x14ac:dyDescent="0.25">
      <c r="A580" s="3" t="s">
        <v>134</v>
      </c>
      <c r="B580" s="4" t="s">
        <v>135</v>
      </c>
      <c r="C580" s="2" t="s">
        <v>136</v>
      </c>
      <c r="D580" s="2" t="s">
        <v>171</v>
      </c>
      <c r="E580" s="5">
        <v>173121.16500000001</v>
      </c>
      <c r="F580" s="6">
        <v>539148.77100000007</v>
      </c>
      <c r="G580" s="7">
        <f t="shared" si="9"/>
        <v>0.32110091743119262</v>
      </c>
      <c r="H580" s="2">
        <v>2019</v>
      </c>
    </row>
    <row r="581" spans="1:8" x14ac:dyDescent="0.25">
      <c r="A581" s="3" t="s">
        <v>137</v>
      </c>
      <c r="B581" s="4" t="s">
        <v>138</v>
      </c>
      <c r="C581" s="2" t="s">
        <v>139</v>
      </c>
      <c r="D581" s="2" t="s">
        <v>171</v>
      </c>
      <c r="E581" s="5">
        <v>246179.48400000003</v>
      </c>
      <c r="F581" s="6">
        <v>299154.81600000005</v>
      </c>
      <c r="G581" s="7">
        <f t="shared" si="9"/>
        <v>0.82291666666666663</v>
      </c>
      <c r="H581" s="2">
        <v>2019</v>
      </c>
    </row>
    <row r="582" spans="1:8" x14ac:dyDescent="0.25">
      <c r="A582" s="3" t="s">
        <v>140</v>
      </c>
      <c r="B582" s="4" t="s">
        <v>141</v>
      </c>
      <c r="C582" s="2" t="s">
        <v>142</v>
      </c>
      <c r="D582" s="2" t="s">
        <v>171</v>
      </c>
      <c r="E582" s="5">
        <v>527493.91500000004</v>
      </c>
      <c r="F582" s="6">
        <v>389533.96799999999</v>
      </c>
      <c r="G582" s="7">
        <f t="shared" si="9"/>
        <v>1.3541666666666667</v>
      </c>
      <c r="H582" s="2">
        <v>2019</v>
      </c>
    </row>
    <row r="583" spans="1:8" x14ac:dyDescent="0.25">
      <c r="A583" s="3" t="s">
        <v>143</v>
      </c>
      <c r="B583" s="4" t="s">
        <v>144</v>
      </c>
      <c r="C583" s="2" t="s">
        <v>145</v>
      </c>
      <c r="D583" s="2" t="s">
        <v>171</v>
      </c>
      <c r="E583" s="5">
        <v>548290.701</v>
      </c>
      <c r="F583" s="6">
        <v>1035660.213</v>
      </c>
      <c r="G583" s="7">
        <f t="shared" si="9"/>
        <v>0.52941176470588236</v>
      </c>
      <c r="H583" s="2">
        <v>2019</v>
      </c>
    </row>
    <row r="584" spans="1:8" x14ac:dyDescent="0.25">
      <c r="A584" s="3" t="s">
        <v>143</v>
      </c>
      <c r="B584" s="4" t="s">
        <v>144</v>
      </c>
      <c r="C584" s="2" t="s">
        <v>146</v>
      </c>
      <c r="D584" s="2" t="s">
        <v>171</v>
      </c>
      <c r="E584" s="5">
        <v>280967.03100000002</v>
      </c>
      <c r="F584" s="6">
        <v>751423.45500000007</v>
      </c>
      <c r="G584" s="7">
        <f t="shared" si="9"/>
        <v>0.37391304347826088</v>
      </c>
      <c r="H584" s="2">
        <v>2019</v>
      </c>
    </row>
    <row r="585" spans="1:8" x14ac:dyDescent="0.25">
      <c r="A585" s="3" t="s">
        <v>147</v>
      </c>
      <c r="B585" s="4" t="s">
        <v>148</v>
      </c>
      <c r="C585" s="2" t="s">
        <v>149</v>
      </c>
      <c r="D585" s="2" t="s">
        <v>171</v>
      </c>
      <c r="E585" s="5">
        <v>251347.63500000004</v>
      </c>
      <c r="F585" s="6">
        <v>374736.47399999999</v>
      </c>
      <c r="G585" s="7">
        <f t="shared" si="9"/>
        <v>0.67073170731707332</v>
      </c>
      <c r="H585" s="2">
        <v>2019</v>
      </c>
    </row>
    <row r="586" spans="1:8" x14ac:dyDescent="0.25">
      <c r="A586" s="3" t="s">
        <v>150</v>
      </c>
      <c r="B586" s="4" t="s">
        <v>151</v>
      </c>
      <c r="C586" s="2" t="s">
        <v>152</v>
      </c>
      <c r="D586" s="2" t="s">
        <v>171</v>
      </c>
      <c r="E586" s="5">
        <v>189682.614</v>
      </c>
      <c r="F586" s="6">
        <v>256989.348</v>
      </c>
      <c r="G586" s="7">
        <f t="shared" si="9"/>
        <v>0.73809523809523814</v>
      </c>
      <c r="H586" s="2">
        <v>2019</v>
      </c>
    </row>
    <row r="587" spans="1:8" x14ac:dyDescent="0.25">
      <c r="A587" s="3" t="s">
        <v>153</v>
      </c>
      <c r="B587" s="4" t="s">
        <v>154</v>
      </c>
      <c r="C587" s="2" t="s">
        <v>155</v>
      </c>
      <c r="D587" s="2" t="s">
        <v>171</v>
      </c>
      <c r="E587" s="5">
        <v>405970.92900000006</v>
      </c>
      <c r="F587" s="6">
        <v>361358.73900000006</v>
      </c>
      <c r="G587" s="7">
        <f t="shared" si="9"/>
        <v>1.1234567901234567</v>
      </c>
      <c r="H587" s="2">
        <v>2019</v>
      </c>
    </row>
    <row r="588" spans="1:8" x14ac:dyDescent="0.25">
      <c r="A588" s="3" t="s">
        <v>156</v>
      </c>
      <c r="B588" s="4" t="s">
        <v>157</v>
      </c>
      <c r="C588" s="2" t="s">
        <v>158</v>
      </c>
      <c r="D588" s="2" t="s">
        <v>171</v>
      </c>
      <c r="E588" s="5">
        <v>89603.900999999998</v>
      </c>
      <c r="F588" s="6">
        <v>255698.93700000001</v>
      </c>
      <c r="G588" s="7">
        <f t="shared" si="9"/>
        <v>0.3504273504273504</v>
      </c>
      <c r="H588" s="2">
        <v>2019</v>
      </c>
    </row>
    <row r="589" spans="1:8" x14ac:dyDescent="0.25">
      <c r="A589" s="3" t="s">
        <v>159</v>
      </c>
      <c r="B589" s="4" t="s">
        <v>160</v>
      </c>
      <c r="C589" s="2" t="s">
        <v>161</v>
      </c>
      <c r="D589" s="2" t="s">
        <v>171</v>
      </c>
      <c r="E589" s="5">
        <v>449668.20600000006</v>
      </c>
      <c r="F589" s="6">
        <v>524612.90700000012</v>
      </c>
      <c r="G589" s="7">
        <f t="shared" si="9"/>
        <v>0.8571428571428571</v>
      </c>
      <c r="H589" s="2">
        <v>2019</v>
      </c>
    </row>
    <row r="590" spans="1:8" x14ac:dyDescent="0.25">
      <c r="A590" s="3" t="s">
        <v>162</v>
      </c>
      <c r="B590" s="4" t="s">
        <v>163</v>
      </c>
      <c r="C590" s="2" t="s">
        <v>164</v>
      </c>
      <c r="D590" s="2" t="s">
        <v>171</v>
      </c>
      <c r="E590" s="5">
        <v>28021.059000000001</v>
      </c>
      <c r="F590" s="6">
        <v>67080.717000000004</v>
      </c>
      <c r="G590" s="7">
        <f t="shared" si="9"/>
        <v>0.41772151898734178</v>
      </c>
      <c r="H590" s="2">
        <v>2019</v>
      </c>
    </row>
    <row r="591" spans="1:8" x14ac:dyDescent="0.25">
      <c r="A591" s="3" t="s">
        <v>165</v>
      </c>
      <c r="B591" s="4" t="s">
        <v>166</v>
      </c>
      <c r="C591" s="2" t="s">
        <v>167</v>
      </c>
      <c r="D591" s="2" t="s">
        <v>171</v>
      </c>
      <c r="E591" s="5">
        <v>293649.05700000003</v>
      </c>
      <c r="F591" s="6">
        <v>918594.48600000003</v>
      </c>
      <c r="G591" s="7">
        <f t="shared" si="9"/>
        <v>0.31967213114754101</v>
      </c>
      <c r="H591" s="2">
        <v>2019</v>
      </c>
    </row>
    <row r="592" spans="1:8" x14ac:dyDescent="0.25">
      <c r="A592" s="3" t="s">
        <v>8</v>
      </c>
      <c r="B592" s="4" t="s">
        <v>9</v>
      </c>
      <c r="C592" s="2" t="s">
        <v>10</v>
      </c>
      <c r="D592" s="2" t="s">
        <v>11</v>
      </c>
      <c r="E592" s="5">
        <v>232975.899</v>
      </c>
      <c r="F592" s="6">
        <v>386399.05200000003</v>
      </c>
      <c r="G592" s="7">
        <f t="shared" si="9"/>
        <v>0.6029411764705882</v>
      </c>
      <c r="H592" s="2">
        <v>2018</v>
      </c>
    </row>
    <row r="593" spans="1:8" x14ac:dyDescent="0.25">
      <c r="A593" s="3" t="s">
        <v>12</v>
      </c>
      <c r="B593" s="4" t="s">
        <v>13</v>
      </c>
      <c r="C593" s="2" t="s">
        <v>14</v>
      </c>
      <c r="D593" s="2" t="s">
        <v>11</v>
      </c>
      <c r="E593" s="5">
        <v>128224.78199999999</v>
      </c>
      <c r="F593" s="6">
        <v>314456.01299999998</v>
      </c>
      <c r="G593" s="7">
        <f t="shared" si="9"/>
        <v>0.40776699029126212</v>
      </c>
      <c r="H593" s="2">
        <v>2018</v>
      </c>
    </row>
    <row r="594" spans="1:8" x14ac:dyDescent="0.25">
      <c r="A594" s="3" t="s">
        <v>15</v>
      </c>
      <c r="B594" s="4" t="s">
        <v>16</v>
      </c>
      <c r="C594" s="2" t="s">
        <v>17</v>
      </c>
      <c r="D594" s="2" t="s">
        <v>11</v>
      </c>
      <c r="E594" s="5">
        <v>343494.10800000001</v>
      </c>
      <c r="F594" s="6">
        <v>257620.58100000003</v>
      </c>
      <c r="G594" s="7">
        <f t="shared" si="9"/>
        <v>1.3333333333333333</v>
      </c>
      <c r="H594" s="2">
        <v>2018</v>
      </c>
    </row>
    <row r="595" spans="1:8" x14ac:dyDescent="0.25">
      <c r="A595" s="3" t="s">
        <v>18</v>
      </c>
      <c r="B595" s="4" t="s">
        <v>19</v>
      </c>
      <c r="C595" s="2" t="s">
        <v>20</v>
      </c>
      <c r="D595" s="2" t="s">
        <v>11</v>
      </c>
      <c r="E595" s="5">
        <v>256430.98799999998</v>
      </c>
      <c r="F595" s="6">
        <v>308882.78100000002</v>
      </c>
      <c r="G595" s="7">
        <f t="shared" si="9"/>
        <v>0.83018867924528295</v>
      </c>
      <c r="H595" s="2">
        <v>2018</v>
      </c>
    </row>
    <row r="596" spans="1:8" x14ac:dyDescent="0.25">
      <c r="A596" s="3" t="s">
        <v>21</v>
      </c>
      <c r="B596" s="4" t="s">
        <v>22</v>
      </c>
      <c r="C596" s="2" t="s">
        <v>23</v>
      </c>
      <c r="D596" s="2" t="s">
        <v>11</v>
      </c>
      <c r="E596" s="5">
        <v>148680.63</v>
      </c>
      <c r="F596" s="6">
        <v>215586.9135</v>
      </c>
      <c r="G596" s="7">
        <f t="shared" si="9"/>
        <v>0.68965517241379315</v>
      </c>
      <c r="H596" s="2">
        <v>2018</v>
      </c>
    </row>
    <row r="597" spans="1:8" x14ac:dyDescent="0.25">
      <c r="A597" s="3" t="s">
        <v>21</v>
      </c>
      <c r="B597" s="4" t="s">
        <v>22</v>
      </c>
      <c r="C597" s="2" t="s">
        <v>24</v>
      </c>
      <c r="D597" s="2" t="s">
        <v>11</v>
      </c>
      <c r="E597" s="5">
        <v>136452.9375</v>
      </c>
      <c r="F597" s="6">
        <v>316570.815</v>
      </c>
      <c r="G597" s="7">
        <f t="shared" si="9"/>
        <v>0.43103448275862066</v>
      </c>
      <c r="H597" s="2">
        <v>2018</v>
      </c>
    </row>
    <row r="598" spans="1:8" x14ac:dyDescent="0.25">
      <c r="A598" s="3" t="s">
        <v>21</v>
      </c>
      <c r="B598" s="4" t="s">
        <v>22</v>
      </c>
      <c r="C598" s="2" t="s">
        <v>25</v>
      </c>
      <c r="D598" s="2" t="s">
        <v>11</v>
      </c>
      <c r="E598" s="5">
        <v>294516.37124999997</v>
      </c>
      <c r="F598" s="6">
        <v>282371.36625000002</v>
      </c>
      <c r="G598" s="7">
        <f t="shared" si="9"/>
        <v>1.0430107526881718</v>
      </c>
      <c r="H598" s="2">
        <v>2018</v>
      </c>
    </row>
    <row r="599" spans="1:8" x14ac:dyDescent="0.25">
      <c r="A599" s="3" t="s">
        <v>21</v>
      </c>
      <c r="B599" s="4" t="s">
        <v>22</v>
      </c>
      <c r="C599" s="2" t="s">
        <v>26</v>
      </c>
      <c r="D599" s="2" t="s">
        <v>11</v>
      </c>
      <c r="E599" s="5">
        <v>150723.639</v>
      </c>
      <c r="F599" s="6">
        <v>393936.78374999994</v>
      </c>
      <c r="G599" s="7">
        <f t="shared" si="9"/>
        <v>0.38260869565217398</v>
      </c>
      <c r="H599" s="2">
        <v>2018</v>
      </c>
    </row>
    <row r="600" spans="1:8" x14ac:dyDescent="0.25">
      <c r="A600" s="3" t="s">
        <v>27</v>
      </c>
      <c r="B600" s="4" t="s">
        <v>28</v>
      </c>
      <c r="C600" s="2" t="s">
        <v>29</v>
      </c>
      <c r="D600" s="2" t="s">
        <v>11</v>
      </c>
      <c r="E600" s="5">
        <v>146271.177</v>
      </c>
      <c r="F600" s="6">
        <v>117401.86575000001</v>
      </c>
      <c r="G600" s="7">
        <f t="shared" si="9"/>
        <v>1.2459016393442621</v>
      </c>
      <c r="H600" s="2">
        <v>2018</v>
      </c>
    </row>
    <row r="601" spans="1:8" x14ac:dyDescent="0.25">
      <c r="A601" s="3" t="s">
        <v>30</v>
      </c>
      <c r="B601" s="4" t="s">
        <v>31</v>
      </c>
      <c r="C601" s="2" t="s">
        <v>32</v>
      </c>
      <c r="D601" s="2" t="s">
        <v>11</v>
      </c>
      <c r="E601" s="5">
        <v>302215.212</v>
      </c>
      <c r="F601" s="6">
        <v>214069.10850000003</v>
      </c>
      <c r="G601" s="7">
        <f t="shared" si="9"/>
        <v>1.4117647058823528</v>
      </c>
      <c r="H601" s="2">
        <v>2018</v>
      </c>
    </row>
    <row r="602" spans="1:8" x14ac:dyDescent="0.25">
      <c r="A602" s="3" t="s">
        <v>33</v>
      </c>
      <c r="B602" s="4" t="s">
        <v>34</v>
      </c>
      <c r="C602" s="2" t="s">
        <v>35</v>
      </c>
      <c r="D602" s="2" t="s">
        <v>11</v>
      </c>
      <c r="E602" s="5">
        <v>198851.76</v>
      </c>
      <c r="F602" s="6">
        <v>248564.7</v>
      </c>
      <c r="G602" s="7">
        <f t="shared" si="9"/>
        <v>0.8</v>
      </c>
      <c r="H602" s="2">
        <v>2018</v>
      </c>
    </row>
    <row r="603" spans="1:8" x14ac:dyDescent="0.25">
      <c r="A603" s="3" t="s">
        <v>36</v>
      </c>
      <c r="B603" s="4" t="s">
        <v>37</v>
      </c>
      <c r="C603" s="2" t="s">
        <v>38</v>
      </c>
      <c r="D603" s="2" t="s">
        <v>11</v>
      </c>
      <c r="E603" s="5">
        <v>57048.117750000005</v>
      </c>
      <c r="F603" s="6">
        <v>80452.473750000005</v>
      </c>
      <c r="G603" s="7">
        <f t="shared" si="9"/>
        <v>0.70909090909090911</v>
      </c>
      <c r="H603" s="2">
        <v>2018</v>
      </c>
    </row>
    <row r="604" spans="1:8" x14ac:dyDescent="0.25">
      <c r="A604" s="3" t="s">
        <v>36</v>
      </c>
      <c r="B604" s="4" t="s">
        <v>37</v>
      </c>
      <c r="C604" s="2" t="s">
        <v>39</v>
      </c>
      <c r="D604" s="2" t="s">
        <v>11</v>
      </c>
      <c r="E604" s="5">
        <v>62725.320000000007</v>
      </c>
      <c r="F604" s="6">
        <v>237460.14</v>
      </c>
      <c r="G604" s="7">
        <f t="shared" si="9"/>
        <v>0.26415094339622641</v>
      </c>
      <c r="H604" s="2">
        <v>2018</v>
      </c>
    </row>
    <row r="605" spans="1:8" x14ac:dyDescent="0.25">
      <c r="A605" s="3" t="s">
        <v>40</v>
      </c>
      <c r="B605" s="4" t="s">
        <v>41</v>
      </c>
      <c r="C605" s="2" t="s">
        <v>42</v>
      </c>
      <c r="D605" s="2" t="s">
        <v>11</v>
      </c>
      <c r="E605" s="5">
        <v>124084.06200000001</v>
      </c>
      <c r="F605" s="6">
        <v>134424.40050000002</v>
      </c>
      <c r="G605" s="7">
        <f t="shared" si="9"/>
        <v>0.92307692307692302</v>
      </c>
      <c r="H605" s="2">
        <v>2018</v>
      </c>
    </row>
    <row r="606" spans="1:8" x14ac:dyDescent="0.25">
      <c r="A606" s="3" t="s">
        <v>43</v>
      </c>
      <c r="B606" s="4" t="s">
        <v>44</v>
      </c>
      <c r="C606" s="2" t="s">
        <v>45</v>
      </c>
      <c r="D606" s="2" t="s">
        <v>11</v>
      </c>
      <c r="E606" s="5">
        <v>493240.10399999999</v>
      </c>
      <c r="F606" s="6">
        <v>148999.61475000001</v>
      </c>
      <c r="G606" s="7">
        <f t="shared" si="9"/>
        <v>3.3103448275862069</v>
      </c>
      <c r="H606" s="2">
        <v>2018</v>
      </c>
    </row>
    <row r="607" spans="1:8" x14ac:dyDescent="0.25">
      <c r="A607" s="3" t="s">
        <v>46</v>
      </c>
      <c r="B607" s="4" t="s">
        <v>47</v>
      </c>
      <c r="C607" s="2" t="s">
        <v>48</v>
      </c>
      <c r="D607" s="2" t="s">
        <v>11</v>
      </c>
      <c r="E607" s="5">
        <v>236885.63399999999</v>
      </c>
      <c r="F607" s="6">
        <v>259916.18175000002</v>
      </c>
      <c r="G607" s="7">
        <f t="shared" si="9"/>
        <v>0.911392405063291</v>
      </c>
      <c r="H607" s="2">
        <v>2018</v>
      </c>
    </row>
    <row r="608" spans="1:8" x14ac:dyDescent="0.25">
      <c r="A608" s="3" t="s">
        <v>49</v>
      </c>
      <c r="B608" s="4" t="s">
        <v>50</v>
      </c>
      <c r="C608" s="2" t="s">
        <v>51</v>
      </c>
      <c r="D608" s="2" t="s">
        <v>11</v>
      </c>
      <c r="E608" s="5">
        <v>496245.79125000001</v>
      </c>
      <c r="F608" s="6">
        <v>175440.43124999999</v>
      </c>
      <c r="G608" s="7">
        <f t="shared" si="9"/>
        <v>2.8285714285714287</v>
      </c>
      <c r="H608" s="2">
        <v>2018</v>
      </c>
    </row>
    <row r="609" spans="1:8" x14ac:dyDescent="0.25">
      <c r="A609" s="3" t="s">
        <v>52</v>
      </c>
      <c r="B609" s="4" t="s">
        <v>53</v>
      </c>
      <c r="C609" s="2" t="s">
        <v>54</v>
      </c>
      <c r="D609" s="2" t="s">
        <v>11</v>
      </c>
      <c r="E609" s="5">
        <v>97352.887500000012</v>
      </c>
      <c r="F609" s="6">
        <v>115053.41250000001</v>
      </c>
      <c r="G609" s="7">
        <f t="shared" si="9"/>
        <v>0.84615384615384626</v>
      </c>
      <c r="H609" s="2">
        <v>2018</v>
      </c>
    </row>
    <row r="610" spans="1:8" x14ac:dyDescent="0.25">
      <c r="A610" s="3" t="s">
        <v>52</v>
      </c>
      <c r="B610" s="4" t="s">
        <v>53</v>
      </c>
      <c r="C610" s="2" t="s">
        <v>55</v>
      </c>
      <c r="D610" s="2" t="s">
        <v>11</v>
      </c>
      <c r="E610" s="5">
        <v>92975.42475000002</v>
      </c>
      <c r="F610" s="6">
        <v>96974.367750000005</v>
      </c>
      <c r="G610" s="7">
        <f t="shared" si="9"/>
        <v>0.95876288659793829</v>
      </c>
      <c r="H610" s="2">
        <v>2018</v>
      </c>
    </row>
    <row r="611" spans="1:8" x14ac:dyDescent="0.25">
      <c r="A611" s="3" t="s">
        <v>56</v>
      </c>
      <c r="B611" s="4" t="s">
        <v>57</v>
      </c>
      <c r="C611" s="2" t="s">
        <v>58</v>
      </c>
      <c r="D611" s="2" t="s">
        <v>11</v>
      </c>
      <c r="E611" s="5">
        <v>230190.09299999999</v>
      </c>
      <c r="F611" s="6">
        <v>101439.702</v>
      </c>
      <c r="G611" s="7">
        <f t="shared" si="9"/>
        <v>2.2692307692307692</v>
      </c>
      <c r="H611" s="2">
        <v>2018</v>
      </c>
    </row>
    <row r="612" spans="1:8" x14ac:dyDescent="0.25">
      <c r="A612" s="3" t="s">
        <v>59</v>
      </c>
      <c r="B612" s="4" t="s">
        <v>60</v>
      </c>
      <c r="C612" s="2" t="s">
        <v>61</v>
      </c>
      <c r="D612" s="2" t="s">
        <v>11</v>
      </c>
      <c r="E612" s="5">
        <v>27952.857</v>
      </c>
      <c r="F612" s="6">
        <v>22068.045000000002</v>
      </c>
      <c r="G612" s="7">
        <f t="shared" si="9"/>
        <v>1.2666666666666666</v>
      </c>
      <c r="H612" s="2">
        <v>2018</v>
      </c>
    </row>
    <row r="613" spans="1:8" x14ac:dyDescent="0.25">
      <c r="A613" s="3" t="s">
        <v>62</v>
      </c>
      <c r="B613" s="4" t="s">
        <v>63</v>
      </c>
      <c r="C613" s="2" t="s">
        <v>64</v>
      </c>
      <c r="D613" s="2" t="s">
        <v>11</v>
      </c>
      <c r="E613" s="5">
        <v>182780.7795</v>
      </c>
      <c r="F613" s="6">
        <v>447497.77049999998</v>
      </c>
      <c r="G613" s="7">
        <f t="shared" si="9"/>
        <v>0.40845070422535212</v>
      </c>
      <c r="H613" s="2">
        <v>2018</v>
      </c>
    </row>
    <row r="614" spans="1:8" x14ac:dyDescent="0.25">
      <c r="A614" s="3" t="s">
        <v>65</v>
      </c>
      <c r="B614" s="4" t="s">
        <v>66</v>
      </c>
      <c r="C614" s="2" t="s">
        <v>67</v>
      </c>
      <c r="D614" s="2" t="s">
        <v>11</v>
      </c>
      <c r="E614" s="5">
        <v>207497.29499999998</v>
      </c>
      <c r="F614" s="6">
        <v>154220.96250000002</v>
      </c>
      <c r="G614" s="7">
        <f t="shared" si="9"/>
        <v>1.3454545454545452</v>
      </c>
      <c r="H614" s="2">
        <v>2018</v>
      </c>
    </row>
    <row r="615" spans="1:8" x14ac:dyDescent="0.25">
      <c r="A615" s="3" t="s">
        <v>68</v>
      </c>
      <c r="B615" s="4" t="s">
        <v>69</v>
      </c>
      <c r="C615" s="2" t="s">
        <v>70</v>
      </c>
      <c r="D615" s="2" t="s">
        <v>11</v>
      </c>
      <c r="E615" s="5">
        <v>244553.62049999999</v>
      </c>
      <c r="F615" s="6">
        <v>151390.3365</v>
      </c>
      <c r="G615" s="7">
        <f t="shared" si="9"/>
        <v>1.6153846153846152</v>
      </c>
      <c r="H615" s="2">
        <v>2018</v>
      </c>
    </row>
    <row r="616" spans="1:8" x14ac:dyDescent="0.25">
      <c r="A616" s="3" t="s">
        <v>71</v>
      </c>
      <c r="B616" s="4" t="s">
        <v>72</v>
      </c>
      <c r="C616" s="2" t="s">
        <v>73</v>
      </c>
      <c r="D616" s="2" t="s">
        <v>11</v>
      </c>
      <c r="E616" s="5">
        <v>288271.49400000006</v>
      </c>
      <c r="F616" s="6">
        <v>267680.67300000001</v>
      </c>
      <c r="G616" s="7">
        <f t="shared" si="9"/>
        <v>1.0769230769230771</v>
      </c>
      <c r="H616" s="2">
        <v>2018</v>
      </c>
    </row>
    <row r="617" spans="1:8" x14ac:dyDescent="0.25">
      <c r="A617" s="3" t="s">
        <v>71</v>
      </c>
      <c r="B617" s="4" t="s">
        <v>72</v>
      </c>
      <c r="C617" s="2" t="s">
        <v>74</v>
      </c>
      <c r="D617" s="2" t="s">
        <v>11</v>
      </c>
      <c r="E617" s="5">
        <v>413150.54400000005</v>
      </c>
      <c r="F617" s="6">
        <v>703647.02025000018</v>
      </c>
      <c r="G617" s="7">
        <f t="shared" si="9"/>
        <v>0.58715596330275222</v>
      </c>
      <c r="H617" s="2">
        <v>2018</v>
      </c>
    </row>
    <row r="618" spans="1:8" x14ac:dyDescent="0.25">
      <c r="A618" s="3" t="s">
        <v>75</v>
      </c>
      <c r="B618" s="4" t="s">
        <v>76</v>
      </c>
      <c r="C618" s="2" t="s">
        <v>77</v>
      </c>
      <c r="D618" s="2" t="s">
        <v>11</v>
      </c>
      <c r="E618" s="5">
        <v>165967.19100000002</v>
      </c>
      <c r="F618" s="6">
        <v>229800.72600000002</v>
      </c>
      <c r="G618" s="7">
        <f t="shared" si="9"/>
        <v>0.72222222222222221</v>
      </c>
      <c r="H618" s="2">
        <v>2018</v>
      </c>
    </row>
    <row r="619" spans="1:8" x14ac:dyDescent="0.25">
      <c r="A619" s="3" t="s">
        <v>78</v>
      </c>
      <c r="B619" s="4" t="s">
        <v>79</v>
      </c>
      <c r="C619" s="2" t="s">
        <v>80</v>
      </c>
      <c r="D619" s="2" t="s">
        <v>11</v>
      </c>
      <c r="E619" s="5">
        <v>107365.31099999999</v>
      </c>
      <c r="F619" s="6">
        <v>79356.968999999997</v>
      </c>
      <c r="G619" s="7">
        <f t="shared" si="9"/>
        <v>1.3529411764705881</v>
      </c>
      <c r="H619" s="2">
        <v>2018</v>
      </c>
    </row>
    <row r="620" spans="1:8" x14ac:dyDescent="0.25">
      <c r="A620" s="3" t="s">
        <v>81</v>
      </c>
      <c r="B620" s="4" t="s">
        <v>82</v>
      </c>
      <c r="C620" s="2" t="s">
        <v>83</v>
      </c>
      <c r="D620" s="2" t="s">
        <v>11</v>
      </c>
      <c r="E620" s="5">
        <v>143141.90400000001</v>
      </c>
      <c r="F620" s="6">
        <v>101041.34400000001</v>
      </c>
      <c r="G620" s="7">
        <f t="shared" si="9"/>
        <v>1.4166666666666665</v>
      </c>
      <c r="H620" s="2">
        <v>2018</v>
      </c>
    </row>
    <row r="621" spans="1:8" x14ac:dyDescent="0.25">
      <c r="A621" s="3" t="s">
        <v>84</v>
      </c>
      <c r="B621" s="4" t="s">
        <v>85</v>
      </c>
      <c r="C621" s="2" t="s">
        <v>86</v>
      </c>
      <c r="D621" s="2" t="s">
        <v>11</v>
      </c>
      <c r="E621" s="5">
        <v>55851.660000000011</v>
      </c>
      <c r="F621" s="6">
        <v>19548.081000000006</v>
      </c>
      <c r="G621" s="7">
        <f t="shared" si="9"/>
        <v>2.8571428571428568</v>
      </c>
      <c r="H621" s="2">
        <v>2018</v>
      </c>
    </row>
    <row r="622" spans="1:8" x14ac:dyDescent="0.25">
      <c r="A622" s="3" t="s">
        <v>87</v>
      </c>
      <c r="B622" s="4" t="s">
        <v>88</v>
      </c>
      <c r="C622" s="2" t="s">
        <v>89</v>
      </c>
      <c r="D622" s="2" t="s">
        <v>11</v>
      </c>
      <c r="E622" s="5">
        <v>124792.34625</v>
      </c>
      <c r="F622" s="6">
        <v>227399.38649999999</v>
      </c>
      <c r="G622" s="7">
        <f t="shared" si="9"/>
        <v>0.54878048780487809</v>
      </c>
      <c r="H622" s="2">
        <v>2018</v>
      </c>
    </row>
    <row r="623" spans="1:8" x14ac:dyDescent="0.25">
      <c r="A623" s="3" t="s">
        <v>90</v>
      </c>
      <c r="B623" s="4" t="s">
        <v>91</v>
      </c>
      <c r="C623" s="2" t="s">
        <v>92</v>
      </c>
      <c r="D623" s="2" t="s">
        <v>11</v>
      </c>
      <c r="E623" s="5">
        <v>59832.73575</v>
      </c>
      <c r="F623" s="6">
        <v>65623.000500000009</v>
      </c>
      <c r="G623" s="7">
        <f t="shared" si="9"/>
        <v>0.91176470588235281</v>
      </c>
      <c r="H623" s="2">
        <v>2018</v>
      </c>
    </row>
    <row r="624" spans="1:8" x14ac:dyDescent="0.25">
      <c r="A624" s="3" t="s">
        <v>93</v>
      </c>
      <c r="B624" s="4" t="s">
        <v>94</v>
      </c>
      <c r="C624" s="2" t="s">
        <v>95</v>
      </c>
      <c r="D624" s="2" t="s">
        <v>11</v>
      </c>
      <c r="E624" s="5">
        <v>330737.74200000003</v>
      </c>
      <c r="F624" s="6">
        <v>303553.81800000003</v>
      </c>
      <c r="G624" s="7">
        <f t="shared" si="9"/>
        <v>1.0895522388059702</v>
      </c>
      <c r="H624" s="2">
        <v>2018</v>
      </c>
    </row>
    <row r="625" spans="1:8" x14ac:dyDescent="0.25">
      <c r="A625" s="3" t="s">
        <v>96</v>
      </c>
      <c r="B625" s="4" t="s">
        <v>97</v>
      </c>
      <c r="C625" s="2" t="s">
        <v>98</v>
      </c>
      <c r="D625" s="2" t="s">
        <v>11</v>
      </c>
      <c r="E625" s="5">
        <v>135199.66500000001</v>
      </c>
      <c r="F625" s="6">
        <v>160777.98000000001</v>
      </c>
      <c r="G625" s="7">
        <f t="shared" si="9"/>
        <v>0.84090909090909094</v>
      </c>
      <c r="H625" s="2">
        <v>2018</v>
      </c>
    </row>
    <row r="626" spans="1:8" x14ac:dyDescent="0.25">
      <c r="A626" s="3" t="s">
        <v>99</v>
      </c>
      <c r="B626" s="4" t="s">
        <v>100</v>
      </c>
      <c r="C626" s="2" t="s">
        <v>101</v>
      </c>
      <c r="D626" s="2" t="s">
        <v>11</v>
      </c>
      <c r="E626" s="5">
        <v>39959.831249999996</v>
      </c>
      <c r="F626" s="6">
        <v>45820.606499999994</v>
      </c>
      <c r="G626" s="7">
        <f t="shared" si="9"/>
        <v>0.87209302325581395</v>
      </c>
      <c r="H626" s="2">
        <v>2018</v>
      </c>
    </row>
    <row r="627" spans="1:8" x14ac:dyDescent="0.25">
      <c r="A627" s="3" t="s">
        <v>102</v>
      </c>
      <c r="B627" s="4" t="s">
        <v>103</v>
      </c>
      <c r="C627" s="2" t="s">
        <v>104</v>
      </c>
      <c r="D627" s="2" t="s">
        <v>11</v>
      </c>
      <c r="E627" s="5">
        <v>137001.61800000002</v>
      </c>
      <c r="F627" s="6">
        <v>291567.54599999997</v>
      </c>
      <c r="G627" s="7">
        <f t="shared" si="9"/>
        <v>0.46987951807228928</v>
      </c>
      <c r="H627" s="2">
        <v>2018</v>
      </c>
    </row>
    <row r="628" spans="1:8" x14ac:dyDescent="0.25">
      <c r="A628" s="3" t="s">
        <v>105</v>
      </c>
      <c r="B628" s="4" t="s">
        <v>106</v>
      </c>
      <c r="C628" s="2" t="s">
        <v>107</v>
      </c>
      <c r="D628" s="2" t="s">
        <v>11</v>
      </c>
      <c r="E628" s="5">
        <v>20182.12875</v>
      </c>
      <c r="F628" s="6">
        <v>19605.496500000005</v>
      </c>
      <c r="G628" s="7">
        <f t="shared" si="9"/>
        <v>1.029411764705882</v>
      </c>
      <c r="H628" s="2">
        <v>2018</v>
      </c>
    </row>
    <row r="629" spans="1:8" x14ac:dyDescent="0.25">
      <c r="A629" s="3" t="s">
        <v>108</v>
      </c>
      <c r="B629" s="4" t="s">
        <v>109</v>
      </c>
      <c r="C629" s="2" t="s">
        <v>110</v>
      </c>
      <c r="D629" s="2" t="s">
        <v>11</v>
      </c>
      <c r="E629" s="5">
        <v>52566.117749999998</v>
      </c>
      <c r="F629" s="6">
        <v>195763.47300000003</v>
      </c>
      <c r="G629" s="7">
        <f t="shared" si="9"/>
        <v>0.26851851851851849</v>
      </c>
      <c r="H629" s="2">
        <v>2018</v>
      </c>
    </row>
    <row r="630" spans="1:8" x14ac:dyDescent="0.25">
      <c r="A630" s="3" t="s">
        <v>111</v>
      </c>
      <c r="B630" s="4" t="s">
        <v>112</v>
      </c>
      <c r="C630" s="2" t="s">
        <v>113</v>
      </c>
      <c r="D630" s="2" t="s">
        <v>11</v>
      </c>
      <c r="E630" s="5">
        <v>151904.943</v>
      </c>
      <c r="F630" s="6">
        <v>344865.27600000001</v>
      </c>
      <c r="G630" s="7">
        <f t="shared" si="9"/>
        <v>0.44047619047619047</v>
      </c>
      <c r="H630" s="2">
        <v>2018</v>
      </c>
    </row>
    <row r="631" spans="1:8" x14ac:dyDescent="0.25">
      <c r="A631" s="3" t="s">
        <v>114</v>
      </c>
      <c r="B631" s="4" t="s">
        <v>115</v>
      </c>
      <c r="C631" s="2" t="s">
        <v>116</v>
      </c>
      <c r="D631" s="2" t="s">
        <v>11</v>
      </c>
      <c r="E631" s="5">
        <v>264431.2635</v>
      </c>
      <c r="F631" s="6">
        <v>323193.76650000003</v>
      </c>
      <c r="G631" s="7">
        <f t="shared" si="9"/>
        <v>0.81818181818181812</v>
      </c>
      <c r="H631" s="2">
        <v>2018</v>
      </c>
    </row>
    <row r="632" spans="1:8" x14ac:dyDescent="0.25">
      <c r="A632" s="3" t="s">
        <v>114</v>
      </c>
      <c r="B632" s="4" t="s">
        <v>115</v>
      </c>
      <c r="C632" s="2" t="s">
        <v>117</v>
      </c>
      <c r="D632" s="2" t="s">
        <v>11</v>
      </c>
      <c r="E632" s="5">
        <v>47639.096999999994</v>
      </c>
      <c r="F632" s="6">
        <v>98526.314249999996</v>
      </c>
      <c r="G632" s="7">
        <f t="shared" si="9"/>
        <v>0.48351648351648346</v>
      </c>
      <c r="H632" s="2">
        <v>2018</v>
      </c>
    </row>
    <row r="633" spans="1:8" x14ac:dyDescent="0.25">
      <c r="A633" s="3" t="s">
        <v>114</v>
      </c>
      <c r="B633" s="4" t="s">
        <v>115</v>
      </c>
      <c r="C633" s="2" t="s">
        <v>118</v>
      </c>
      <c r="D633" s="2" t="s">
        <v>11</v>
      </c>
      <c r="E633" s="5">
        <v>518103.13500000007</v>
      </c>
      <c r="F633" s="6">
        <v>743630.3820000001</v>
      </c>
      <c r="G633" s="7">
        <f t="shared" si="9"/>
        <v>0.69672131147540983</v>
      </c>
      <c r="H633" s="2">
        <v>2018</v>
      </c>
    </row>
    <row r="634" spans="1:8" x14ac:dyDescent="0.25">
      <c r="A634" s="3" t="s">
        <v>119</v>
      </c>
      <c r="B634" s="4" t="s">
        <v>120</v>
      </c>
      <c r="C634" s="2" t="s">
        <v>121</v>
      </c>
      <c r="D634" s="2" t="s">
        <v>11</v>
      </c>
      <c r="E634" s="5">
        <v>219106.80900000001</v>
      </c>
      <c r="F634" s="6">
        <v>126224.57475000001</v>
      </c>
      <c r="G634" s="7">
        <f t="shared" si="9"/>
        <v>1.7358490566037734</v>
      </c>
      <c r="H634" s="2">
        <v>2018</v>
      </c>
    </row>
    <row r="635" spans="1:8" x14ac:dyDescent="0.25">
      <c r="A635" s="3" t="s">
        <v>122</v>
      </c>
      <c r="B635" s="4" t="s">
        <v>123</v>
      </c>
      <c r="C635" s="2" t="s">
        <v>124</v>
      </c>
      <c r="D635" s="2" t="s">
        <v>11</v>
      </c>
      <c r="E635" s="5">
        <v>465758.88975000003</v>
      </c>
      <c r="F635" s="6">
        <v>437531.07825000002</v>
      </c>
      <c r="G635" s="7">
        <f t="shared" si="9"/>
        <v>1.064516129032258</v>
      </c>
      <c r="H635" s="2">
        <v>2018</v>
      </c>
    </row>
    <row r="636" spans="1:8" x14ac:dyDescent="0.25">
      <c r="A636" s="3" t="s">
        <v>125</v>
      </c>
      <c r="B636" s="4" t="s">
        <v>126</v>
      </c>
      <c r="C636" s="2" t="s">
        <v>127</v>
      </c>
      <c r="D636" s="2" t="s">
        <v>11</v>
      </c>
      <c r="E636" s="5">
        <v>113506.02900000001</v>
      </c>
      <c r="F636" s="6">
        <v>309958.77149999997</v>
      </c>
      <c r="G636" s="7">
        <f t="shared" si="9"/>
        <v>0.36619718309859162</v>
      </c>
      <c r="H636" s="2">
        <v>2018</v>
      </c>
    </row>
    <row r="637" spans="1:8" x14ac:dyDescent="0.25">
      <c r="A637" s="3" t="s">
        <v>128</v>
      </c>
      <c r="B637" s="4" t="s">
        <v>129</v>
      </c>
      <c r="C637" s="2" t="s">
        <v>130</v>
      </c>
      <c r="D637" s="2" t="s">
        <v>11</v>
      </c>
      <c r="E637" s="5">
        <v>89712.927000000025</v>
      </c>
      <c r="F637" s="6">
        <v>226920.93300000005</v>
      </c>
      <c r="G637" s="7">
        <f t="shared" si="9"/>
        <v>0.39534883720930236</v>
      </c>
      <c r="H637" s="2">
        <v>2018</v>
      </c>
    </row>
    <row r="638" spans="1:8" x14ac:dyDescent="0.25">
      <c r="A638" s="3" t="s">
        <v>131</v>
      </c>
      <c r="B638" s="4" t="s">
        <v>132</v>
      </c>
      <c r="C638" s="2" t="s">
        <v>133</v>
      </c>
      <c r="D638" s="2" t="s">
        <v>11</v>
      </c>
      <c r="E638" s="5">
        <v>30992.456249999999</v>
      </c>
      <c r="F638" s="6">
        <v>67297.904999999999</v>
      </c>
      <c r="G638" s="7">
        <f t="shared" si="9"/>
        <v>0.46052631578947367</v>
      </c>
      <c r="H638" s="2">
        <v>2018</v>
      </c>
    </row>
    <row r="639" spans="1:8" x14ac:dyDescent="0.25">
      <c r="A639" s="3" t="s">
        <v>134</v>
      </c>
      <c r="B639" s="4" t="s">
        <v>135</v>
      </c>
      <c r="C639" s="2" t="s">
        <v>136</v>
      </c>
      <c r="D639" s="2" t="s">
        <v>11</v>
      </c>
      <c r="E639" s="5">
        <v>268143.75</v>
      </c>
      <c r="F639" s="6">
        <v>254736.5625</v>
      </c>
      <c r="G639" s="7">
        <f t="shared" si="9"/>
        <v>1.0526315789473684</v>
      </c>
      <c r="H639" s="2">
        <v>2018</v>
      </c>
    </row>
    <row r="640" spans="1:8" x14ac:dyDescent="0.25">
      <c r="A640" s="3" t="s">
        <v>137</v>
      </c>
      <c r="B640" s="4" t="s">
        <v>138</v>
      </c>
      <c r="C640" s="2" t="s">
        <v>139</v>
      </c>
      <c r="D640" s="2" t="s">
        <v>11</v>
      </c>
      <c r="E640" s="5">
        <v>232785.09</v>
      </c>
      <c r="F640" s="6">
        <v>240676.11</v>
      </c>
      <c r="G640" s="7">
        <f t="shared" si="9"/>
        <v>0.96721311475409844</v>
      </c>
      <c r="H640" s="2">
        <v>2018</v>
      </c>
    </row>
    <row r="641" spans="1:8" x14ac:dyDescent="0.25">
      <c r="A641" s="3" t="s">
        <v>140</v>
      </c>
      <c r="B641" s="4" t="s">
        <v>141</v>
      </c>
      <c r="C641" s="2" t="s">
        <v>142</v>
      </c>
      <c r="D641" s="2" t="s">
        <v>11</v>
      </c>
      <c r="E641" s="5">
        <v>200753.96400000001</v>
      </c>
      <c r="F641" s="6">
        <v>351319.43700000003</v>
      </c>
      <c r="G641" s="7">
        <f t="shared" si="9"/>
        <v>0.5714285714285714</v>
      </c>
      <c r="H641" s="2">
        <v>2018</v>
      </c>
    </row>
    <row r="642" spans="1:8" x14ac:dyDescent="0.25">
      <c r="A642" s="3" t="s">
        <v>143</v>
      </c>
      <c r="B642" s="4" t="s">
        <v>144</v>
      </c>
      <c r="C642" s="2" t="s">
        <v>145</v>
      </c>
      <c r="D642" s="2" t="s">
        <v>11</v>
      </c>
      <c r="E642" s="5">
        <v>196736.68800000002</v>
      </c>
      <c r="F642" s="6">
        <v>657838.30050000001</v>
      </c>
      <c r="G642" s="7">
        <f t="shared" si="9"/>
        <v>0.2990654205607477</v>
      </c>
      <c r="H642" s="2">
        <v>2018</v>
      </c>
    </row>
    <row r="643" spans="1:8" x14ac:dyDescent="0.25">
      <c r="A643" s="3" t="s">
        <v>143</v>
      </c>
      <c r="B643" s="4" t="s">
        <v>144</v>
      </c>
      <c r="C643" s="2" t="s">
        <v>146</v>
      </c>
      <c r="D643" s="2" t="s">
        <v>11</v>
      </c>
      <c r="E643" s="5">
        <v>556613.2350000001</v>
      </c>
      <c r="F643" s="6">
        <v>622097.14500000002</v>
      </c>
      <c r="G643" s="7">
        <f t="shared" ref="G643:G706" si="10">E643/F643</f>
        <v>0.89473684210526327</v>
      </c>
      <c r="H643" s="2">
        <v>2018</v>
      </c>
    </row>
    <row r="644" spans="1:8" x14ac:dyDescent="0.25">
      <c r="A644" s="3" t="s">
        <v>147</v>
      </c>
      <c r="B644" s="4" t="s">
        <v>148</v>
      </c>
      <c r="C644" s="2" t="s">
        <v>149</v>
      </c>
      <c r="D644" s="2" t="s">
        <v>11</v>
      </c>
      <c r="E644" s="5">
        <v>544062.15</v>
      </c>
      <c r="F644" s="6">
        <v>309256.38</v>
      </c>
      <c r="G644" s="7">
        <f t="shared" si="10"/>
        <v>1.7592592592592593</v>
      </c>
      <c r="H644" s="2">
        <v>2018</v>
      </c>
    </row>
    <row r="645" spans="1:8" x14ac:dyDescent="0.25">
      <c r="A645" s="3" t="s">
        <v>150</v>
      </c>
      <c r="B645" s="4" t="s">
        <v>151</v>
      </c>
      <c r="C645" s="2" t="s">
        <v>152</v>
      </c>
      <c r="D645" s="2" t="s">
        <v>11</v>
      </c>
      <c r="E645" s="5">
        <v>38334.991499999996</v>
      </c>
      <c r="F645" s="6">
        <v>33824.9925</v>
      </c>
      <c r="G645" s="7">
        <f t="shared" si="10"/>
        <v>1.1333333333333333</v>
      </c>
      <c r="H645" s="2">
        <v>2018</v>
      </c>
    </row>
    <row r="646" spans="1:8" x14ac:dyDescent="0.25">
      <c r="A646" s="3" t="s">
        <v>153</v>
      </c>
      <c r="B646" s="4" t="s">
        <v>154</v>
      </c>
      <c r="C646" s="2" t="s">
        <v>155</v>
      </c>
      <c r="D646" s="2" t="s">
        <v>11</v>
      </c>
      <c r="E646" s="5">
        <v>314847.97875000001</v>
      </c>
      <c r="F646" s="6">
        <v>188908.78725000002</v>
      </c>
      <c r="G646" s="7">
        <f t="shared" si="10"/>
        <v>1.6666666666666665</v>
      </c>
      <c r="H646" s="2">
        <v>2018</v>
      </c>
    </row>
    <row r="647" spans="1:8" x14ac:dyDescent="0.25">
      <c r="A647" s="3" t="s">
        <v>156</v>
      </c>
      <c r="B647" s="4" t="s">
        <v>157</v>
      </c>
      <c r="C647" s="2" t="s">
        <v>158</v>
      </c>
      <c r="D647" s="2" t="s">
        <v>11</v>
      </c>
      <c r="E647" s="5">
        <v>98413.704000000012</v>
      </c>
      <c r="F647" s="6">
        <v>116512.77600000001</v>
      </c>
      <c r="G647" s="7">
        <f t="shared" si="10"/>
        <v>0.84466019417475735</v>
      </c>
      <c r="H647" s="2">
        <v>2018</v>
      </c>
    </row>
    <row r="648" spans="1:8" x14ac:dyDescent="0.25">
      <c r="A648" s="3" t="s">
        <v>159</v>
      </c>
      <c r="B648" s="4" t="s">
        <v>160</v>
      </c>
      <c r="C648" s="2" t="s">
        <v>161</v>
      </c>
      <c r="D648" s="2" t="s">
        <v>11</v>
      </c>
      <c r="E648" s="5">
        <v>44033.787000000004</v>
      </c>
      <c r="F648" s="6">
        <v>123539.23575000001</v>
      </c>
      <c r="G648" s="7">
        <f t="shared" si="10"/>
        <v>0.35643564356435642</v>
      </c>
      <c r="H648" s="2">
        <v>2018</v>
      </c>
    </row>
    <row r="649" spans="1:8" x14ac:dyDescent="0.25">
      <c r="A649" s="3" t="s">
        <v>162</v>
      </c>
      <c r="B649" s="4" t="s">
        <v>163</v>
      </c>
      <c r="C649" s="2" t="s">
        <v>164</v>
      </c>
      <c r="D649" s="2" t="s">
        <v>11</v>
      </c>
      <c r="E649" s="5">
        <v>230948.82</v>
      </c>
      <c r="F649" s="6">
        <v>736539.48</v>
      </c>
      <c r="G649" s="7">
        <f t="shared" si="10"/>
        <v>0.3135593220338983</v>
      </c>
      <c r="H649" s="2">
        <v>2018</v>
      </c>
    </row>
    <row r="650" spans="1:8" x14ac:dyDescent="0.25">
      <c r="A650" s="3" t="s">
        <v>165</v>
      </c>
      <c r="B650" s="4" t="s">
        <v>166</v>
      </c>
      <c r="C650" s="2" t="s">
        <v>167</v>
      </c>
      <c r="D650" s="2" t="s">
        <v>11</v>
      </c>
      <c r="E650" s="5">
        <v>58275.409499999994</v>
      </c>
      <c r="F650" s="6">
        <v>85100.597999999998</v>
      </c>
      <c r="G650" s="7">
        <f t="shared" si="10"/>
        <v>0.68478260869565211</v>
      </c>
      <c r="H650" s="2">
        <v>2018</v>
      </c>
    </row>
    <row r="651" spans="1:8" x14ac:dyDescent="0.25">
      <c r="A651" s="3" t="s">
        <v>8</v>
      </c>
      <c r="B651" s="4" t="s">
        <v>9</v>
      </c>
      <c r="C651" s="2" t="s">
        <v>10</v>
      </c>
      <c r="D651" s="2" t="s">
        <v>168</v>
      </c>
      <c r="E651" s="5">
        <v>179191.91250000001</v>
      </c>
      <c r="F651" s="6">
        <v>172024.236</v>
      </c>
      <c r="G651" s="7">
        <f t="shared" si="10"/>
        <v>1.0416666666666667</v>
      </c>
      <c r="H651" s="2">
        <v>2018</v>
      </c>
    </row>
    <row r="652" spans="1:8" x14ac:dyDescent="0.25">
      <c r="A652" s="3" t="s">
        <v>12</v>
      </c>
      <c r="B652" s="4" t="s">
        <v>13</v>
      </c>
      <c r="C652" s="2" t="s">
        <v>14</v>
      </c>
      <c r="D652" s="2" t="s">
        <v>168</v>
      </c>
      <c r="E652" s="5">
        <v>230928.16500000001</v>
      </c>
      <c r="F652" s="6">
        <v>196288.94025000001</v>
      </c>
      <c r="G652" s="7">
        <f t="shared" si="10"/>
        <v>1.1764705882352942</v>
      </c>
      <c r="H652" s="2">
        <v>2018</v>
      </c>
    </row>
    <row r="653" spans="1:8" x14ac:dyDescent="0.25">
      <c r="A653" s="3" t="s">
        <v>15</v>
      </c>
      <c r="B653" s="4" t="s">
        <v>16</v>
      </c>
      <c r="C653" s="2" t="s">
        <v>17</v>
      </c>
      <c r="D653" s="2" t="s">
        <v>168</v>
      </c>
      <c r="E653" s="5">
        <v>119295.78749999999</v>
      </c>
      <c r="F653" s="6">
        <v>157713.07500000001</v>
      </c>
      <c r="G653" s="7">
        <f t="shared" si="10"/>
        <v>0.75641025641025628</v>
      </c>
      <c r="H653" s="2">
        <v>2018</v>
      </c>
    </row>
    <row r="654" spans="1:8" x14ac:dyDescent="0.25">
      <c r="A654" s="3" t="s">
        <v>18</v>
      </c>
      <c r="B654" s="4" t="s">
        <v>19</v>
      </c>
      <c r="C654" s="2" t="s">
        <v>20</v>
      </c>
      <c r="D654" s="2" t="s">
        <v>168</v>
      </c>
      <c r="E654" s="5">
        <v>10202.76</v>
      </c>
      <c r="F654" s="6">
        <v>7226.9550000000008</v>
      </c>
      <c r="G654" s="7">
        <f t="shared" si="10"/>
        <v>1.4117647058823528</v>
      </c>
      <c r="H654" s="2">
        <v>2018</v>
      </c>
    </row>
    <row r="655" spans="1:8" x14ac:dyDescent="0.25">
      <c r="A655" s="3" t="s">
        <v>21</v>
      </c>
      <c r="B655" s="4" t="s">
        <v>22</v>
      </c>
      <c r="C655" s="2" t="s">
        <v>23</v>
      </c>
      <c r="D655" s="2" t="s">
        <v>168</v>
      </c>
      <c r="E655" s="5">
        <v>135330.95250000001</v>
      </c>
      <c r="F655" s="6">
        <v>276676.614</v>
      </c>
      <c r="G655" s="7">
        <f t="shared" si="10"/>
        <v>0.48913043478260876</v>
      </c>
      <c r="H655" s="2">
        <v>2018</v>
      </c>
    </row>
    <row r="656" spans="1:8" x14ac:dyDescent="0.25">
      <c r="A656" s="3" t="s">
        <v>21</v>
      </c>
      <c r="B656" s="4" t="s">
        <v>22</v>
      </c>
      <c r="C656" s="2" t="s">
        <v>24</v>
      </c>
      <c r="D656" s="2" t="s">
        <v>168</v>
      </c>
      <c r="E656" s="5">
        <v>210050.41500000001</v>
      </c>
      <c r="F656" s="6">
        <v>223316.75700000001</v>
      </c>
      <c r="G656" s="7">
        <f t="shared" si="10"/>
        <v>0.94059405940594054</v>
      </c>
      <c r="H656" s="2">
        <v>2018</v>
      </c>
    </row>
    <row r="657" spans="1:8" x14ac:dyDescent="0.25">
      <c r="A657" s="3" t="s">
        <v>21</v>
      </c>
      <c r="B657" s="4" t="s">
        <v>22</v>
      </c>
      <c r="C657" s="2" t="s">
        <v>25</v>
      </c>
      <c r="D657" s="2" t="s">
        <v>168</v>
      </c>
      <c r="E657" s="5">
        <v>205053.55200000003</v>
      </c>
      <c r="F657" s="6">
        <v>362047.67775000003</v>
      </c>
      <c r="G657" s="7">
        <f t="shared" si="10"/>
        <v>0.5663716814159292</v>
      </c>
      <c r="H657" s="2">
        <v>2018</v>
      </c>
    </row>
    <row r="658" spans="1:8" x14ac:dyDescent="0.25">
      <c r="A658" s="3" t="s">
        <v>21</v>
      </c>
      <c r="B658" s="4" t="s">
        <v>22</v>
      </c>
      <c r="C658" s="2" t="s">
        <v>26</v>
      </c>
      <c r="D658" s="2" t="s">
        <v>168</v>
      </c>
      <c r="E658" s="5">
        <v>140807.5515</v>
      </c>
      <c r="F658" s="6">
        <v>87529.018500000006</v>
      </c>
      <c r="G658" s="7">
        <f t="shared" si="10"/>
        <v>1.6086956521739129</v>
      </c>
      <c r="H658" s="2">
        <v>2018</v>
      </c>
    </row>
    <row r="659" spans="1:8" x14ac:dyDescent="0.25">
      <c r="A659" s="3" t="s">
        <v>27</v>
      </c>
      <c r="B659" s="4" t="s">
        <v>28</v>
      </c>
      <c r="C659" s="2" t="s">
        <v>29</v>
      </c>
      <c r="D659" s="2" t="s">
        <v>168</v>
      </c>
      <c r="E659" s="5">
        <v>106251.64875000001</v>
      </c>
      <c r="F659" s="6">
        <v>58498.098749999997</v>
      </c>
      <c r="G659" s="7">
        <f t="shared" si="10"/>
        <v>1.8163265306122451</v>
      </c>
      <c r="H659" s="2">
        <v>2018</v>
      </c>
    </row>
    <row r="660" spans="1:8" x14ac:dyDescent="0.25">
      <c r="A660" s="3" t="s">
        <v>30</v>
      </c>
      <c r="B660" s="4" t="s">
        <v>31</v>
      </c>
      <c r="C660" s="2" t="s">
        <v>32</v>
      </c>
      <c r="D660" s="2" t="s">
        <v>168</v>
      </c>
      <c r="E660" s="5">
        <v>144970.83000000002</v>
      </c>
      <c r="F660" s="6">
        <v>94231.039500000014</v>
      </c>
      <c r="G660" s="7">
        <f t="shared" si="10"/>
        <v>1.5384615384615383</v>
      </c>
      <c r="H660" s="2">
        <v>2018</v>
      </c>
    </row>
    <row r="661" spans="1:8" x14ac:dyDescent="0.25">
      <c r="A661" s="3" t="s">
        <v>33</v>
      </c>
      <c r="B661" s="4" t="s">
        <v>34</v>
      </c>
      <c r="C661" s="2" t="s">
        <v>35</v>
      </c>
      <c r="D661" s="2" t="s">
        <v>168</v>
      </c>
      <c r="E661" s="5">
        <v>16692.884999999998</v>
      </c>
      <c r="F661" s="6">
        <v>42111.596250000002</v>
      </c>
      <c r="G661" s="7">
        <f t="shared" si="10"/>
        <v>0.39639639639639634</v>
      </c>
      <c r="H661" s="2">
        <v>2018</v>
      </c>
    </row>
    <row r="662" spans="1:8" x14ac:dyDescent="0.25">
      <c r="A662" s="3" t="s">
        <v>36</v>
      </c>
      <c r="B662" s="4" t="s">
        <v>37</v>
      </c>
      <c r="C662" s="2" t="s">
        <v>38</v>
      </c>
      <c r="D662" s="2" t="s">
        <v>168</v>
      </c>
      <c r="E662" s="5">
        <v>10748.861999999999</v>
      </c>
      <c r="F662" s="6">
        <v>16421.872500000001</v>
      </c>
      <c r="G662" s="7">
        <f t="shared" si="10"/>
        <v>0.65454545454545443</v>
      </c>
      <c r="H662" s="2">
        <v>2018</v>
      </c>
    </row>
    <row r="663" spans="1:8" x14ac:dyDescent="0.25">
      <c r="A663" s="3" t="s">
        <v>36</v>
      </c>
      <c r="B663" s="4" t="s">
        <v>37</v>
      </c>
      <c r="C663" s="2" t="s">
        <v>39</v>
      </c>
      <c r="D663" s="2" t="s">
        <v>168</v>
      </c>
      <c r="E663" s="5">
        <v>55617.029999999992</v>
      </c>
      <c r="F663" s="6">
        <v>51644.384999999995</v>
      </c>
      <c r="G663" s="7">
        <f t="shared" si="10"/>
        <v>1.0769230769230769</v>
      </c>
      <c r="H663" s="2">
        <v>2018</v>
      </c>
    </row>
    <row r="664" spans="1:8" x14ac:dyDescent="0.25">
      <c r="A664" s="3" t="s">
        <v>40</v>
      </c>
      <c r="B664" s="4" t="s">
        <v>41</v>
      </c>
      <c r="C664" s="2" t="s">
        <v>42</v>
      </c>
      <c r="D664" s="2" t="s">
        <v>168</v>
      </c>
      <c r="E664" s="5">
        <v>199163.89350000001</v>
      </c>
      <c r="F664" s="6">
        <v>172005.18074999997</v>
      </c>
      <c r="G664" s="7">
        <f t="shared" si="10"/>
        <v>1.1578947368421055</v>
      </c>
      <c r="H664" s="2">
        <v>2018</v>
      </c>
    </row>
    <row r="665" spans="1:8" x14ac:dyDescent="0.25">
      <c r="A665" s="3" t="s">
        <v>43</v>
      </c>
      <c r="B665" s="4" t="s">
        <v>44</v>
      </c>
      <c r="C665" s="2" t="s">
        <v>45</v>
      </c>
      <c r="D665" s="2" t="s">
        <v>168</v>
      </c>
      <c r="E665" s="5">
        <v>122906.6865</v>
      </c>
      <c r="F665" s="6">
        <v>140239.68075</v>
      </c>
      <c r="G665" s="7">
        <f t="shared" si="10"/>
        <v>0.87640449438202239</v>
      </c>
      <c r="H665" s="2">
        <v>2018</v>
      </c>
    </row>
    <row r="666" spans="1:8" x14ac:dyDescent="0.25">
      <c r="A666" s="3" t="s">
        <v>46</v>
      </c>
      <c r="B666" s="4" t="s">
        <v>47</v>
      </c>
      <c r="C666" s="2" t="s">
        <v>48</v>
      </c>
      <c r="D666" s="2" t="s">
        <v>168</v>
      </c>
      <c r="E666" s="5">
        <v>173438.80650000001</v>
      </c>
      <c r="F666" s="6">
        <v>358838.91000000003</v>
      </c>
      <c r="G666" s="7">
        <f t="shared" si="10"/>
        <v>0.48333333333333328</v>
      </c>
      <c r="H666" s="2">
        <v>2018</v>
      </c>
    </row>
    <row r="667" spans="1:8" x14ac:dyDescent="0.25">
      <c r="A667" s="3" t="s">
        <v>49</v>
      </c>
      <c r="B667" s="4" t="s">
        <v>50</v>
      </c>
      <c r="C667" s="2" t="s">
        <v>51</v>
      </c>
      <c r="D667" s="2" t="s">
        <v>168</v>
      </c>
      <c r="E667" s="5">
        <v>115754.62950000001</v>
      </c>
      <c r="F667" s="6">
        <v>114325.56000000001</v>
      </c>
      <c r="G667" s="7">
        <f t="shared" si="10"/>
        <v>1.0125</v>
      </c>
      <c r="H667" s="2">
        <v>2018</v>
      </c>
    </row>
    <row r="668" spans="1:8" x14ac:dyDescent="0.25">
      <c r="A668" s="3" t="s">
        <v>52</v>
      </c>
      <c r="B668" s="4" t="s">
        <v>53</v>
      </c>
      <c r="C668" s="2" t="s">
        <v>54</v>
      </c>
      <c r="D668" s="2" t="s">
        <v>168</v>
      </c>
      <c r="E668" s="5">
        <v>108911.58750000001</v>
      </c>
      <c r="F668" s="6">
        <v>200397.32100000003</v>
      </c>
      <c r="G668" s="7">
        <f t="shared" si="10"/>
        <v>0.54347826086956519</v>
      </c>
      <c r="H668" s="2">
        <v>2018</v>
      </c>
    </row>
    <row r="669" spans="1:8" x14ac:dyDescent="0.25">
      <c r="A669" s="3" t="s">
        <v>52</v>
      </c>
      <c r="B669" s="4" t="s">
        <v>53</v>
      </c>
      <c r="C669" s="2" t="s">
        <v>55</v>
      </c>
      <c r="D669" s="2" t="s">
        <v>168</v>
      </c>
      <c r="E669" s="5">
        <v>93501.330750000008</v>
      </c>
      <c r="F669" s="6">
        <v>143740.85175</v>
      </c>
      <c r="G669" s="7">
        <f t="shared" si="10"/>
        <v>0.65048543689320393</v>
      </c>
      <c r="H669" s="2">
        <v>2018</v>
      </c>
    </row>
    <row r="670" spans="1:8" x14ac:dyDescent="0.25">
      <c r="A670" s="3" t="s">
        <v>56</v>
      </c>
      <c r="B670" s="4" t="s">
        <v>57</v>
      </c>
      <c r="C670" s="2" t="s">
        <v>58</v>
      </c>
      <c r="D670" s="2" t="s">
        <v>168</v>
      </c>
      <c r="E670" s="5">
        <v>11735.043750000001</v>
      </c>
      <c r="F670" s="6">
        <v>30041.712000000003</v>
      </c>
      <c r="G670" s="7">
        <f t="shared" si="10"/>
        <v>0.390625</v>
      </c>
      <c r="H670" s="2">
        <v>2018</v>
      </c>
    </row>
    <row r="671" spans="1:8" x14ac:dyDescent="0.25">
      <c r="A671" s="3" t="s">
        <v>59</v>
      </c>
      <c r="B671" s="4" t="s">
        <v>60</v>
      </c>
      <c r="C671" s="2" t="s">
        <v>61</v>
      </c>
      <c r="D671" s="2" t="s">
        <v>168</v>
      </c>
      <c r="E671" s="5">
        <v>86874.930000000008</v>
      </c>
      <c r="F671" s="6">
        <v>81083.268000000011</v>
      </c>
      <c r="G671" s="7">
        <f t="shared" si="10"/>
        <v>1.0714285714285714</v>
      </c>
      <c r="H671" s="2">
        <v>2018</v>
      </c>
    </row>
    <row r="672" spans="1:8" x14ac:dyDescent="0.25">
      <c r="A672" s="3" t="s">
        <v>62</v>
      </c>
      <c r="B672" s="4" t="s">
        <v>63</v>
      </c>
      <c r="C672" s="2" t="s">
        <v>64</v>
      </c>
      <c r="D672" s="2" t="s">
        <v>168</v>
      </c>
      <c r="E672" s="5">
        <v>50016.669750000008</v>
      </c>
      <c r="F672" s="6">
        <v>83990.256750000015</v>
      </c>
      <c r="G672" s="7">
        <f t="shared" si="10"/>
        <v>0.5955056179775281</v>
      </c>
      <c r="H672" s="2">
        <v>2018</v>
      </c>
    </row>
    <row r="673" spans="1:8" x14ac:dyDescent="0.25">
      <c r="A673" s="3" t="s">
        <v>65</v>
      </c>
      <c r="B673" s="4" t="s">
        <v>66</v>
      </c>
      <c r="C673" s="2" t="s">
        <v>67</v>
      </c>
      <c r="D673" s="2" t="s">
        <v>168</v>
      </c>
      <c r="E673" s="5">
        <v>120319.02000000002</v>
      </c>
      <c r="F673" s="6">
        <v>183486.50550000003</v>
      </c>
      <c r="G673" s="7">
        <f t="shared" si="10"/>
        <v>0.65573770491803274</v>
      </c>
      <c r="H673" s="2">
        <v>2018</v>
      </c>
    </row>
    <row r="674" spans="1:8" x14ac:dyDescent="0.25">
      <c r="A674" s="3" t="s">
        <v>68</v>
      </c>
      <c r="B674" s="4" t="s">
        <v>69</v>
      </c>
      <c r="C674" s="2" t="s">
        <v>70</v>
      </c>
      <c r="D674" s="2" t="s">
        <v>168</v>
      </c>
      <c r="E674" s="5">
        <v>131981.71050000002</v>
      </c>
      <c r="F674" s="6">
        <v>117941.103</v>
      </c>
      <c r="G674" s="7">
        <f t="shared" si="10"/>
        <v>1.1190476190476191</v>
      </c>
      <c r="H674" s="2">
        <v>2018</v>
      </c>
    </row>
    <row r="675" spans="1:8" x14ac:dyDescent="0.25">
      <c r="A675" s="3" t="s">
        <v>71</v>
      </c>
      <c r="B675" s="4" t="s">
        <v>72</v>
      </c>
      <c r="C675" s="2" t="s">
        <v>73</v>
      </c>
      <c r="D675" s="2" t="s">
        <v>168</v>
      </c>
      <c r="E675" s="5">
        <v>344589.79500000004</v>
      </c>
      <c r="F675" s="6">
        <v>363317.50124999997</v>
      </c>
      <c r="G675" s="7">
        <f t="shared" si="10"/>
        <v>0.94845360824742286</v>
      </c>
      <c r="H675" s="2">
        <v>2018</v>
      </c>
    </row>
    <row r="676" spans="1:8" x14ac:dyDescent="0.25">
      <c r="A676" s="3" t="s">
        <v>71</v>
      </c>
      <c r="B676" s="4" t="s">
        <v>72</v>
      </c>
      <c r="C676" s="2" t="s">
        <v>74</v>
      </c>
      <c r="D676" s="2" t="s">
        <v>168</v>
      </c>
      <c r="E676" s="5">
        <v>102517.7985</v>
      </c>
      <c r="F676" s="6">
        <v>116658.18450000002</v>
      </c>
      <c r="G676" s="7">
        <f t="shared" si="10"/>
        <v>0.87878787878787867</v>
      </c>
      <c r="H676" s="2">
        <v>2018</v>
      </c>
    </row>
    <row r="677" spans="1:8" x14ac:dyDescent="0.25">
      <c r="A677" s="3" t="s">
        <v>75</v>
      </c>
      <c r="B677" s="4" t="s">
        <v>76</v>
      </c>
      <c r="C677" s="2" t="s">
        <v>77</v>
      </c>
      <c r="D677" s="2" t="s">
        <v>168</v>
      </c>
      <c r="E677" s="5">
        <v>281419.272</v>
      </c>
      <c r="F677" s="6">
        <v>328322.484</v>
      </c>
      <c r="G677" s="7">
        <f t="shared" si="10"/>
        <v>0.8571428571428571</v>
      </c>
      <c r="H677" s="2">
        <v>2018</v>
      </c>
    </row>
    <row r="678" spans="1:8" x14ac:dyDescent="0.25">
      <c r="A678" s="3" t="s">
        <v>78</v>
      </c>
      <c r="B678" s="4" t="s">
        <v>79</v>
      </c>
      <c r="C678" s="2" t="s">
        <v>80</v>
      </c>
      <c r="D678" s="2" t="s">
        <v>168</v>
      </c>
      <c r="E678" s="5">
        <v>216600.04800000001</v>
      </c>
      <c r="F678" s="6">
        <v>227165.90400000001</v>
      </c>
      <c r="G678" s="7">
        <f t="shared" si="10"/>
        <v>0.95348837209302328</v>
      </c>
      <c r="H678" s="2">
        <v>2018</v>
      </c>
    </row>
    <row r="679" spans="1:8" x14ac:dyDescent="0.25">
      <c r="A679" s="3" t="s">
        <v>81</v>
      </c>
      <c r="B679" s="4" t="s">
        <v>82</v>
      </c>
      <c r="C679" s="2" t="s">
        <v>83</v>
      </c>
      <c r="D679" s="2" t="s">
        <v>168</v>
      </c>
      <c r="E679" s="5">
        <v>73697.377500000002</v>
      </c>
      <c r="F679" s="6">
        <v>116544.69</v>
      </c>
      <c r="G679" s="7">
        <f t="shared" si="10"/>
        <v>0.63235294117647056</v>
      </c>
      <c r="H679" s="2">
        <v>2018</v>
      </c>
    </row>
    <row r="680" spans="1:8" x14ac:dyDescent="0.25">
      <c r="A680" s="3" t="s">
        <v>84</v>
      </c>
      <c r="B680" s="4" t="s">
        <v>85</v>
      </c>
      <c r="C680" s="2" t="s">
        <v>86</v>
      </c>
      <c r="D680" s="2" t="s">
        <v>168</v>
      </c>
      <c r="E680" s="5">
        <v>98703.603000000017</v>
      </c>
      <c r="F680" s="6">
        <v>77246.29800000001</v>
      </c>
      <c r="G680" s="7">
        <f t="shared" si="10"/>
        <v>1.2777777777777779</v>
      </c>
      <c r="H680" s="2">
        <v>2018</v>
      </c>
    </row>
    <row r="681" spans="1:8" x14ac:dyDescent="0.25">
      <c r="A681" s="3" t="s">
        <v>87</v>
      </c>
      <c r="B681" s="4" t="s">
        <v>88</v>
      </c>
      <c r="C681" s="2" t="s">
        <v>89</v>
      </c>
      <c r="D681" s="2" t="s">
        <v>168</v>
      </c>
      <c r="E681" s="5">
        <v>208525.59</v>
      </c>
      <c r="F681" s="6">
        <v>260656.98750000002</v>
      </c>
      <c r="G681" s="7">
        <f t="shared" si="10"/>
        <v>0.79999999999999993</v>
      </c>
      <c r="H681" s="2">
        <v>2018</v>
      </c>
    </row>
    <row r="682" spans="1:8" x14ac:dyDescent="0.25">
      <c r="A682" s="3" t="s">
        <v>90</v>
      </c>
      <c r="B682" s="4" t="s">
        <v>91</v>
      </c>
      <c r="C682" s="2" t="s">
        <v>92</v>
      </c>
      <c r="D682" s="2" t="s">
        <v>168</v>
      </c>
      <c r="E682" s="5">
        <v>274381.43174999999</v>
      </c>
      <c r="F682" s="6">
        <v>206725.73625000002</v>
      </c>
      <c r="G682" s="7">
        <f t="shared" si="10"/>
        <v>1.3272727272727272</v>
      </c>
      <c r="H682" s="2">
        <v>2018</v>
      </c>
    </row>
    <row r="683" spans="1:8" x14ac:dyDescent="0.25">
      <c r="A683" s="3" t="s">
        <v>93</v>
      </c>
      <c r="B683" s="4" t="s">
        <v>94</v>
      </c>
      <c r="C683" s="2" t="s">
        <v>95</v>
      </c>
      <c r="D683" s="2" t="s">
        <v>168</v>
      </c>
      <c r="E683" s="5">
        <v>10622.502000000002</v>
      </c>
      <c r="F683" s="6">
        <v>20279.322</v>
      </c>
      <c r="G683" s="7">
        <f t="shared" si="10"/>
        <v>0.52380952380952395</v>
      </c>
      <c r="H683" s="2">
        <v>2018</v>
      </c>
    </row>
    <row r="684" spans="1:8" x14ac:dyDescent="0.25">
      <c r="A684" s="3" t="s">
        <v>96</v>
      </c>
      <c r="B684" s="4" t="s">
        <v>97</v>
      </c>
      <c r="C684" s="2" t="s">
        <v>98</v>
      </c>
      <c r="D684" s="2" t="s">
        <v>168</v>
      </c>
      <c r="E684" s="5">
        <v>36805.157999999996</v>
      </c>
      <c r="F684" s="6">
        <v>151467.38099999999</v>
      </c>
      <c r="G684" s="7">
        <f t="shared" si="10"/>
        <v>0.24299065420560745</v>
      </c>
      <c r="H684" s="2">
        <v>2018</v>
      </c>
    </row>
    <row r="685" spans="1:8" x14ac:dyDescent="0.25">
      <c r="A685" s="3" t="s">
        <v>99</v>
      </c>
      <c r="B685" s="4" t="s">
        <v>100</v>
      </c>
      <c r="C685" s="2" t="s">
        <v>101</v>
      </c>
      <c r="D685" s="2" t="s">
        <v>168</v>
      </c>
      <c r="E685" s="5">
        <v>100014.07500000001</v>
      </c>
      <c r="F685" s="6">
        <v>226031.8095</v>
      </c>
      <c r="G685" s="7">
        <f t="shared" si="10"/>
        <v>0.44247787610619471</v>
      </c>
      <c r="H685" s="2">
        <v>2018</v>
      </c>
    </row>
    <row r="686" spans="1:8" x14ac:dyDescent="0.25">
      <c r="A686" s="3" t="s">
        <v>102</v>
      </c>
      <c r="B686" s="4" t="s">
        <v>103</v>
      </c>
      <c r="C686" s="2" t="s">
        <v>104</v>
      </c>
      <c r="D686" s="2" t="s">
        <v>168</v>
      </c>
      <c r="E686" s="5">
        <v>134178.28200000001</v>
      </c>
      <c r="F686" s="6">
        <v>186891.17850000001</v>
      </c>
      <c r="G686" s="7">
        <f t="shared" si="10"/>
        <v>0.71794871794871795</v>
      </c>
      <c r="H686" s="2">
        <v>2018</v>
      </c>
    </row>
    <row r="687" spans="1:8" x14ac:dyDescent="0.25">
      <c r="A687" s="3" t="s">
        <v>105</v>
      </c>
      <c r="B687" s="4" t="s">
        <v>106</v>
      </c>
      <c r="C687" s="2" t="s">
        <v>107</v>
      </c>
      <c r="D687" s="2" t="s">
        <v>168</v>
      </c>
      <c r="E687" s="5">
        <v>23288.850000000002</v>
      </c>
      <c r="F687" s="6">
        <v>77032.350000000006</v>
      </c>
      <c r="G687" s="7">
        <f t="shared" si="10"/>
        <v>0.30232558139534882</v>
      </c>
      <c r="H687" s="2">
        <v>2018</v>
      </c>
    </row>
    <row r="688" spans="1:8" x14ac:dyDescent="0.25">
      <c r="A688" s="3" t="s">
        <v>108</v>
      </c>
      <c r="B688" s="4" t="s">
        <v>109</v>
      </c>
      <c r="C688" s="2" t="s">
        <v>110</v>
      </c>
      <c r="D688" s="2" t="s">
        <v>168</v>
      </c>
      <c r="E688" s="5">
        <v>85388.006250000006</v>
      </c>
      <c r="F688" s="6">
        <v>331305.46425000002</v>
      </c>
      <c r="G688" s="7">
        <f t="shared" si="10"/>
        <v>0.25773195876288663</v>
      </c>
      <c r="H688" s="2">
        <v>2018</v>
      </c>
    </row>
    <row r="689" spans="1:8" x14ac:dyDescent="0.25">
      <c r="A689" s="3" t="s">
        <v>111</v>
      </c>
      <c r="B689" s="4" t="s">
        <v>112</v>
      </c>
      <c r="C689" s="2" t="s">
        <v>113</v>
      </c>
      <c r="D689" s="2" t="s">
        <v>168</v>
      </c>
      <c r="E689" s="5">
        <v>185473.73924999998</v>
      </c>
      <c r="F689" s="6">
        <v>400232.80575</v>
      </c>
      <c r="G689" s="7">
        <f t="shared" si="10"/>
        <v>0.46341463414634143</v>
      </c>
      <c r="H689" s="2">
        <v>2018</v>
      </c>
    </row>
    <row r="690" spans="1:8" x14ac:dyDescent="0.25">
      <c r="A690" s="3" t="s">
        <v>114</v>
      </c>
      <c r="B690" s="4" t="s">
        <v>115</v>
      </c>
      <c r="C690" s="2" t="s">
        <v>116</v>
      </c>
      <c r="D690" s="2" t="s">
        <v>168</v>
      </c>
      <c r="E690" s="5">
        <v>22776.018750000003</v>
      </c>
      <c r="F690" s="6">
        <v>68328.056250000009</v>
      </c>
      <c r="G690" s="7">
        <f t="shared" si="10"/>
        <v>0.33333333333333331</v>
      </c>
      <c r="H690" s="2">
        <v>2018</v>
      </c>
    </row>
    <row r="691" spans="1:8" x14ac:dyDescent="0.25">
      <c r="A691" s="3" t="s">
        <v>114</v>
      </c>
      <c r="B691" s="4" t="s">
        <v>115</v>
      </c>
      <c r="C691" s="2" t="s">
        <v>117</v>
      </c>
      <c r="D691" s="2" t="s">
        <v>168</v>
      </c>
      <c r="E691" s="5">
        <v>55249.128000000004</v>
      </c>
      <c r="F691" s="6">
        <v>25113.240000000005</v>
      </c>
      <c r="G691" s="7">
        <f t="shared" si="10"/>
        <v>2.1999999999999997</v>
      </c>
      <c r="H691" s="2">
        <v>2018</v>
      </c>
    </row>
    <row r="692" spans="1:8" x14ac:dyDescent="0.25">
      <c r="A692" s="3" t="s">
        <v>114</v>
      </c>
      <c r="B692" s="4" t="s">
        <v>115</v>
      </c>
      <c r="C692" s="2" t="s">
        <v>118</v>
      </c>
      <c r="D692" s="2" t="s">
        <v>168</v>
      </c>
      <c r="E692" s="5">
        <v>228844.81125</v>
      </c>
      <c r="F692" s="6">
        <v>238480.38225000002</v>
      </c>
      <c r="G692" s="7">
        <f t="shared" si="10"/>
        <v>0.95959595959595945</v>
      </c>
      <c r="H692" s="2">
        <v>2018</v>
      </c>
    </row>
    <row r="693" spans="1:8" x14ac:dyDescent="0.25">
      <c r="A693" s="3" t="s">
        <v>119</v>
      </c>
      <c r="B693" s="4" t="s">
        <v>120</v>
      </c>
      <c r="C693" s="2" t="s">
        <v>121</v>
      </c>
      <c r="D693" s="2" t="s">
        <v>168</v>
      </c>
      <c r="E693" s="5">
        <v>165122.7525</v>
      </c>
      <c r="F693" s="6">
        <v>56875.614750000001</v>
      </c>
      <c r="G693" s="7">
        <f t="shared" si="10"/>
        <v>2.903225806451613</v>
      </c>
      <c r="H693" s="2">
        <v>2018</v>
      </c>
    </row>
    <row r="694" spans="1:8" x14ac:dyDescent="0.25">
      <c r="A694" s="3" t="s">
        <v>122</v>
      </c>
      <c r="B694" s="4" t="s">
        <v>123</v>
      </c>
      <c r="C694" s="2" t="s">
        <v>124</v>
      </c>
      <c r="D694" s="2" t="s">
        <v>168</v>
      </c>
      <c r="E694" s="5">
        <v>26612.111249999998</v>
      </c>
      <c r="F694" s="6">
        <v>51066.483749999999</v>
      </c>
      <c r="G694" s="7">
        <f t="shared" si="10"/>
        <v>0.52112676056338025</v>
      </c>
      <c r="H694" s="2">
        <v>2018</v>
      </c>
    </row>
    <row r="695" spans="1:8" x14ac:dyDescent="0.25">
      <c r="A695" s="3" t="s">
        <v>125</v>
      </c>
      <c r="B695" s="4" t="s">
        <v>126</v>
      </c>
      <c r="C695" s="2" t="s">
        <v>127</v>
      </c>
      <c r="D695" s="2" t="s">
        <v>168</v>
      </c>
      <c r="E695" s="5">
        <v>24893.973000000002</v>
      </c>
      <c r="F695" s="6">
        <v>15319.368</v>
      </c>
      <c r="G695" s="7">
        <f t="shared" si="10"/>
        <v>1.625</v>
      </c>
      <c r="H695" s="2">
        <v>2018</v>
      </c>
    </row>
    <row r="696" spans="1:8" x14ac:dyDescent="0.25">
      <c r="A696" s="3" t="s">
        <v>128</v>
      </c>
      <c r="B696" s="4" t="s">
        <v>129</v>
      </c>
      <c r="C696" s="2" t="s">
        <v>130</v>
      </c>
      <c r="D696" s="2" t="s">
        <v>168</v>
      </c>
      <c r="E696" s="5">
        <v>109951.02</v>
      </c>
      <c r="F696" s="6">
        <v>185084.217</v>
      </c>
      <c r="G696" s="7">
        <f t="shared" si="10"/>
        <v>0.59405940594059403</v>
      </c>
      <c r="H696" s="2">
        <v>2018</v>
      </c>
    </row>
    <row r="697" spans="1:8" x14ac:dyDescent="0.25">
      <c r="A697" s="3" t="s">
        <v>131</v>
      </c>
      <c r="B697" s="4" t="s">
        <v>132</v>
      </c>
      <c r="C697" s="2" t="s">
        <v>133</v>
      </c>
      <c r="D697" s="2" t="s">
        <v>168</v>
      </c>
      <c r="E697" s="5">
        <v>181115.70300000001</v>
      </c>
      <c r="F697" s="6">
        <v>117480.45600000001</v>
      </c>
      <c r="G697" s="7">
        <f t="shared" si="10"/>
        <v>1.5416666666666667</v>
      </c>
      <c r="H697" s="2">
        <v>2018</v>
      </c>
    </row>
    <row r="698" spans="1:8" x14ac:dyDescent="0.25">
      <c r="A698" s="3" t="s">
        <v>134</v>
      </c>
      <c r="B698" s="4" t="s">
        <v>135</v>
      </c>
      <c r="C698" s="2" t="s">
        <v>136</v>
      </c>
      <c r="D698" s="2" t="s">
        <v>168</v>
      </c>
      <c r="E698" s="5">
        <v>77412.327750000011</v>
      </c>
      <c r="F698" s="6">
        <v>318250.68075000006</v>
      </c>
      <c r="G698" s="7">
        <f t="shared" si="10"/>
        <v>0.24324324324324323</v>
      </c>
      <c r="H698" s="2">
        <v>2018</v>
      </c>
    </row>
    <row r="699" spans="1:8" x14ac:dyDescent="0.25">
      <c r="A699" s="3" t="s">
        <v>137</v>
      </c>
      <c r="B699" s="4" t="s">
        <v>138</v>
      </c>
      <c r="C699" s="2" t="s">
        <v>139</v>
      </c>
      <c r="D699" s="2" t="s">
        <v>168</v>
      </c>
      <c r="E699" s="5">
        <v>249458.33250000005</v>
      </c>
      <c r="F699" s="6">
        <v>153512.82000000004</v>
      </c>
      <c r="G699" s="7">
        <f t="shared" si="10"/>
        <v>1.625</v>
      </c>
      <c r="H699" s="2">
        <v>2018</v>
      </c>
    </row>
    <row r="700" spans="1:8" x14ac:dyDescent="0.25">
      <c r="A700" s="3" t="s">
        <v>140</v>
      </c>
      <c r="B700" s="4" t="s">
        <v>141</v>
      </c>
      <c r="C700" s="2" t="s">
        <v>142</v>
      </c>
      <c r="D700" s="2" t="s">
        <v>168</v>
      </c>
      <c r="E700" s="5">
        <v>292024.44</v>
      </c>
      <c r="F700" s="6">
        <v>194682.96</v>
      </c>
      <c r="G700" s="7">
        <f t="shared" si="10"/>
        <v>1.5</v>
      </c>
      <c r="H700" s="2">
        <v>2018</v>
      </c>
    </row>
    <row r="701" spans="1:8" x14ac:dyDescent="0.25">
      <c r="A701" s="3" t="s">
        <v>143</v>
      </c>
      <c r="B701" s="4" t="s">
        <v>144</v>
      </c>
      <c r="C701" s="2" t="s">
        <v>145</v>
      </c>
      <c r="D701" s="2" t="s">
        <v>168</v>
      </c>
      <c r="E701" s="5">
        <v>209414.52449999997</v>
      </c>
      <c r="F701" s="6">
        <v>182936.82599999997</v>
      </c>
      <c r="G701" s="7">
        <f t="shared" si="10"/>
        <v>1.1447368421052633</v>
      </c>
      <c r="H701" s="2">
        <v>2018</v>
      </c>
    </row>
    <row r="702" spans="1:8" x14ac:dyDescent="0.25">
      <c r="A702" s="3" t="s">
        <v>143</v>
      </c>
      <c r="B702" s="4" t="s">
        <v>144</v>
      </c>
      <c r="C702" s="2" t="s">
        <v>146</v>
      </c>
      <c r="D702" s="2" t="s">
        <v>168</v>
      </c>
      <c r="E702" s="5">
        <v>256764.14100000003</v>
      </c>
      <c r="F702" s="6">
        <v>354269.51100000006</v>
      </c>
      <c r="G702" s="7">
        <f t="shared" si="10"/>
        <v>0.72477064220183485</v>
      </c>
      <c r="H702" s="2">
        <v>2018</v>
      </c>
    </row>
    <row r="703" spans="1:8" x14ac:dyDescent="0.25">
      <c r="A703" s="3" t="s">
        <v>147</v>
      </c>
      <c r="B703" s="4" t="s">
        <v>148</v>
      </c>
      <c r="C703" s="2" t="s">
        <v>149</v>
      </c>
      <c r="D703" s="2" t="s">
        <v>168</v>
      </c>
      <c r="E703" s="5">
        <v>107850.84525000001</v>
      </c>
      <c r="F703" s="6">
        <v>117545.30325</v>
      </c>
      <c r="G703" s="7">
        <f t="shared" si="10"/>
        <v>0.91752577319587647</v>
      </c>
      <c r="H703" s="2">
        <v>2018</v>
      </c>
    </row>
    <row r="704" spans="1:8" x14ac:dyDescent="0.25">
      <c r="A704" s="3" t="s">
        <v>150</v>
      </c>
      <c r="B704" s="4" t="s">
        <v>151</v>
      </c>
      <c r="C704" s="2" t="s">
        <v>152</v>
      </c>
      <c r="D704" s="2" t="s">
        <v>168</v>
      </c>
      <c r="E704" s="5">
        <v>118066.40999999997</v>
      </c>
      <c r="F704" s="6">
        <v>171196.29449999999</v>
      </c>
      <c r="G704" s="7">
        <f t="shared" si="10"/>
        <v>0.68965517241379304</v>
      </c>
      <c r="H704" s="2">
        <v>2018</v>
      </c>
    </row>
    <row r="705" spans="1:8" x14ac:dyDescent="0.25">
      <c r="A705" s="3" t="s">
        <v>153</v>
      </c>
      <c r="B705" s="4" t="s">
        <v>154</v>
      </c>
      <c r="C705" s="2" t="s">
        <v>155</v>
      </c>
      <c r="D705" s="2" t="s">
        <v>168</v>
      </c>
      <c r="E705" s="5">
        <v>219031.66800000003</v>
      </c>
      <c r="F705" s="6">
        <v>252362.57400000005</v>
      </c>
      <c r="G705" s="7">
        <f t="shared" si="10"/>
        <v>0.86792452830188671</v>
      </c>
      <c r="H705" s="2">
        <v>2018</v>
      </c>
    </row>
    <row r="706" spans="1:8" x14ac:dyDescent="0.25">
      <c r="A706" s="3" t="s">
        <v>156</v>
      </c>
      <c r="B706" s="4" t="s">
        <v>157</v>
      </c>
      <c r="C706" s="2" t="s">
        <v>158</v>
      </c>
      <c r="D706" s="2" t="s">
        <v>168</v>
      </c>
      <c r="E706" s="5">
        <v>321833.64150000003</v>
      </c>
      <c r="F706" s="6">
        <v>151064.77050000004</v>
      </c>
      <c r="G706" s="7">
        <f t="shared" si="10"/>
        <v>2.1304347826086953</v>
      </c>
      <c r="H706" s="2">
        <v>2018</v>
      </c>
    </row>
    <row r="707" spans="1:8" x14ac:dyDescent="0.25">
      <c r="A707" s="3" t="s">
        <v>159</v>
      </c>
      <c r="B707" s="4" t="s">
        <v>160</v>
      </c>
      <c r="C707" s="2" t="s">
        <v>161</v>
      </c>
      <c r="D707" s="2" t="s">
        <v>168</v>
      </c>
      <c r="E707" s="5">
        <v>104333.40000000001</v>
      </c>
      <c r="F707" s="6">
        <v>42776.694000000003</v>
      </c>
      <c r="G707" s="7">
        <f t="shared" ref="G707:G770" si="11">E707/F707</f>
        <v>2.4390243902439024</v>
      </c>
      <c r="H707" s="2">
        <v>2018</v>
      </c>
    </row>
    <row r="708" spans="1:8" x14ac:dyDescent="0.25">
      <c r="A708" s="3" t="s">
        <v>162</v>
      </c>
      <c r="B708" s="4" t="s">
        <v>163</v>
      </c>
      <c r="C708" s="2" t="s">
        <v>164</v>
      </c>
      <c r="D708" s="2" t="s">
        <v>168</v>
      </c>
      <c r="E708" s="5">
        <v>8911.6537499999995</v>
      </c>
      <c r="F708" s="6">
        <v>6903.3937500000002</v>
      </c>
      <c r="G708" s="7">
        <f t="shared" si="11"/>
        <v>1.2909090909090908</v>
      </c>
      <c r="H708" s="2">
        <v>2018</v>
      </c>
    </row>
    <row r="709" spans="1:8" x14ac:dyDescent="0.25">
      <c r="A709" s="3" t="s">
        <v>165</v>
      </c>
      <c r="B709" s="4" t="s">
        <v>166</v>
      </c>
      <c r="C709" s="2" t="s">
        <v>167</v>
      </c>
      <c r="D709" s="2" t="s">
        <v>168</v>
      </c>
      <c r="E709" s="5">
        <v>94727.87999999999</v>
      </c>
      <c r="F709" s="6">
        <v>87820.638749999998</v>
      </c>
      <c r="G709" s="7">
        <f t="shared" si="11"/>
        <v>1.0786516853932584</v>
      </c>
      <c r="H709" s="2">
        <v>2018</v>
      </c>
    </row>
    <row r="710" spans="1:8" x14ac:dyDescent="0.25">
      <c r="A710" s="3" t="s">
        <v>8</v>
      </c>
      <c r="B710" s="4" t="s">
        <v>9</v>
      </c>
      <c r="C710" s="2" t="s">
        <v>10</v>
      </c>
      <c r="D710" s="2" t="s">
        <v>169</v>
      </c>
      <c r="E710" s="5">
        <v>281516.35050000006</v>
      </c>
      <c r="F710" s="6">
        <v>426539.92500000005</v>
      </c>
      <c r="G710" s="7">
        <f t="shared" si="11"/>
        <v>0.66</v>
      </c>
      <c r="H710" s="2">
        <v>2018</v>
      </c>
    </row>
    <row r="711" spans="1:8" x14ac:dyDescent="0.25">
      <c r="A711" s="3" t="s">
        <v>12</v>
      </c>
      <c r="B711" s="4" t="s">
        <v>13</v>
      </c>
      <c r="C711" s="2" t="s">
        <v>14</v>
      </c>
      <c r="D711" s="2" t="s">
        <v>169</v>
      </c>
      <c r="E711" s="5">
        <v>607451.50800000003</v>
      </c>
      <c r="F711" s="6">
        <v>359675.23500000004</v>
      </c>
      <c r="G711" s="7">
        <f t="shared" si="11"/>
        <v>1.6888888888888887</v>
      </c>
      <c r="H711" s="2">
        <v>2018</v>
      </c>
    </row>
    <row r="712" spans="1:8" x14ac:dyDescent="0.25">
      <c r="A712" s="3" t="s">
        <v>15</v>
      </c>
      <c r="B712" s="4" t="s">
        <v>16</v>
      </c>
      <c r="C712" s="2" t="s">
        <v>17</v>
      </c>
      <c r="D712" s="2" t="s">
        <v>169</v>
      </c>
      <c r="E712" s="5">
        <v>113418.36675</v>
      </c>
      <c r="F712" s="6">
        <v>100816.32599999999</v>
      </c>
      <c r="G712" s="7">
        <f t="shared" si="11"/>
        <v>1.1250000000000002</v>
      </c>
      <c r="H712" s="2">
        <v>2018</v>
      </c>
    </row>
    <row r="713" spans="1:8" x14ac:dyDescent="0.25">
      <c r="A713" s="3" t="s">
        <v>18</v>
      </c>
      <c r="B713" s="4" t="s">
        <v>19</v>
      </c>
      <c r="C713" s="2" t="s">
        <v>20</v>
      </c>
      <c r="D713" s="2" t="s">
        <v>169</v>
      </c>
      <c r="E713" s="5">
        <v>44193.107250000001</v>
      </c>
      <c r="F713" s="6">
        <v>114292.51875000002</v>
      </c>
      <c r="G713" s="7">
        <f t="shared" si="11"/>
        <v>0.3866666666666666</v>
      </c>
      <c r="H713" s="2">
        <v>2018</v>
      </c>
    </row>
    <row r="714" spans="1:8" x14ac:dyDescent="0.25">
      <c r="A714" s="3" t="s">
        <v>21</v>
      </c>
      <c r="B714" s="4" t="s">
        <v>22</v>
      </c>
      <c r="C714" s="2" t="s">
        <v>23</v>
      </c>
      <c r="D714" s="2" t="s">
        <v>169</v>
      </c>
      <c r="E714" s="5">
        <v>488267.97975000012</v>
      </c>
      <c r="F714" s="6">
        <v>494295.97950000007</v>
      </c>
      <c r="G714" s="7">
        <f t="shared" si="11"/>
        <v>0.98780487804878059</v>
      </c>
      <c r="H714" s="2">
        <v>2018</v>
      </c>
    </row>
    <row r="715" spans="1:8" x14ac:dyDescent="0.25">
      <c r="A715" s="3" t="s">
        <v>21</v>
      </c>
      <c r="B715" s="4" t="s">
        <v>22</v>
      </c>
      <c r="C715" s="2" t="s">
        <v>24</v>
      </c>
      <c r="D715" s="2" t="s">
        <v>169</v>
      </c>
      <c r="E715" s="5">
        <v>424547.25750000001</v>
      </c>
      <c r="F715" s="6">
        <v>491581.03500000009</v>
      </c>
      <c r="G715" s="7">
        <f t="shared" si="11"/>
        <v>0.86363636363636354</v>
      </c>
      <c r="H715" s="2">
        <v>2018</v>
      </c>
    </row>
    <row r="716" spans="1:8" x14ac:dyDescent="0.25">
      <c r="A716" s="3" t="s">
        <v>21</v>
      </c>
      <c r="B716" s="4" t="s">
        <v>22</v>
      </c>
      <c r="C716" s="2" t="s">
        <v>25</v>
      </c>
      <c r="D716" s="2" t="s">
        <v>169</v>
      </c>
      <c r="E716" s="5">
        <v>483952.40100000007</v>
      </c>
      <c r="F716" s="6">
        <v>477584.60625000007</v>
      </c>
      <c r="G716" s="7">
        <f t="shared" si="11"/>
        <v>1.0133333333333334</v>
      </c>
      <c r="H716" s="2">
        <v>2018</v>
      </c>
    </row>
    <row r="717" spans="1:8" x14ac:dyDescent="0.25">
      <c r="A717" s="3" t="s">
        <v>21</v>
      </c>
      <c r="B717" s="4" t="s">
        <v>22</v>
      </c>
      <c r="C717" s="2" t="s">
        <v>26</v>
      </c>
      <c r="D717" s="2" t="s">
        <v>169</v>
      </c>
      <c r="E717" s="5">
        <v>292085.37899999996</v>
      </c>
      <c r="F717" s="6">
        <v>174309.01649999997</v>
      </c>
      <c r="G717" s="7">
        <f t="shared" si="11"/>
        <v>1.6756756756756757</v>
      </c>
      <c r="H717" s="2">
        <v>2018</v>
      </c>
    </row>
    <row r="718" spans="1:8" x14ac:dyDescent="0.25">
      <c r="A718" s="3" t="s">
        <v>27</v>
      </c>
      <c r="B718" s="4" t="s">
        <v>28</v>
      </c>
      <c r="C718" s="2" t="s">
        <v>29</v>
      </c>
      <c r="D718" s="2" t="s">
        <v>169</v>
      </c>
      <c r="E718" s="5">
        <v>62042.678999999996</v>
      </c>
      <c r="F718" s="6">
        <v>105328.26899999999</v>
      </c>
      <c r="G718" s="7">
        <f t="shared" si="11"/>
        <v>0.58904109589041098</v>
      </c>
      <c r="H718" s="2">
        <v>2018</v>
      </c>
    </row>
    <row r="719" spans="1:8" x14ac:dyDescent="0.25">
      <c r="A719" s="3" t="s">
        <v>30</v>
      </c>
      <c r="B719" s="4" t="s">
        <v>31</v>
      </c>
      <c r="C719" s="2" t="s">
        <v>32</v>
      </c>
      <c r="D719" s="2" t="s">
        <v>169</v>
      </c>
      <c r="E719" s="5">
        <v>285407.55000000005</v>
      </c>
      <c r="F719" s="6">
        <v>211201.58700000003</v>
      </c>
      <c r="G719" s="7">
        <f t="shared" si="11"/>
        <v>1.3513513513513513</v>
      </c>
      <c r="H719" s="2">
        <v>2018</v>
      </c>
    </row>
    <row r="720" spans="1:8" x14ac:dyDescent="0.25">
      <c r="A720" s="3" t="s">
        <v>33</v>
      </c>
      <c r="B720" s="4" t="s">
        <v>34</v>
      </c>
      <c r="C720" s="2" t="s">
        <v>35</v>
      </c>
      <c r="D720" s="2" t="s">
        <v>169</v>
      </c>
      <c r="E720" s="5">
        <v>66400.735499999995</v>
      </c>
      <c r="F720" s="6">
        <v>62070.252749999992</v>
      </c>
      <c r="G720" s="7">
        <f t="shared" si="11"/>
        <v>1.0697674418604652</v>
      </c>
      <c r="H720" s="2">
        <v>2018</v>
      </c>
    </row>
    <row r="721" spans="1:8" x14ac:dyDescent="0.25">
      <c r="A721" s="3" t="s">
        <v>36</v>
      </c>
      <c r="B721" s="4" t="s">
        <v>37</v>
      </c>
      <c r="C721" s="2" t="s">
        <v>38</v>
      </c>
      <c r="D721" s="2" t="s">
        <v>169</v>
      </c>
      <c r="E721" s="5">
        <v>238780.71000000002</v>
      </c>
      <c r="F721" s="6">
        <v>204669.18000000002</v>
      </c>
      <c r="G721" s="7">
        <f t="shared" si="11"/>
        <v>1.1666666666666667</v>
      </c>
      <c r="H721" s="2">
        <v>2018</v>
      </c>
    </row>
    <row r="722" spans="1:8" x14ac:dyDescent="0.25">
      <c r="A722" s="3" t="s">
        <v>36</v>
      </c>
      <c r="B722" s="4" t="s">
        <v>37</v>
      </c>
      <c r="C722" s="2" t="s">
        <v>39</v>
      </c>
      <c r="D722" s="2" t="s">
        <v>169</v>
      </c>
      <c r="E722" s="5">
        <v>124930.69425</v>
      </c>
      <c r="F722" s="6">
        <v>145189.72575000001</v>
      </c>
      <c r="G722" s="7">
        <f t="shared" si="11"/>
        <v>0.86046511627906974</v>
      </c>
      <c r="H722" s="2">
        <v>2018</v>
      </c>
    </row>
    <row r="723" spans="1:8" x14ac:dyDescent="0.25">
      <c r="A723" s="3" t="s">
        <v>40</v>
      </c>
      <c r="B723" s="4" t="s">
        <v>41</v>
      </c>
      <c r="C723" s="2" t="s">
        <v>42</v>
      </c>
      <c r="D723" s="2" t="s">
        <v>169</v>
      </c>
      <c r="E723" s="5">
        <v>285842.62125000003</v>
      </c>
      <c r="F723" s="6">
        <v>903880.72124999994</v>
      </c>
      <c r="G723" s="7">
        <f t="shared" si="11"/>
        <v>0.31623931623931628</v>
      </c>
      <c r="H723" s="2">
        <v>2018</v>
      </c>
    </row>
    <row r="724" spans="1:8" x14ac:dyDescent="0.25">
      <c r="A724" s="3" t="s">
        <v>43</v>
      </c>
      <c r="B724" s="4" t="s">
        <v>44</v>
      </c>
      <c r="C724" s="2" t="s">
        <v>45</v>
      </c>
      <c r="D724" s="2" t="s">
        <v>169</v>
      </c>
      <c r="E724" s="5">
        <v>332880.86700000003</v>
      </c>
      <c r="F724" s="6">
        <v>567410.56875000009</v>
      </c>
      <c r="G724" s="7">
        <f t="shared" si="11"/>
        <v>0.58666666666666667</v>
      </c>
      <c r="H724" s="2">
        <v>2018</v>
      </c>
    </row>
    <row r="725" spans="1:8" x14ac:dyDescent="0.25">
      <c r="A725" s="3" t="s">
        <v>46</v>
      </c>
      <c r="B725" s="4" t="s">
        <v>47</v>
      </c>
      <c r="C725" s="2" t="s">
        <v>48</v>
      </c>
      <c r="D725" s="2" t="s">
        <v>169</v>
      </c>
      <c r="E725" s="5">
        <v>165930.97050000002</v>
      </c>
      <c r="F725" s="6">
        <v>79892.689500000008</v>
      </c>
      <c r="G725" s="7">
        <f t="shared" si="11"/>
        <v>2.0769230769230771</v>
      </c>
      <c r="H725" s="2">
        <v>2018</v>
      </c>
    </row>
    <row r="726" spans="1:8" x14ac:dyDescent="0.25">
      <c r="A726" s="3" t="s">
        <v>49</v>
      </c>
      <c r="B726" s="4" t="s">
        <v>50</v>
      </c>
      <c r="C726" s="2" t="s">
        <v>51</v>
      </c>
      <c r="D726" s="2" t="s">
        <v>169</v>
      </c>
      <c r="E726" s="5">
        <v>172200.38399999999</v>
      </c>
      <c r="F726" s="6">
        <v>624226.39199999988</v>
      </c>
      <c r="G726" s="7">
        <f t="shared" si="11"/>
        <v>0.27586206896551729</v>
      </c>
      <c r="H726" s="2">
        <v>2018</v>
      </c>
    </row>
    <row r="727" spans="1:8" x14ac:dyDescent="0.25">
      <c r="A727" s="3" t="s">
        <v>52</v>
      </c>
      <c r="B727" s="4" t="s">
        <v>53</v>
      </c>
      <c r="C727" s="2" t="s">
        <v>54</v>
      </c>
      <c r="D727" s="2" t="s">
        <v>169</v>
      </c>
      <c r="E727" s="5">
        <v>466267.44825000002</v>
      </c>
      <c r="F727" s="6">
        <v>364904.95950000006</v>
      </c>
      <c r="G727" s="7">
        <f t="shared" si="11"/>
        <v>1.2777777777777777</v>
      </c>
      <c r="H727" s="2">
        <v>2018</v>
      </c>
    </row>
    <row r="728" spans="1:8" x14ac:dyDescent="0.25">
      <c r="A728" s="3" t="s">
        <v>52</v>
      </c>
      <c r="B728" s="4" t="s">
        <v>53</v>
      </c>
      <c r="C728" s="2" t="s">
        <v>55</v>
      </c>
      <c r="D728" s="2" t="s">
        <v>169</v>
      </c>
      <c r="E728" s="5">
        <v>114427.40400000001</v>
      </c>
      <c r="F728" s="6">
        <v>193646.37600000002</v>
      </c>
      <c r="G728" s="7">
        <f t="shared" si="11"/>
        <v>0.59090909090909094</v>
      </c>
      <c r="H728" s="2">
        <v>2018</v>
      </c>
    </row>
    <row r="729" spans="1:8" x14ac:dyDescent="0.25">
      <c r="A729" s="3" t="s">
        <v>56</v>
      </c>
      <c r="B729" s="4" t="s">
        <v>57</v>
      </c>
      <c r="C729" s="2" t="s">
        <v>58</v>
      </c>
      <c r="D729" s="2" t="s">
        <v>169</v>
      </c>
      <c r="E729" s="5">
        <v>523599.59925000003</v>
      </c>
      <c r="F729" s="6">
        <v>875056.86450000014</v>
      </c>
      <c r="G729" s="7">
        <f t="shared" si="11"/>
        <v>0.59836065573770481</v>
      </c>
      <c r="H729" s="2">
        <v>2018</v>
      </c>
    </row>
    <row r="730" spans="1:8" x14ac:dyDescent="0.25">
      <c r="A730" s="3" t="s">
        <v>59</v>
      </c>
      <c r="B730" s="4" t="s">
        <v>60</v>
      </c>
      <c r="C730" s="2" t="s">
        <v>61</v>
      </c>
      <c r="D730" s="2" t="s">
        <v>169</v>
      </c>
      <c r="E730" s="5">
        <v>220589.19</v>
      </c>
      <c r="F730" s="6">
        <v>80485.24500000001</v>
      </c>
      <c r="G730" s="7">
        <f t="shared" si="11"/>
        <v>2.7407407407407405</v>
      </c>
      <c r="H730" s="2">
        <v>2018</v>
      </c>
    </row>
    <row r="731" spans="1:8" x14ac:dyDescent="0.25">
      <c r="A731" s="3" t="s">
        <v>62</v>
      </c>
      <c r="B731" s="4" t="s">
        <v>63</v>
      </c>
      <c r="C731" s="2" t="s">
        <v>64</v>
      </c>
      <c r="D731" s="2" t="s">
        <v>169</v>
      </c>
      <c r="E731" s="5">
        <v>256922.58374999999</v>
      </c>
      <c r="F731" s="6">
        <v>297489.3075</v>
      </c>
      <c r="G731" s="7">
        <f t="shared" si="11"/>
        <v>0.86363636363636365</v>
      </c>
      <c r="H731" s="2">
        <v>2018</v>
      </c>
    </row>
    <row r="732" spans="1:8" x14ac:dyDescent="0.25">
      <c r="A732" s="3" t="s">
        <v>65</v>
      </c>
      <c r="B732" s="4" t="s">
        <v>66</v>
      </c>
      <c r="C732" s="2" t="s">
        <v>67</v>
      </c>
      <c r="D732" s="2" t="s">
        <v>169</v>
      </c>
      <c r="E732" s="5">
        <v>587778.4709999999</v>
      </c>
      <c r="F732" s="6">
        <v>659751.34499999997</v>
      </c>
      <c r="G732" s="7">
        <f t="shared" si="11"/>
        <v>0.89090909090909076</v>
      </c>
      <c r="H732" s="2">
        <v>2018</v>
      </c>
    </row>
    <row r="733" spans="1:8" x14ac:dyDescent="0.25">
      <c r="A733" s="3" t="s">
        <v>68</v>
      </c>
      <c r="B733" s="4" t="s">
        <v>69</v>
      </c>
      <c r="C733" s="2" t="s">
        <v>70</v>
      </c>
      <c r="D733" s="2" t="s">
        <v>169</v>
      </c>
      <c r="E733" s="5">
        <v>114761.72474999999</v>
      </c>
      <c r="F733" s="6">
        <v>161795.21849999999</v>
      </c>
      <c r="G733" s="7">
        <f t="shared" si="11"/>
        <v>0.70930232558139539</v>
      </c>
      <c r="H733" s="2">
        <v>2018</v>
      </c>
    </row>
    <row r="734" spans="1:8" x14ac:dyDescent="0.25">
      <c r="A734" s="3" t="s">
        <v>71</v>
      </c>
      <c r="B734" s="4" t="s">
        <v>72</v>
      </c>
      <c r="C734" s="2" t="s">
        <v>73</v>
      </c>
      <c r="D734" s="2" t="s">
        <v>169</v>
      </c>
      <c r="E734" s="5">
        <v>385490.61</v>
      </c>
      <c r="F734" s="6">
        <v>404295.02999999997</v>
      </c>
      <c r="G734" s="7">
        <f t="shared" si="11"/>
        <v>0.95348837209302328</v>
      </c>
      <c r="H734" s="2">
        <v>2018</v>
      </c>
    </row>
    <row r="735" spans="1:8" x14ac:dyDescent="0.25">
      <c r="A735" s="3" t="s">
        <v>71</v>
      </c>
      <c r="B735" s="4" t="s">
        <v>72</v>
      </c>
      <c r="C735" s="2" t="s">
        <v>74</v>
      </c>
      <c r="D735" s="2" t="s">
        <v>169</v>
      </c>
      <c r="E735" s="5">
        <v>223838.37000000002</v>
      </c>
      <c r="F735" s="6">
        <v>735468.93</v>
      </c>
      <c r="G735" s="7">
        <f t="shared" si="11"/>
        <v>0.30434782608695654</v>
      </c>
      <c r="H735" s="2">
        <v>2018</v>
      </c>
    </row>
    <row r="736" spans="1:8" x14ac:dyDescent="0.25">
      <c r="A736" s="3" t="s">
        <v>75</v>
      </c>
      <c r="B736" s="4" t="s">
        <v>76</v>
      </c>
      <c r="C736" s="2" t="s">
        <v>77</v>
      </c>
      <c r="D736" s="2" t="s">
        <v>169</v>
      </c>
      <c r="E736" s="5">
        <v>487467.44999999995</v>
      </c>
      <c r="F736" s="6">
        <v>209611.00349999996</v>
      </c>
      <c r="G736" s="7">
        <f t="shared" si="11"/>
        <v>2.3255813953488373</v>
      </c>
      <c r="H736" s="2">
        <v>2018</v>
      </c>
    </row>
    <row r="737" spans="1:8" x14ac:dyDescent="0.25">
      <c r="A737" s="3" t="s">
        <v>78</v>
      </c>
      <c r="B737" s="4" t="s">
        <v>79</v>
      </c>
      <c r="C737" s="2" t="s">
        <v>80</v>
      </c>
      <c r="D737" s="2" t="s">
        <v>169</v>
      </c>
      <c r="E737" s="5">
        <v>72101.987999999998</v>
      </c>
      <c r="F737" s="6">
        <v>121314.45600000001</v>
      </c>
      <c r="G737" s="7">
        <f t="shared" si="11"/>
        <v>0.59433962264150941</v>
      </c>
      <c r="H737" s="2">
        <v>2018</v>
      </c>
    </row>
    <row r="738" spans="1:8" x14ac:dyDescent="0.25">
      <c r="A738" s="3" t="s">
        <v>81</v>
      </c>
      <c r="B738" s="4" t="s">
        <v>82</v>
      </c>
      <c r="C738" s="2" t="s">
        <v>83</v>
      </c>
      <c r="D738" s="2" t="s">
        <v>169</v>
      </c>
      <c r="E738" s="5">
        <v>39481.398000000008</v>
      </c>
      <c r="F738" s="6">
        <v>101395.40850000001</v>
      </c>
      <c r="G738" s="7">
        <f t="shared" si="11"/>
        <v>0.38938053097345138</v>
      </c>
      <c r="H738" s="2">
        <v>2018</v>
      </c>
    </row>
    <row r="739" spans="1:8" x14ac:dyDescent="0.25">
      <c r="A739" s="3" t="s">
        <v>84</v>
      </c>
      <c r="B739" s="4" t="s">
        <v>85</v>
      </c>
      <c r="C739" s="2" t="s">
        <v>86</v>
      </c>
      <c r="D739" s="2" t="s">
        <v>169</v>
      </c>
      <c r="E739" s="5">
        <v>405375.88725000003</v>
      </c>
      <c r="F739" s="6">
        <v>473697.66600000003</v>
      </c>
      <c r="G739" s="7">
        <f t="shared" si="11"/>
        <v>0.85576923076923084</v>
      </c>
      <c r="H739" s="2">
        <v>2018</v>
      </c>
    </row>
    <row r="740" spans="1:8" x14ac:dyDescent="0.25">
      <c r="A740" s="3" t="s">
        <v>87</v>
      </c>
      <c r="B740" s="4" t="s">
        <v>88</v>
      </c>
      <c r="C740" s="2" t="s">
        <v>89</v>
      </c>
      <c r="D740" s="2" t="s">
        <v>169</v>
      </c>
      <c r="E740" s="5">
        <v>738364.31550000003</v>
      </c>
      <c r="F740" s="6">
        <v>203426.90325000003</v>
      </c>
      <c r="G740" s="7">
        <f t="shared" si="11"/>
        <v>3.6296296296296293</v>
      </c>
      <c r="H740" s="2">
        <v>2018</v>
      </c>
    </row>
    <row r="741" spans="1:8" x14ac:dyDescent="0.25">
      <c r="A741" s="3" t="s">
        <v>90</v>
      </c>
      <c r="B741" s="4" t="s">
        <v>91</v>
      </c>
      <c r="C741" s="2" t="s">
        <v>92</v>
      </c>
      <c r="D741" s="2" t="s">
        <v>169</v>
      </c>
      <c r="E741" s="5">
        <v>389497.41000000003</v>
      </c>
      <c r="F741" s="6">
        <v>490478.22000000003</v>
      </c>
      <c r="G741" s="7">
        <f t="shared" si="11"/>
        <v>0.79411764705882359</v>
      </c>
      <c r="H741" s="2">
        <v>2018</v>
      </c>
    </row>
    <row r="742" spans="1:8" x14ac:dyDescent="0.25">
      <c r="A742" s="3" t="s">
        <v>93</v>
      </c>
      <c r="B742" s="4" t="s">
        <v>94</v>
      </c>
      <c r="C742" s="2" t="s">
        <v>95</v>
      </c>
      <c r="D742" s="2" t="s">
        <v>169</v>
      </c>
      <c r="E742" s="5">
        <v>62850.249000000003</v>
      </c>
      <c r="F742" s="6">
        <v>67339.552500000005</v>
      </c>
      <c r="G742" s="7">
        <f t="shared" si="11"/>
        <v>0.93333333333333335</v>
      </c>
      <c r="H742" s="2">
        <v>2018</v>
      </c>
    </row>
    <row r="743" spans="1:8" x14ac:dyDescent="0.25">
      <c r="A743" s="3" t="s">
        <v>96</v>
      </c>
      <c r="B743" s="4" t="s">
        <v>97</v>
      </c>
      <c r="C743" s="2" t="s">
        <v>98</v>
      </c>
      <c r="D743" s="2" t="s">
        <v>169</v>
      </c>
      <c r="E743" s="5">
        <v>237599.55450000003</v>
      </c>
      <c r="F743" s="6">
        <v>126073.23300000002</v>
      </c>
      <c r="G743" s="7">
        <f t="shared" si="11"/>
        <v>1.8846153846153846</v>
      </c>
      <c r="H743" s="2">
        <v>2018</v>
      </c>
    </row>
    <row r="744" spans="1:8" x14ac:dyDescent="0.25">
      <c r="A744" s="3" t="s">
        <v>99</v>
      </c>
      <c r="B744" s="4" t="s">
        <v>100</v>
      </c>
      <c r="C744" s="2" t="s">
        <v>101</v>
      </c>
      <c r="D744" s="2" t="s">
        <v>169</v>
      </c>
      <c r="E744" s="5">
        <v>316721.61675000004</v>
      </c>
      <c r="F744" s="6">
        <v>460685.98800000007</v>
      </c>
      <c r="G744" s="7">
        <f t="shared" si="11"/>
        <v>0.6875</v>
      </c>
      <c r="H744" s="2">
        <v>2018</v>
      </c>
    </row>
    <row r="745" spans="1:8" x14ac:dyDescent="0.25">
      <c r="A745" s="3" t="s">
        <v>102</v>
      </c>
      <c r="B745" s="4" t="s">
        <v>103</v>
      </c>
      <c r="C745" s="2" t="s">
        <v>104</v>
      </c>
      <c r="D745" s="2" t="s">
        <v>169</v>
      </c>
      <c r="E745" s="5">
        <v>116036.38800000001</v>
      </c>
      <c r="F745" s="6">
        <v>99920.223000000013</v>
      </c>
      <c r="G745" s="7">
        <f t="shared" si="11"/>
        <v>1.161290322580645</v>
      </c>
      <c r="H745" s="2">
        <v>2018</v>
      </c>
    </row>
    <row r="746" spans="1:8" x14ac:dyDescent="0.25">
      <c r="A746" s="3" t="s">
        <v>105</v>
      </c>
      <c r="B746" s="4" t="s">
        <v>106</v>
      </c>
      <c r="C746" s="2" t="s">
        <v>107</v>
      </c>
      <c r="D746" s="2" t="s">
        <v>169</v>
      </c>
      <c r="E746" s="5">
        <v>387225.36000000004</v>
      </c>
      <c r="F746" s="6">
        <v>314082.79200000002</v>
      </c>
      <c r="G746" s="7">
        <f t="shared" si="11"/>
        <v>1.2328767123287672</v>
      </c>
      <c r="H746" s="2">
        <v>2018</v>
      </c>
    </row>
    <row r="747" spans="1:8" x14ac:dyDescent="0.25">
      <c r="A747" s="3" t="s">
        <v>108</v>
      </c>
      <c r="B747" s="4" t="s">
        <v>109</v>
      </c>
      <c r="C747" s="2" t="s">
        <v>110</v>
      </c>
      <c r="D747" s="2" t="s">
        <v>169</v>
      </c>
      <c r="E747" s="5">
        <v>485219.63925000007</v>
      </c>
      <c r="F747" s="6">
        <v>631370.13300000015</v>
      </c>
      <c r="G747" s="7">
        <f t="shared" si="11"/>
        <v>0.76851851851851849</v>
      </c>
      <c r="H747" s="2">
        <v>2018</v>
      </c>
    </row>
    <row r="748" spans="1:8" x14ac:dyDescent="0.25">
      <c r="A748" s="3" t="s">
        <v>111</v>
      </c>
      <c r="B748" s="4" t="s">
        <v>112</v>
      </c>
      <c r="C748" s="2" t="s">
        <v>113</v>
      </c>
      <c r="D748" s="2" t="s">
        <v>169</v>
      </c>
      <c r="E748" s="5">
        <v>313654.74075000006</v>
      </c>
      <c r="F748" s="6">
        <v>820327.78350000002</v>
      </c>
      <c r="G748" s="7">
        <f t="shared" si="11"/>
        <v>0.38235294117647067</v>
      </c>
      <c r="H748" s="2">
        <v>2018</v>
      </c>
    </row>
    <row r="749" spans="1:8" x14ac:dyDescent="0.25">
      <c r="A749" s="3" t="s">
        <v>114</v>
      </c>
      <c r="B749" s="4" t="s">
        <v>115</v>
      </c>
      <c r="C749" s="2" t="s">
        <v>116</v>
      </c>
      <c r="D749" s="2" t="s">
        <v>169</v>
      </c>
      <c r="E749" s="5">
        <v>299520.87525000004</v>
      </c>
      <c r="F749" s="6">
        <v>578144.94524999999</v>
      </c>
      <c r="G749" s="7">
        <f t="shared" si="11"/>
        <v>0.51807228915662662</v>
      </c>
      <c r="H749" s="2">
        <v>2018</v>
      </c>
    </row>
    <row r="750" spans="1:8" x14ac:dyDescent="0.25">
      <c r="A750" s="3" t="s">
        <v>114</v>
      </c>
      <c r="B750" s="4" t="s">
        <v>115</v>
      </c>
      <c r="C750" s="2" t="s">
        <v>117</v>
      </c>
      <c r="D750" s="2" t="s">
        <v>169</v>
      </c>
      <c r="E750" s="5">
        <v>88442.185500000007</v>
      </c>
      <c r="F750" s="6">
        <v>119657.07450000002</v>
      </c>
      <c r="G750" s="7">
        <f t="shared" si="11"/>
        <v>0.73913043478260865</v>
      </c>
      <c r="H750" s="2">
        <v>2018</v>
      </c>
    </row>
    <row r="751" spans="1:8" x14ac:dyDescent="0.25">
      <c r="A751" s="3" t="s">
        <v>114</v>
      </c>
      <c r="B751" s="4" t="s">
        <v>115</v>
      </c>
      <c r="C751" s="2" t="s">
        <v>118</v>
      </c>
      <c r="D751" s="2" t="s">
        <v>169</v>
      </c>
      <c r="E751" s="5">
        <v>369411.36749999999</v>
      </c>
      <c r="F751" s="6">
        <v>231571.30499999999</v>
      </c>
      <c r="G751" s="7">
        <f t="shared" si="11"/>
        <v>1.5952380952380953</v>
      </c>
      <c r="H751" s="2">
        <v>2018</v>
      </c>
    </row>
    <row r="752" spans="1:8" x14ac:dyDescent="0.25">
      <c r="A752" s="3" t="s">
        <v>119</v>
      </c>
      <c r="B752" s="4" t="s">
        <v>120</v>
      </c>
      <c r="C752" s="2" t="s">
        <v>121</v>
      </c>
      <c r="D752" s="2" t="s">
        <v>169</v>
      </c>
      <c r="E752" s="5">
        <v>272215.05299999996</v>
      </c>
      <c r="F752" s="6">
        <v>185601.17249999999</v>
      </c>
      <c r="G752" s="7">
        <f t="shared" si="11"/>
        <v>1.4666666666666666</v>
      </c>
      <c r="H752" s="2">
        <v>2018</v>
      </c>
    </row>
    <row r="753" spans="1:8" x14ac:dyDescent="0.25">
      <c r="A753" s="3" t="s">
        <v>122</v>
      </c>
      <c r="B753" s="4" t="s">
        <v>123</v>
      </c>
      <c r="C753" s="2" t="s">
        <v>124</v>
      </c>
      <c r="D753" s="2" t="s">
        <v>169</v>
      </c>
      <c r="E753" s="5">
        <v>276354.66599999997</v>
      </c>
      <c r="F753" s="6">
        <v>513230.09399999992</v>
      </c>
      <c r="G753" s="7">
        <f t="shared" si="11"/>
        <v>0.53846153846153844</v>
      </c>
      <c r="H753" s="2">
        <v>2018</v>
      </c>
    </row>
    <row r="754" spans="1:8" x14ac:dyDescent="0.25">
      <c r="A754" s="3" t="s">
        <v>125</v>
      </c>
      <c r="B754" s="4" t="s">
        <v>126</v>
      </c>
      <c r="C754" s="2" t="s">
        <v>127</v>
      </c>
      <c r="D754" s="2" t="s">
        <v>169</v>
      </c>
      <c r="E754" s="5">
        <v>158280.41249999998</v>
      </c>
      <c r="F754" s="6">
        <v>438662.85749999998</v>
      </c>
      <c r="G754" s="7">
        <f t="shared" si="11"/>
        <v>0.36082474226804118</v>
      </c>
      <c r="H754" s="2">
        <v>2018</v>
      </c>
    </row>
    <row r="755" spans="1:8" x14ac:dyDescent="0.25">
      <c r="A755" s="3" t="s">
        <v>128</v>
      </c>
      <c r="B755" s="4" t="s">
        <v>129</v>
      </c>
      <c r="C755" s="2" t="s">
        <v>130</v>
      </c>
      <c r="D755" s="2" t="s">
        <v>169</v>
      </c>
      <c r="E755" s="5">
        <v>600390.73125000007</v>
      </c>
      <c r="F755" s="6">
        <v>760494.92625000002</v>
      </c>
      <c r="G755" s="7">
        <f t="shared" si="11"/>
        <v>0.78947368421052644</v>
      </c>
      <c r="H755" s="2">
        <v>2018</v>
      </c>
    </row>
    <row r="756" spans="1:8" x14ac:dyDescent="0.25">
      <c r="A756" s="3" t="s">
        <v>131</v>
      </c>
      <c r="B756" s="4" t="s">
        <v>132</v>
      </c>
      <c r="C756" s="2" t="s">
        <v>133</v>
      </c>
      <c r="D756" s="2" t="s">
        <v>169</v>
      </c>
      <c r="E756" s="5">
        <v>535344.1875</v>
      </c>
      <c r="F756" s="6">
        <v>594826.875</v>
      </c>
      <c r="G756" s="7">
        <f t="shared" si="11"/>
        <v>0.9</v>
      </c>
      <c r="H756" s="2">
        <v>2018</v>
      </c>
    </row>
    <row r="757" spans="1:8" x14ac:dyDescent="0.25">
      <c r="A757" s="3" t="s">
        <v>134</v>
      </c>
      <c r="B757" s="4" t="s">
        <v>135</v>
      </c>
      <c r="C757" s="2" t="s">
        <v>136</v>
      </c>
      <c r="D757" s="2" t="s">
        <v>169</v>
      </c>
      <c r="E757" s="5">
        <v>173235.71925000002</v>
      </c>
      <c r="F757" s="6">
        <v>224947.87425000002</v>
      </c>
      <c r="G757" s="7">
        <f t="shared" si="11"/>
        <v>0.77011494252873569</v>
      </c>
      <c r="H757" s="2">
        <v>2018</v>
      </c>
    </row>
    <row r="758" spans="1:8" x14ac:dyDescent="0.25">
      <c r="A758" s="3" t="s">
        <v>137</v>
      </c>
      <c r="B758" s="4" t="s">
        <v>138</v>
      </c>
      <c r="C758" s="2" t="s">
        <v>139</v>
      </c>
      <c r="D758" s="2" t="s">
        <v>169</v>
      </c>
      <c r="E758" s="5">
        <v>155301.04350000003</v>
      </c>
      <c r="F758" s="6">
        <v>386153.94600000005</v>
      </c>
      <c r="G758" s="7">
        <f t="shared" si="11"/>
        <v>0.40217391304347827</v>
      </c>
      <c r="H758" s="2">
        <v>2018</v>
      </c>
    </row>
    <row r="759" spans="1:8" x14ac:dyDescent="0.25">
      <c r="A759" s="3" t="s">
        <v>140</v>
      </c>
      <c r="B759" s="4" t="s">
        <v>141</v>
      </c>
      <c r="C759" s="2" t="s">
        <v>142</v>
      </c>
      <c r="D759" s="2" t="s">
        <v>169</v>
      </c>
      <c r="E759" s="5">
        <v>772978.35599999991</v>
      </c>
      <c r="F759" s="6">
        <v>756532.00799999991</v>
      </c>
      <c r="G759" s="7">
        <f t="shared" si="11"/>
        <v>1.0217391304347827</v>
      </c>
      <c r="H759" s="2">
        <v>2018</v>
      </c>
    </row>
    <row r="760" spans="1:8" x14ac:dyDescent="0.25">
      <c r="A760" s="3" t="s">
        <v>143</v>
      </c>
      <c r="B760" s="4" t="s">
        <v>144</v>
      </c>
      <c r="C760" s="2" t="s">
        <v>145</v>
      </c>
      <c r="D760" s="2" t="s">
        <v>169</v>
      </c>
      <c r="E760" s="5">
        <v>105955.56</v>
      </c>
      <c r="F760" s="6">
        <v>384088.90499999997</v>
      </c>
      <c r="G760" s="7">
        <f t="shared" si="11"/>
        <v>0.27586206896551724</v>
      </c>
      <c r="H760" s="2">
        <v>2018</v>
      </c>
    </row>
    <row r="761" spans="1:8" x14ac:dyDescent="0.25">
      <c r="A761" s="3" t="s">
        <v>143</v>
      </c>
      <c r="B761" s="4" t="s">
        <v>144</v>
      </c>
      <c r="C761" s="2" t="s">
        <v>146</v>
      </c>
      <c r="D761" s="2" t="s">
        <v>169</v>
      </c>
      <c r="E761" s="5">
        <v>79372.426500000001</v>
      </c>
      <c r="F761" s="6">
        <v>95023.327499999999</v>
      </c>
      <c r="G761" s="7">
        <f t="shared" si="11"/>
        <v>0.83529411764705885</v>
      </c>
      <c r="H761" s="2">
        <v>2018</v>
      </c>
    </row>
    <row r="762" spans="1:8" x14ac:dyDescent="0.25">
      <c r="A762" s="3" t="s">
        <v>147</v>
      </c>
      <c r="B762" s="4" t="s">
        <v>148</v>
      </c>
      <c r="C762" s="2" t="s">
        <v>149</v>
      </c>
      <c r="D762" s="2" t="s">
        <v>169</v>
      </c>
      <c r="E762" s="5">
        <v>25944.974999999999</v>
      </c>
      <c r="F762" s="6">
        <v>29607.794999999998</v>
      </c>
      <c r="G762" s="7">
        <f t="shared" si="11"/>
        <v>0.87628865979381443</v>
      </c>
      <c r="H762" s="2">
        <v>2018</v>
      </c>
    </row>
    <row r="763" spans="1:8" x14ac:dyDescent="0.25">
      <c r="A763" s="3" t="s">
        <v>150</v>
      </c>
      <c r="B763" s="4" t="s">
        <v>151</v>
      </c>
      <c r="C763" s="2" t="s">
        <v>152</v>
      </c>
      <c r="D763" s="2" t="s">
        <v>169</v>
      </c>
      <c r="E763" s="5">
        <v>224839.17225000003</v>
      </c>
      <c r="F763" s="6">
        <v>148919.45175000004</v>
      </c>
      <c r="G763" s="7">
        <f t="shared" si="11"/>
        <v>1.5098039215686272</v>
      </c>
      <c r="H763" s="2">
        <v>2018</v>
      </c>
    </row>
    <row r="764" spans="1:8" x14ac:dyDescent="0.25">
      <c r="A764" s="3" t="s">
        <v>153</v>
      </c>
      <c r="B764" s="4" t="s">
        <v>154</v>
      </c>
      <c r="C764" s="2" t="s">
        <v>155</v>
      </c>
      <c r="D764" s="2" t="s">
        <v>169</v>
      </c>
      <c r="E764" s="5">
        <v>149010.19200000001</v>
      </c>
      <c r="F764" s="6">
        <v>71400.717000000004</v>
      </c>
      <c r="G764" s="7">
        <f t="shared" si="11"/>
        <v>2.0869565217391304</v>
      </c>
      <c r="H764" s="2">
        <v>2018</v>
      </c>
    </row>
    <row r="765" spans="1:8" x14ac:dyDescent="0.25">
      <c r="A765" s="3" t="s">
        <v>156</v>
      </c>
      <c r="B765" s="4" t="s">
        <v>157</v>
      </c>
      <c r="C765" s="2" t="s">
        <v>158</v>
      </c>
      <c r="D765" s="2" t="s">
        <v>169</v>
      </c>
      <c r="E765" s="5">
        <v>224173.10250000001</v>
      </c>
      <c r="F765" s="6">
        <v>202967.53875000001</v>
      </c>
      <c r="G765" s="7">
        <f t="shared" si="11"/>
        <v>1.1044776119402986</v>
      </c>
      <c r="H765" s="2">
        <v>2018</v>
      </c>
    </row>
    <row r="766" spans="1:8" x14ac:dyDescent="0.25">
      <c r="A766" s="3" t="s">
        <v>159</v>
      </c>
      <c r="B766" s="4" t="s">
        <v>160</v>
      </c>
      <c r="C766" s="2" t="s">
        <v>161</v>
      </c>
      <c r="D766" s="2" t="s">
        <v>169</v>
      </c>
      <c r="E766" s="5">
        <v>608116.27500000002</v>
      </c>
      <c r="F766" s="6">
        <v>486493.02</v>
      </c>
      <c r="G766" s="7">
        <f t="shared" si="11"/>
        <v>1.25</v>
      </c>
      <c r="H766" s="2">
        <v>2018</v>
      </c>
    </row>
    <row r="767" spans="1:8" x14ac:dyDescent="0.25">
      <c r="A767" s="3" t="s">
        <v>162</v>
      </c>
      <c r="B767" s="4" t="s">
        <v>163</v>
      </c>
      <c r="C767" s="2" t="s">
        <v>164</v>
      </c>
      <c r="D767" s="2" t="s">
        <v>169</v>
      </c>
      <c r="E767" s="5">
        <v>87971.170499999993</v>
      </c>
      <c r="F767" s="6">
        <v>200803.75875000001</v>
      </c>
      <c r="G767" s="7">
        <f t="shared" si="11"/>
        <v>0.43809523809523804</v>
      </c>
      <c r="H767" s="2">
        <v>2018</v>
      </c>
    </row>
    <row r="768" spans="1:8" x14ac:dyDescent="0.25">
      <c r="A768" s="3" t="s">
        <v>165</v>
      </c>
      <c r="B768" s="4" t="s">
        <v>166</v>
      </c>
      <c r="C768" s="2" t="s">
        <v>167</v>
      </c>
      <c r="D768" s="2" t="s">
        <v>169</v>
      </c>
      <c r="E768" s="5">
        <v>283100.26499999996</v>
      </c>
      <c r="F768" s="6">
        <v>299277.42299999995</v>
      </c>
      <c r="G768" s="7">
        <f t="shared" si="11"/>
        <v>0.94594594594594594</v>
      </c>
      <c r="H768" s="2">
        <v>2018</v>
      </c>
    </row>
    <row r="769" spans="1:8" x14ac:dyDescent="0.25">
      <c r="A769" s="3" t="s">
        <v>8</v>
      </c>
      <c r="B769" s="4" t="s">
        <v>9</v>
      </c>
      <c r="C769" s="2" t="s">
        <v>10</v>
      </c>
      <c r="D769" s="2" t="s">
        <v>170</v>
      </c>
      <c r="E769" s="5">
        <v>236571.97500000001</v>
      </c>
      <c r="F769" s="6">
        <v>293066.77499999997</v>
      </c>
      <c r="G769" s="7">
        <f t="shared" si="11"/>
        <v>0.80722891566265076</v>
      </c>
      <c r="H769" s="2">
        <v>2018</v>
      </c>
    </row>
    <row r="770" spans="1:8" x14ac:dyDescent="0.25">
      <c r="A770" s="3" t="s">
        <v>12</v>
      </c>
      <c r="B770" s="4" t="s">
        <v>13</v>
      </c>
      <c r="C770" s="2" t="s">
        <v>14</v>
      </c>
      <c r="D770" s="2" t="s">
        <v>170</v>
      </c>
      <c r="E770" s="5">
        <v>68068.552500000005</v>
      </c>
      <c r="F770" s="6">
        <v>64577.857499999998</v>
      </c>
      <c r="G770" s="7">
        <f t="shared" si="11"/>
        <v>1.0540540540540542</v>
      </c>
      <c r="H770" s="2">
        <v>2018</v>
      </c>
    </row>
    <row r="771" spans="1:8" x14ac:dyDescent="0.25">
      <c r="A771" s="3" t="s">
        <v>15</v>
      </c>
      <c r="B771" s="4" t="s">
        <v>16</v>
      </c>
      <c r="C771" s="2" t="s">
        <v>17</v>
      </c>
      <c r="D771" s="2" t="s">
        <v>170</v>
      </c>
      <c r="E771" s="5">
        <v>220541.23800000001</v>
      </c>
      <c r="F771" s="6">
        <v>382703.91299999994</v>
      </c>
      <c r="G771" s="7">
        <f t="shared" ref="G771:G834" si="12">E771/F771</f>
        <v>0.5762711864406781</v>
      </c>
      <c r="H771" s="2">
        <v>2018</v>
      </c>
    </row>
    <row r="772" spans="1:8" x14ac:dyDescent="0.25">
      <c r="A772" s="3" t="s">
        <v>18</v>
      </c>
      <c r="B772" s="4" t="s">
        <v>19</v>
      </c>
      <c r="C772" s="2" t="s">
        <v>20</v>
      </c>
      <c r="D772" s="2" t="s">
        <v>170</v>
      </c>
      <c r="E772" s="5">
        <v>335483.69400000002</v>
      </c>
      <c r="F772" s="6">
        <v>338906.99700000003</v>
      </c>
      <c r="G772" s="7">
        <f t="shared" si="12"/>
        <v>0.98989898989898983</v>
      </c>
      <c r="H772" s="2">
        <v>2018</v>
      </c>
    </row>
    <row r="773" spans="1:8" x14ac:dyDescent="0.25">
      <c r="A773" s="3" t="s">
        <v>21</v>
      </c>
      <c r="B773" s="4" t="s">
        <v>22</v>
      </c>
      <c r="C773" s="2" t="s">
        <v>23</v>
      </c>
      <c r="D773" s="2" t="s">
        <v>170</v>
      </c>
      <c r="E773" s="5">
        <v>10268.694</v>
      </c>
      <c r="F773" s="6">
        <v>24720.93</v>
      </c>
      <c r="G773" s="7">
        <f t="shared" si="12"/>
        <v>0.41538461538461535</v>
      </c>
      <c r="H773" s="2">
        <v>2018</v>
      </c>
    </row>
    <row r="774" spans="1:8" x14ac:dyDescent="0.25">
      <c r="A774" s="3" t="s">
        <v>21</v>
      </c>
      <c r="B774" s="4" t="s">
        <v>22</v>
      </c>
      <c r="C774" s="2" t="s">
        <v>24</v>
      </c>
      <c r="D774" s="2" t="s">
        <v>170</v>
      </c>
      <c r="E774" s="5">
        <v>3904.8075000000003</v>
      </c>
      <c r="F774" s="6">
        <v>13536.666000000001</v>
      </c>
      <c r="G774" s="7">
        <f t="shared" si="12"/>
        <v>0.28846153846153849</v>
      </c>
      <c r="H774" s="2">
        <v>2018</v>
      </c>
    </row>
    <row r="775" spans="1:8" x14ac:dyDescent="0.25">
      <c r="A775" s="3" t="s">
        <v>21</v>
      </c>
      <c r="B775" s="4" t="s">
        <v>22</v>
      </c>
      <c r="C775" s="2" t="s">
        <v>25</v>
      </c>
      <c r="D775" s="2" t="s">
        <v>170</v>
      </c>
      <c r="E775" s="5">
        <v>265096.28700000001</v>
      </c>
      <c r="F775" s="6">
        <v>328402.86300000001</v>
      </c>
      <c r="G775" s="7">
        <f t="shared" si="12"/>
        <v>0.80722891566265065</v>
      </c>
      <c r="H775" s="2">
        <v>2018</v>
      </c>
    </row>
    <row r="776" spans="1:8" x14ac:dyDescent="0.25">
      <c r="A776" s="3" t="s">
        <v>21</v>
      </c>
      <c r="B776" s="4" t="s">
        <v>22</v>
      </c>
      <c r="C776" s="2" t="s">
        <v>26</v>
      </c>
      <c r="D776" s="2" t="s">
        <v>170</v>
      </c>
      <c r="E776" s="5">
        <v>372203.84249999997</v>
      </c>
      <c r="F776" s="6">
        <v>584891.75250000006</v>
      </c>
      <c r="G776" s="7">
        <f t="shared" si="12"/>
        <v>0.63636363636363624</v>
      </c>
      <c r="H776" s="2">
        <v>2018</v>
      </c>
    </row>
    <row r="777" spans="1:8" x14ac:dyDescent="0.25">
      <c r="A777" s="3" t="s">
        <v>27</v>
      </c>
      <c r="B777" s="4" t="s">
        <v>28</v>
      </c>
      <c r="C777" s="2" t="s">
        <v>29</v>
      </c>
      <c r="D777" s="2" t="s">
        <v>170</v>
      </c>
      <c r="E777" s="5">
        <v>12843.143999999998</v>
      </c>
      <c r="F777" s="6">
        <v>5206.6799999999994</v>
      </c>
      <c r="G777" s="7">
        <f t="shared" si="12"/>
        <v>2.4666666666666668</v>
      </c>
      <c r="H777" s="2">
        <v>2018</v>
      </c>
    </row>
    <row r="778" spans="1:8" x14ac:dyDescent="0.25">
      <c r="A778" s="3" t="s">
        <v>30</v>
      </c>
      <c r="B778" s="4" t="s">
        <v>31</v>
      </c>
      <c r="C778" s="2" t="s">
        <v>32</v>
      </c>
      <c r="D778" s="2" t="s">
        <v>170</v>
      </c>
      <c r="E778" s="5">
        <v>212864.03775000002</v>
      </c>
      <c r="F778" s="6">
        <v>152045.74125000002</v>
      </c>
      <c r="G778" s="7">
        <f t="shared" si="12"/>
        <v>1.4</v>
      </c>
      <c r="H778" s="2">
        <v>2018</v>
      </c>
    </row>
    <row r="779" spans="1:8" x14ac:dyDescent="0.25">
      <c r="A779" s="3" t="s">
        <v>33</v>
      </c>
      <c r="B779" s="4" t="s">
        <v>34</v>
      </c>
      <c r="C779" s="2" t="s">
        <v>35</v>
      </c>
      <c r="D779" s="2" t="s">
        <v>170</v>
      </c>
      <c r="E779" s="5">
        <v>292704.85349999997</v>
      </c>
      <c r="F779" s="6">
        <v>98743.806000000011</v>
      </c>
      <c r="G779" s="7">
        <f t="shared" si="12"/>
        <v>2.9642857142857135</v>
      </c>
      <c r="H779" s="2">
        <v>2018</v>
      </c>
    </row>
    <row r="780" spans="1:8" x14ac:dyDescent="0.25">
      <c r="A780" s="3" t="s">
        <v>36</v>
      </c>
      <c r="B780" s="4" t="s">
        <v>37</v>
      </c>
      <c r="C780" s="2" t="s">
        <v>38</v>
      </c>
      <c r="D780" s="2" t="s">
        <v>170</v>
      </c>
      <c r="E780" s="5">
        <v>294907.04775000003</v>
      </c>
      <c r="F780" s="6">
        <v>524279.19600000011</v>
      </c>
      <c r="G780" s="7">
        <f t="shared" si="12"/>
        <v>0.56249999999999989</v>
      </c>
      <c r="H780" s="2">
        <v>2018</v>
      </c>
    </row>
    <row r="781" spans="1:8" x14ac:dyDescent="0.25">
      <c r="A781" s="3" t="s">
        <v>36</v>
      </c>
      <c r="B781" s="4" t="s">
        <v>37</v>
      </c>
      <c r="C781" s="2" t="s">
        <v>39</v>
      </c>
      <c r="D781" s="2" t="s">
        <v>170</v>
      </c>
      <c r="E781" s="5">
        <v>30195.220499999996</v>
      </c>
      <c r="F781" s="6">
        <v>32122.574999999997</v>
      </c>
      <c r="G781" s="7">
        <f t="shared" si="12"/>
        <v>0.94</v>
      </c>
      <c r="H781" s="2">
        <v>2018</v>
      </c>
    </row>
    <row r="782" spans="1:8" x14ac:dyDescent="0.25">
      <c r="A782" s="3" t="s">
        <v>40</v>
      </c>
      <c r="B782" s="4" t="s">
        <v>41</v>
      </c>
      <c r="C782" s="2" t="s">
        <v>42</v>
      </c>
      <c r="D782" s="2" t="s">
        <v>170</v>
      </c>
      <c r="E782" s="5">
        <v>466215.6825</v>
      </c>
      <c r="F782" s="6">
        <v>274821.87600000005</v>
      </c>
      <c r="G782" s="7">
        <f t="shared" si="12"/>
        <v>1.6964285714285712</v>
      </c>
      <c r="H782" s="2">
        <v>2018</v>
      </c>
    </row>
    <row r="783" spans="1:8" x14ac:dyDescent="0.25">
      <c r="A783" s="3" t="s">
        <v>43</v>
      </c>
      <c r="B783" s="4" t="s">
        <v>44</v>
      </c>
      <c r="C783" s="2" t="s">
        <v>45</v>
      </c>
      <c r="D783" s="2" t="s">
        <v>170</v>
      </c>
      <c r="E783" s="5">
        <v>289241.94825000002</v>
      </c>
      <c r="F783" s="6">
        <v>622143.05849999993</v>
      </c>
      <c r="G783" s="7">
        <f t="shared" si="12"/>
        <v>0.46491228070175444</v>
      </c>
      <c r="H783" s="2">
        <v>2018</v>
      </c>
    </row>
    <row r="784" spans="1:8" x14ac:dyDescent="0.25">
      <c r="A784" s="3" t="s">
        <v>46</v>
      </c>
      <c r="B784" s="4" t="s">
        <v>47</v>
      </c>
      <c r="C784" s="2" t="s">
        <v>48</v>
      </c>
      <c r="D784" s="2" t="s">
        <v>170</v>
      </c>
      <c r="E784" s="5">
        <v>340299.11025000003</v>
      </c>
      <c r="F784" s="6">
        <v>203477.81849999999</v>
      </c>
      <c r="G784" s="7">
        <f t="shared" si="12"/>
        <v>1.6724137931034484</v>
      </c>
      <c r="H784" s="2">
        <v>2018</v>
      </c>
    </row>
    <row r="785" spans="1:8" x14ac:dyDescent="0.25">
      <c r="A785" s="3" t="s">
        <v>49</v>
      </c>
      <c r="B785" s="4" t="s">
        <v>50</v>
      </c>
      <c r="C785" s="2" t="s">
        <v>51</v>
      </c>
      <c r="D785" s="2" t="s">
        <v>170</v>
      </c>
      <c r="E785" s="5">
        <v>34959.681000000004</v>
      </c>
      <c r="F785" s="6">
        <v>96139.12275000001</v>
      </c>
      <c r="G785" s="7">
        <f t="shared" si="12"/>
        <v>0.36363636363636365</v>
      </c>
      <c r="H785" s="2">
        <v>2018</v>
      </c>
    </row>
    <row r="786" spans="1:8" x14ac:dyDescent="0.25">
      <c r="A786" s="3" t="s">
        <v>52</v>
      </c>
      <c r="B786" s="4" t="s">
        <v>53</v>
      </c>
      <c r="C786" s="2" t="s">
        <v>54</v>
      </c>
      <c r="D786" s="2" t="s">
        <v>170</v>
      </c>
      <c r="E786" s="5">
        <v>239463</v>
      </c>
      <c r="F786" s="6">
        <v>263898</v>
      </c>
      <c r="G786" s="7">
        <f t="shared" si="12"/>
        <v>0.90740740740740744</v>
      </c>
      <c r="H786" s="2">
        <v>2018</v>
      </c>
    </row>
    <row r="787" spans="1:8" x14ac:dyDescent="0.25">
      <c r="A787" s="3" t="s">
        <v>52</v>
      </c>
      <c r="B787" s="4" t="s">
        <v>53</v>
      </c>
      <c r="C787" s="2" t="s">
        <v>55</v>
      </c>
      <c r="D787" s="2" t="s">
        <v>170</v>
      </c>
      <c r="E787" s="5">
        <v>33547.452750000004</v>
      </c>
      <c r="F787" s="6">
        <v>15021.247500000001</v>
      </c>
      <c r="G787" s="7">
        <f t="shared" si="12"/>
        <v>2.2333333333333334</v>
      </c>
      <c r="H787" s="2">
        <v>2018</v>
      </c>
    </row>
    <row r="788" spans="1:8" x14ac:dyDescent="0.25">
      <c r="A788" s="3" t="s">
        <v>56</v>
      </c>
      <c r="B788" s="4" t="s">
        <v>57</v>
      </c>
      <c r="C788" s="2" t="s">
        <v>58</v>
      </c>
      <c r="D788" s="2" t="s">
        <v>170</v>
      </c>
      <c r="E788" s="5">
        <v>304975.63799999998</v>
      </c>
      <c r="F788" s="6">
        <v>152487.81899999999</v>
      </c>
      <c r="G788" s="7">
        <f t="shared" si="12"/>
        <v>2</v>
      </c>
      <c r="H788" s="2">
        <v>2018</v>
      </c>
    </row>
    <row r="789" spans="1:8" x14ac:dyDescent="0.25">
      <c r="A789" s="3" t="s">
        <v>59</v>
      </c>
      <c r="B789" s="4" t="s">
        <v>60</v>
      </c>
      <c r="C789" s="2" t="s">
        <v>61</v>
      </c>
      <c r="D789" s="2" t="s">
        <v>170</v>
      </c>
      <c r="E789" s="5">
        <v>23976.702000000005</v>
      </c>
      <c r="F789" s="6">
        <v>17789.166000000005</v>
      </c>
      <c r="G789" s="7">
        <f t="shared" si="12"/>
        <v>1.3478260869565217</v>
      </c>
      <c r="H789" s="2">
        <v>2018</v>
      </c>
    </row>
    <row r="790" spans="1:8" x14ac:dyDescent="0.25">
      <c r="A790" s="3" t="s">
        <v>62</v>
      </c>
      <c r="B790" s="4" t="s">
        <v>63</v>
      </c>
      <c r="C790" s="2" t="s">
        <v>64</v>
      </c>
      <c r="D790" s="2" t="s">
        <v>170</v>
      </c>
      <c r="E790" s="5">
        <v>289806.1335</v>
      </c>
      <c r="F790" s="6">
        <v>248936.03775000002</v>
      </c>
      <c r="G790" s="7">
        <f t="shared" si="12"/>
        <v>1.1641791044776117</v>
      </c>
      <c r="H790" s="2">
        <v>2018</v>
      </c>
    </row>
    <row r="791" spans="1:8" x14ac:dyDescent="0.25">
      <c r="A791" s="3" t="s">
        <v>65</v>
      </c>
      <c r="B791" s="4" t="s">
        <v>66</v>
      </c>
      <c r="C791" s="2" t="s">
        <v>67</v>
      </c>
      <c r="D791" s="2" t="s">
        <v>170</v>
      </c>
      <c r="E791" s="5">
        <v>29429.810999999998</v>
      </c>
      <c r="F791" s="6">
        <v>37107.152999999998</v>
      </c>
      <c r="G791" s="7">
        <f t="shared" si="12"/>
        <v>0.7931034482758621</v>
      </c>
      <c r="H791" s="2">
        <v>2018</v>
      </c>
    </row>
    <row r="792" spans="1:8" x14ac:dyDescent="0.25">
      <c r="A792" s="3" t="s">
        <v>68</v>
      </c>
      <c r="B792" s="4" t="s">
        <v>69</v>
      </c>
      <c r="C792" s="2" t="s">
        <v>70</v>
      </c>
      <c r="D792" s="2" t="s">
        <v>170</v>
      </c>
      <c r="E792" s="5">
        <v>317900.97000000003</v>
      </c>
      <c r="F792" s="6">
        <v>146401.76249999998</v>
      </c>
      <c r="G792" s="7">
        <f t="shared" si="12"/>
        <v>2.1714285714285717</v>
      </c>
      <c r="H792" s="2">
        <v>2018</v>
      </c>
    </row>
    <row r="793" spans="1:8" x14ac:dyDescent="0.25">
      <c r="A793" s="3" t="s">
        <v>71</v>
      </c>
      <c r="B793" s="4" t="s">
        <v>72</v>
      </c>
      <c r="C793" s="2" t="s">
        <v>73</v>
      </c>
      <c r="D793" s="2" t="s">
        <v>170</v>
      </c>
      <c r="E793" s="5">
        <v>60869.778749999998</v>
      </c>
      <c r="F793" s="6">
        <v>158544.54</v>
      </c>
      <c r="G793" s="7">
        <f t="shared" si="12"/>
        <v>0.3839285714285714</v>
      </c>
      <c r="H793" s="2">
        <v>2018</v>
      </c>
    </row>
    <row r="794" spans="1:8" x14ac:dyDescent="0.25">
      <c r="A794" s="3" t="s">
        <v>71</v>
      </c>
      <c r="B794" s="4" t="s">
        <v>72</v>
      </c>
      <c r="C794" s="2" t="s">
        <v>74</v>
      </c>
      <c r="D794" s="2" t="s">
        <v>170</v>
      </c>
      <c r="E794" s="5">
        <v>89310.991500000004</v>
      </c>
      <c r="F794" s="6">
        <v>185672.85075000001</v>
      </c>
      <c r="G794" s="7">
        <f t="shared" si="12"/>
        <v>0.48101265822784811</v>
      </c>
      <c r="H794" s="2">
        <v>2018</v>
      </c>
    </row>
    <row r="795" spans="1:8" x14ac:dyDescent="0.25">
      <c r="A795" s="3" t="s">
        <v>75</v>
      </c>
      <c r="B795" s="4" t="s">
        <v>76</v>
      </c>
      <c r="C795" s="2" t="s">
        <v>77</v>
      </c>
      <c r="D795" s="2" t="s">
        <v>170</v>
      </c>
      <c r="E795" s="5">
        <v>57544.587</v>
      </c>
      <c r="F795" s="6">
        <v>148656.84975000002</v>
      </c>
      <c r="G795" s="7">
        <f t="shared" si="12"/>
        <v>0.38709677419354832</v>
      </c>
      <c r="H795" s="2">
        <v>2018</v>
      </c>
    </row>
    <row r="796" spans="1:8" x14ac:dyDescent="0.25">
      <c r="A796" s="3" t="s">
        <v>78</v>
      </c>
      <c r="B796" s="4" t="s">
        <v>79</v>
      </c>
      <c r="C796" s="2" t="s">
        <v>80</v>
      </c>
      <c r="D796" s="2" t="s">
        <v>170</v>
      </c>
      <c r="E796" s="5">
        <v>62228.547000000006</v>
      </c>
      <c r="F796" s="6">
        <v>45995.013000000006</v>
      </c>
      <c r="G796" s="7">
        <f t="shared" si="12"/>
        <v>1.3529411764705881</v>
      </c>
      <c r="H796" s="2">
        <v>2018</v>
      </c>
    </row>
    <row r="797" spans="1:8" x14ac:dyDescent="0.25">
      <c r="A797" s="3" t="s">
        <v>81</v>
      </c>
      <c r="B797" s="4" t="s">
        <v>82</v>
      </c>
      <c r="C797" s="2" t="s">
        <v>83</v>
      </c>
      <c r="D797" s="2" t="s">
        <v>170</v>
      </c>
      <c r="E797" s="5">
        <v>47203.033500000005</v>
      </c>
      <c r="F797" s="6">
        <v>68520.532500000001</v>
      </c>
      <c r="G797" s="7">
        <f t="shared" si="12"/>
        <v>0.68888888888888899</v>
      </c>
      <c r="H797" s="2">
        <v>2018</v>
      </c>
    </row>
    <row r="798" spans="1:8" x14ac:dyDescent="0.25">
      <c r="A798" s="3" t="s">
        <v>84</v>
      </c>
      <c r="B798" s="4" t="s">
        <v>85</v>
      </c>
      <c r="C798" s="2" t="s">
        <v>86</v>
      </c>
      <c r="D798" s="2" t="s">
        <v>170</v>
      </c>
      <c r="E798" s="5">
        <v>317884.45950000006</v>
      </c>
      <c r="F798" s="6">
        <v>114295.53600000002</v>
      </c>
      <c r="G798" s="7">
        <f t="shared" si="12"/>
        <v>2.78125</v>
      </c>
      <c r="H798" s="2">
        <v>2018</v>
      </c>
    </row>
    <row r="799" spans="1:8" x14ac:dyDescent="0.25">
      <c r="A799" s="3" t="s">
        <v>87</v>
      </c>
      <c r="B799" s="4" t="s">
        <v>88</v>
      </c>
      <c r="C799" s="2" t="s">
        <v>89</v>
      </c>
      <c r="D799" s="2" t="s">
        <v>170</v>
      </c>
      <c r="E799" s="5">
        <v>94649.714999999997</v>
      </c>
      <c r="F799" s="6">
        <v>147232.89000000001</v>
      </c>
      <c r="G799" s="7">
        <f t="shared" si="12"/>
        <v>0.64285714285714279</v>
      </c>
      <c r="H799" s="2">
        <v>2018</v>
      </c>
    </row>
    <row r="800" spans="1:8" x14ac:dyDescent="0.25">
      <c r="A800" s="3" t="s">
        <v>90</v>
      </c>
      <c r="B800" s="4" t="s">
        <v>91</v>
      </c>
      <c r="C800" s="2" t="s">
        <v>92</v>
      </c>
      <c r="D800" s="2" t="s">
        <v>170</v>
      </c>
      <c r="E800" s="5">
        <v>373035.11174999998</v>
      </c>
      <c r="F800" s="6">
        <v>473628.84974999988</v>
      </c>
      <c r="G800" s="7">
        <f t="shared" si="12"/>
        <v>0.78761061946902666</v>
      </c>
      <c r="H800" s="2">
        <v>2018</v>
      </c>
    </row>
    <row r="801" spans="1:8" x14ac:dyDescent="0.25">
      <c r="A801" s="3" t="s">
        <v>93</v>
      </c>
      <c r="B801" s="4" t="s">
        <v>94</v>
      </c>
      <c r="C801" s="2" t="s">
        <v>95</v>
      </c>
      <c r="D801" s="2" t="s">
        <v>170</v>
      </c>
      <c r="E801" s="5">
        <v>382042.75725000002</v>
      </c>
      <c r="F801" s="6">
        <v>352273.19175</v>
      </c>
      <c r="G801" s="7">
        <f t="shared" si="12"/>
        <v>1.0845070422535212</v>
      </c>
      <c r="H801" s="2">
        <v>2018</v>
      </c>
    </row>
    <row r="802" spans="1:8" x14ac:dyDescent="0.25">
      <c r="A802" s="3" t="s">
        <v>96</v>
      </c>
      <c r="B802" s="4" t="s">
        <v>97</v>
      </c>
      <c r="C802" s="2" t="s">
        <v>98</v>
      </c>
      <c r="D802" s="2" t="s">
        <v>170</v>
      </c>
      <c r="E802" s="5">
        <v>61529.328000000009</v>
      </c>
      <c r="F802" s="6">
        <v>30764.664000000004</v>
      </c>
      <c r="G802" s="7">
        <f t="shared" si="12"/>
        <v>2</v>
      </c>
      <c r="H802" s="2">
        <v>2018</v>
      </c>
    </row>
    <row r="803" spans="1:8" x14ac:dyDescent="0.25">
      <c r="A803" s="3" t="s">
        <v>99</v>
      </c>
      <c r="B803" s="4" t="s">
        <v>100</v>
      </c>
      <c r="C803" s="2" t="s">
        <v>101</v>
      </c>
      <c r="D803" s="2" t="s">
        <v>170</v>
      </c>
      <c r="E803" s="5">
        <v>22703.294250000003</v>
      </c>
      <c r="F803" s="6">
        <v>29439.436500000003</v>
      </c>
      <c r="G803" s="7">
        <f t="shared" si="12"/>
        <v>0.77118644067796616</v>
      </c>
      <c r="H803" s="2">
        <v>2018</v>
      </c>
    </row>
    <row r="804" spans="1:8" x14ac:dyDescent="0.25">
      <c r="A804" s="3" t="s">
        <v>102</v>
      </c>
      <c r="B804" s="4" t="s">
        <v>103</v>
      </c>
      <c r="C804" s="2" t="s">
        <v>104</v>
      </c>
      <c r="D804" s="2" t="s">
        <v>170</v>
      </c>
      <c r="E804" s="5">
        <v>261745.03349999999</v>
      </c>
      <c r="F804" s="6">
        <v>434762.93700000003</v>
      </c>
      <c r="G804" s="7">
        <f t="shared" si="12"/>
        <v>0.6020408163265305</v>
      </c>
      <c r="H804" s="2">
        <v>2018</v>
      </c>
    </row>
    <row r="805" spans="1:8" x14ac:dyDescent="0.25">
      <c r="A805" s="3" t="s">
        <v>105</v>
      </c>
      <c r="B805" s="4" t="s">
        <v>106</v>
      </c>
      <c r="C805" s="2" t="s">
        <v>107</v>
      </c>
      <c r="D805" s="2" t="s">
        <v>170</v>
      </c>
      <c r="E805" s="5">
        <v>52748.698499999999</v>
      </c>
      <c r="F805" s="6">
        <v>41343.574499999995</v>
      </c>
      <c r="G805" s="7">
        <f t="shared" si="12"/>
        <v>1.2758620689655173</v>
      </c>
      <c r="H805" s="2">
        <v>2018</v>
      </c>
    </row>
    <row r="806" spans="1:8" x14ac:dyDescent="0.25">
      <c r="A806" s="3" t="s">
        <v>108</v>
      </c>
      <c r="B806" s="4" t="s">
        <v>109</v>
      </c>
      <c r="C806" s="2" t="s">
        <v>110</v>
      </c>
      <c r="D806" s="2" t="s">
        <v>170</v>
      </c>
      <c r="E806" s="5">
        <v>81061.465500000006</v>
      </c>
      <c r="F806" s="6">
        <v>250336.87875000003</v>
      </c>
      <c r="G806" s="7">
        <f t="shared" si="12"/>
        <v>0.32380952380952377</v>
      </c>
      <c r="H806" s="2">
        <v>2018</v>
      </c>
    </row>
    <row r="807" spans="1:8" x14ac:dyDescent="0.25">
      <c r="A807" s="3" t="s">
        <v>111</v>
      </c>
      <c r="B807" s="4" t="s">
        <v>112</v>
      </c>
      <c r="C807" s="2" t="s">
        <v>113</v>
      </c>
      <c r="D807" s="2" t="s">
        <v>170</v>
      </c>
      <c r="E807" s="5">
        <v>84711.075749999989</v>
      </c>
      <c r="F807" s="6">
        <v>103126.52699999999</v>
      </c>
      <c r="G807" s="7">
        <f t="shared" si="12"/>
        <v>0.8214285714285714</v>
      </c>
      <c r="H807" s="2">
        <v>2018</v>
      </c>
    </row>
    <row r="808" spans="1:8" x14ac:dyDescent="0.25">
      <c r="A808" s="3" t="s">
        <v>114</v>
      </c>
      <c r="B808" s="4" t="s">
        <v>115</v>
      </c>
      <c r="C808" s="2" t="s">
        <v>116</v>
      </c>
      <c r="D808" s="2" t="s">
        <v>170</v>
      </c>
      <c r="E808" s="5">
        <v>178974.73124999998</v>
      </c>
      <c r="F808" s="6">
        <v>240337.49625</v>
      </c>
      <c r="G808" s="7">
        <f t="shared" si="12"/>
        <v>0.74468085106382975</v>
      </c>
      <c r="H808" s="2">
        <v>2018</v>
      </c>
    </row>
    <row r="809" spans="1:8" x14ac:dyDescent="0.25">
      <c r="A809" s="3" t="s">
        <v>114</v>
      </c>
      <c r="B809" s="4" t="s">
        <v>115</v>
      </c>
      <c r="C809" s="2" t="s">
        <v>117</v>
      </c>
      <c r="D809" s="2" t="s">
        <v>170</v>
      </c>
      <c r="E809" s="5">
        <v>308943.88200000004</v>
      </c>
      <c r="F809" s="6">
        <v>321816.54375000001</v>
      </c>
      <c r="G809" s="7">
        <f t="shared" si="12"/>
        <v>0.96000000000000008</v>
      </c>
      <c r="H809" s="2">
        <v>2018</v>
      </c>
    </row>
    <row r="810" spans="1:8" x14ac:dyDescent="0.25">
      <c r="A810" s="3" t="s">
        <v>114</v>
      </c>
      <c r="B810" s="4" t="s">
        <v>115</v>
      </c>
      <c r="C810" s="2" t="s">
        <v>118</v>
      </c>
      <c r="D810" s="2" t="s">
        <v>170</v>
      </c>
      <c r="E810" s="5">
        <v>124293.77100000002</v>
      </c>
      <c r="F810" s="6">
        <v>62146.885500000011</v>
      </c>
      <c r="G810" s="7">
        <f t="shared" si="12"/>
        <v>2</v>
      </c>
      <c r="H810" s="2">
        <v>2018</v>
      </c>
    </row>
    <row r="811" spans="1:8" x14ac:dyDescent="0.25">
      <c r="A811" s="3" t="s">
        <v>119</v>
      </c>
      <c r="B811" s="4" t="s">
        <v>120</v>
      </c>
      <c r="C811" s="2" t="s">
        <v>121</v>
      </c>
      <c r="D811" s="2" t="s">
        <v>170</v>
      </c>
      <c r="E811" s="5">
        <v>154077.78824999998</v>
      </c>
      <c r="F811" s="6">
        <v>54609.849000000002</v>
      </c>
      <c r="G811" s="7">
        <f t="shared" si="12"/>
        <v>2.8214285714285712</v>
      </c>
      <c r="H811" s="2">
        <v>2018</v>
      </c>
    </row>
    <row r="812" spans="1:8" x14ac:dyDescent="0.25">
      <c r="A812" s="3" t="s">
        <v>122</v>
      </c>
      <c r="B812" s="4" t="s">
        <v>123</v>
      </c>
      <c r="C812" s="2" t="s">
        <v>124</v>
      </c>
      <c r="D812" s="2" t="s">
        <v>170</v>
      </c>
      <c r="E812" s="5">
        <v>186743.07</v>
      </c>
      <c r="F812" s="6">
        <v>189266.625</v>
      </c>
      <c r="G812" s="7">
        <f t="shared" si="12"/>
        <v>0.98666666666666669</v>
      </c>
      <c r="H812" s="2">
        <v>2018</v>
      </c>
    </row>
    <row r="813" spans="1:8" x14ac:dyDescent="0.25">
      <c r="A813" s="3" t="s">
        <v>125</v>
      </c>
      <c r="B813" s="4" t="s">
        <v>126</v>
      </c>
      <c r="C813" s="2" t="s">
        <v>127</v>
      </c>
      <c r="D813" s="2" t="s">
        <v>170</v>
      </c>
      <c r="E813" s="5">
        <v>20611.732500000002</v>
      </c>
      <c r="F813" s="6">
        <v>8337.33</v>
      </c>
      <c r="G813" s="7">
        <f t="shared" si="12"/>
        <v>2.4722222222222223</v>
      </c>
      <c r="H813" s="2">
        <v>2018</v>
      </c>
    </row>
    <row r="814" spans="1:8" x14ac:dyDescent="0.25">
      <c r="A814" s="3" t="s">
        <v>128</v>
      </c>
      <c r="B814" s="4" t="s">
        <v>129</v>
      </c>
      <c r="C814" s="2" t="s">
        <v>130</v>
      </c>
      <c r="D814" s="2" t="s">
        <v>170</v>
      </c>
      <c r="E814" s="5">
        <v>406252.74600000004</v>
      </c>
      <c r="F814" s="6">
        <v>677087.91</v>
      </c>
      <c r="G814" s="7">
        <f t="shared" si="12"/>
        <v>0.60000000000000009</v>
      </c>
      <c r="H814" s="2">
        <v>2018</v>
      </c>
    </row>
    <row r="815" spans="1:8" x14ac:dyDescent="0.25">
      <c r="A815" s="3" t="s">
        <v>131</v>
      </c>
      <c r="B815" s="4" t="s">
        <v>132</v>
      </c>
      <c r="C815" s="2" t="s">
        <v>133</v>
      </c>
      <c r="D815" s="2" t="s">
        <v>170</v>
      </c>
      <c r="E815" s="5">
        <v>84973.05</v>
      </c>
      <c r="F815" s="6">
        <v>38521.116000000009</v>
      </c>
      <c r="G815" s="7">
        <f t="shared" si="12"/>
        <v>2.2058823529411762</v>
      </c>
      <c r="H815" s="2">
        <v>2018</v>
      </c>
    </row>
    <row r="816" spans="1:8" x14ac:dyDescent="0.25">
      <c r="A816" s="3" t="s">
        <v>134</v>
      </c>
      <c r="B816" s="4" t="s">
        <v>135</v>
      </c>
      <c r="C816" s="2" t="s">
        <v>136</v>
      </c>
      <c r="D816" s="2" t="s">
        <v>170</v>
      </c>
      <c r="E816" s="5">
        <v>282135.82500000001</v>
      </c>
      <c r="F816" s="6">
        <v>325069.53750000003</v>
      </c>
      <c r="G816" s="7">
        <f t="shared" si="12"/>
        <v>0.86792452830188671</v>
      </c>
      <c r="H816" s="2">
        <v>2018</v>
      </c>
    </row>
    <row r="817" spans="1:8" x14ac:dyDescent="0.25">
      <c r="A817" s="3" t="s">
        <v>137</v>
      </c>
      <c r="B817" s="4" t="s">
        <v>138</v>
      </c>
      <c r="C817" s="2" t="s">
        <v>139</v>
      </c>
      <c r="D817" s="2" t="s">
        <v>170</v>
      </c>
      <c r="E817" s="5">
        <v>36369.432000000001</v>
      </c>
      <c r="F817" s="6">
        <v>68192.684999999998</v>
      </c>
      <c r="G817" s="7">
        <f t="shared" si="12"/>
        <v>0.53333333333333333</v>
      </c>
      <c r="H817" s="2">
        <v>2018</v>
      </c>
    </row>
    <row r="818" spans="1:8" x14ac:dyDescent="0.25">
      <c r="A818" s="3" t="s">
        <v>140</v>
      </c>
      <c r="B818" s="4" t="s">
        <v>141</v>
      </c>
      <c r="C818" s="2" t="s">
        <v>142</v>
      </c>
      <c r="D818" s="2" t="s">
        <v>170</v>
      </c>
      <c r="E818" s="5">
        <v>26829.494999999999</v>
      </c>
      <c r="F818" s="6">
        <v>25904.340000000004</v>
      </c>
      <c r="G818" s="7">
        <f t="shared" si="12"/>
        <v>1.0357142857142856</v>
      </c>
      <c r="H818" s="2">
        <v>2018</v>
      </c>
    </row>
    <row r="819" spans="1:8" x14ac:dyDescent="0.25">
      <c r="A819" s="3" t="s">
        <v>143</v>
      </c>
      <c r="B819" s="4" t="s">
        <v>144</v>
      </c>
      <c r="C819" s="2" t="s">
        <v>145</v>
      </c>
      <c r="D819" s="2" t="s">
        <v>170</v>
      </c>
      <c r="E819" s="5">
        <v>113794.76024999999</v>
      </c>
      <c r="F819" s="6">
        <v>77148.990000000005</v>
      </c>
      <c r="G819" s="7">
        <f t="shared" si="12"/>
        <v>1.4749999999999999</v>
      </c>
      <c r="H819" s="2">
        <v>2018</v>
      </c>
    </row>
    <row r="820" spans="1:8" x14ac:dyDescent="0.25">
      <c r="A820" s="3" t="s">
        <v>143</v>
      </c>
      <c r="B820" s="4" t="s">
        <v>144</v>
      </c>
      <c r="C820" s="2" t="s">
        <v>146</v>
      </c>
      <c r="D820" s="2" t="s">
        <v>170</v>
      </c>
      <c r="E820" s="5">
        <v>17425.125</v>
      </c>
      <c r="F820" s="6">
        <v>19516.140000000003</v>
      </c>
      <c r="G820" s="7">
        <f t="shared" si="12"/>
        <v>0.89285714285714268</v>
      </c>
      <c r="H820" s="2">
        <v>2018</v>
      </c>
    </row>
    <row r="821" spans="1:8" x14ac:dyDescent="0.25">
      <c r="A821" s="3" t="s">
        <v>147</v>
      </c>
      <c r="B821" s="4" t="s">
        <v>148</v>
      </c>
      <c r="C821" s="2" t="s">
        <v>149</v>
      </c>
      <c r="D821" s="2" t="s">
        <v>170</v>
      </c>
      <c r="E821" s="5">
        <v>193920.64874999999</v>
      </c>
      <c r="F821" s="6">
        <v>226928.41875000001</v>
      </c>
      <c r="G821" s="7">
        <f t="shared" si="12"/>
        <v>0.8545454545454545</v>
      </c>
      <c r="H821" s="2">
        <v>2018</v>
      </c>
    </row>
    <row r="822" spans="1:8" x14ac:dyDescent="0.25">
      <c r="A822" s="3" t="s">
        <v>150</v>
      </c>
      <c r="B822" s="4" t="s">
        <v>151</v>
      </c>
      <c r="C822" s="2" t="s">
        <v>152</v>
      </c>
      <c r="D822" s="2" t="s">
        <v>170</v>
      </c>
      <c r="E822" s="5">
        <v>328588.97400000005</v>
      </c>
      <c r="F822" s="6">
        <v>135608.14800000002</v>
      </c>
      <c r="G822" s="7">
        <f t="shared" si="12"/>
        <v>2.4230769230769234</v>
      </c>
      <c r="H822" s="2">
        <v>2018</v>
      </c>
    </row>
    <row r="823" spans="1:8" x14ac:dyDescent="0.25">
      <c r="A823" s="3" t="s">
        <v>153</v>
      </c>
      <c r="B823" s="4" t="s">
        <v>154</v>
      </c>
      <c r="C823" s="2" t="s">
        <v>155</v>
      </c>
      <c r="D823" s="2" t="s">
        <v>170</v>
      </c>
      <c r="E823" s="5">
        <v>241529.29650000003</v>
      </c>
      <c r="F823" s="6">
        <v>234912.05550000002</v>
      </c>
      <c r="G823" s="7">
        <f t="shared" si="12"/>
        <v>1.028169014084507</v>
      </c>
      <c r="H823" s="2">
        <v>2018</v>
      </c>
    </row>
    <row r="824" spans="1:8" x14ac:dyDescent="0.25">
      <c r="A824" s="3" t="s">
        <v>156</v>
      </c>
      <c r="B824" s="4" t="s">
        <v>157</v>
      </c>
      <c r="C824" s="2" t="s">
        <v>158</v>
      </c>
      <c r="D824" s="2" t="s">
        <v>170</v>
      </c>
      <c r="E824" s="5">
        <v>277004.88</v>
      </c>
      <c r="F824" s="6">
        <v>110801.95199999999</v>
      </c>
      <c r="G824" s="7">
        <f t="shared" si="12"/>
        <v>2.5000000000000004</v>
      </c>
      <c r="H824" s="2">
        <v>2018</v>
      </c>
    </row>
    <row r="825" spans="1:8" x14ac:dyDescent="0.25">
      <c r="A825" s="3" t="s">
        <v>159</v>
      </c>
      <c r="B825" s="4" t="s">
        <v>160</v>
      </c>
      <c r="C825" s="2" t="s">
        <v>161</v>
      </c>
      <c r="D825" s="2" t="s">
        <v>170</v>
      </c>
      <c r="E825" s="5">
        <v>223812.92250000002</v>
      </c>
      <c r="F825" s="6">
        <v>270931.4325</v>
      </c>
      <c r="G825" s="7">
        <f t="shared" si="12"/>
        <v>0.82608695652173925</v>
      </c>
      <c r="H825" s="2">
        <v>2018</v>
      </c>
    </row>
    <row r="826" spans="1:8" x14ac:dyDescent="0.25">
      <c r="A826" s="3" t="s">
        <v>162</v>
      </c>
      <c r="B826" s="4" t="s">
        <v>163</v>
      </c>
      <c r="C826" s="2" t="s">
        <v>164</v>
      </c>
      <c r="D826" s="2" t="s">
        <v>170</v>
      </c>
      <c r="E826" s="5">
        <v>221617.08</v>
      </c>
      <c r="F826" s="6">
        <v>157902.16949999996</v>
      </c>
      <c r="G826" s="7">
        <f t="shared" si="12"/>
        <v>1.4035087719298249</v>
      </c>
      <c r="H826" s="2">
        <v>2018</v>
      </c>
    </row>
    <row r="827" spans="1:8" x14ac:dyDescent="0.25">
      <c r="A827" s="3" t="s">
        <v>165</v>
      </c>
      <c r="B827" s="4" t="s">
        <v>166</v>
      </c>
      <c r="C827" s="2" t="s">
        <v>167</v>
      </c>
      <c r="D827" s="2" t="s">
        <v>170</v>
      </c>
      <c r="E827" s="5">
        <v>158536.872</v>
      </c>
      <c r="F827" s="6">
        <v>203125.36725000001</v>
      </c>
      <c r="G827" s="7">
        <f t="shared" si="12"/>
        <v>0.78048780487804881</v>
      </c>
      <c r="H827" s="2">
        <v>2018</v>
      </c>
    </row>
    <row r="828" spans="1:8" x14ac:dyDescent="0.25">
      <c r="A828" s="3" t="s">
        <v>8</v>
      </c>
      <c r="B828" s="4" t="s">
        <v>9</v>
      </c>
      <c r="C828" s="2" t="s">
        <v>10</v>
      </c>
      <c r="D828" s="2" t="s">
        <v>171</v>
      </c>
      <c r="E828" s="5">
        <v>145386.65700000001</v>
      </c>
      <c r="F828" s="6">
        <v>298293.31349999999</v>
      </c>
      <c r="G828" s="7">
        <f t="shared" si="12"/>
        <v>0.48739495798319332</v>
      </c>
      <c r="H828" s="2">
        <v>2018</v>
      </c>
    </row>
    <row r="829" spans="1:8" x14ac:dyDescent="0.25">
      <c r="A829" s="3" t="s">
        <v>12</v>
      </c>
      <c r="B829" s="4" t="s">
        <v>13</v>
      </c>
      <c r="C829" s="2" t="s">
        <v>14</v>
      </c>
      <c r="D829" s="2" t="s">
        <v>171</v>
      </c>
      <c r="E829" s="5">
        <v>103408.22474999999</v>
      </c>
      <c r="F829" s="6">
        <v>204788.83724999998</v>
      </c>
      <c r="G829" s="7">
        <f t="shared" si="12"/>
        <v>0.50495049504950495</v>
      </c>
      <c r="H829" s="2">
        <v>2018</v>
      </c>
    </row>
    <row r="830" spans="1:8" x14ac:dyDescent="0.25">
      <c r="A830" s="3" t="s">
        <v>15</v>
      </c>
      <c r="B830" s="4" t="s">
        <v>16</v>
      </c>
      <c r="C830" s="2" t="s">
        <v>17</v>
      </c>
      <c r="D830" s="2" t="s">
        <v>171</v>
      </c>
      <c r="E830" s="5">
        <v>82722.674250000011</v>
      </c>
      <c r="F830" s="6">
        <v>76216.396500000003</v>
      </c>
      <c r="G830" s="7">
        <f t="shared" si="12"/>
        <v>1.0853658536585367</v>
      </c>
      <c r="H830" s="2">
        <v>2018</v>
      </c>
    </row>
    <row r="831" spans="1:8" x14ac:dyDescent="0.25">
      <c r="A831" s="3" t="s">
        <v>18</v>
      </c>
      <c r="B831" s="4" t="s">
        <v>19</v>
      </c>
      <c r="C831" s="2" t="s">
        <v>20</v>
      </c>
      <c r="D831" s="2" t="s">
        <v>171</v>
      </c>
      <c r="E831" s="5">
        <v>388081.15200000006</v>
      </c>
      <c r="F831" s="6">
        <v>242550.72000000003</v>
      </c>
      <c r="G831" s="7">
        <f t="shared" si="12"/>
        <v>1.6</v>
      </c>
      <c r="H831" s="2">
        <v>2018</v>
      </c>
    </row>
    <row r="832" spans="1:8" x14ac:dyDescent="0.25">
      <c r="A832" s="3" t="s">
        <v>21</v>
      </c>
      <c r="B832" s="4" t="s">
        <v>22</v>
      </c>
      <c r="C832" s="2" t="s">
        <v>23</v>
      </c>
      <c r="D832" s="2" t="s">
        <v>171</v>
      </c>
      <c r="E832" s="5">
        <v>580679.17874999996</v>
      </c>
      <c r="F832" s="6">
        <v>222886.95749999999</v>
      </c>
      <c r="G832" s="7">
        <f t="shared" si="12"/>
        <v>2.6052631578947367</v>
      </c>
      <c r="H832" s="2">
        <v>2018</v>
      </c>
    </row>
    <row r="833" spans="1:8" x14ac:dyDescent="0.25">
      <c r="A833" s="3" t="s">
        <v>21</v>
      </c>
      <c r="B833" s="4" t="s">
        <v>22</v>
      </c>
      <c r="C833" s="2" t="s">
        <v>24</v>
      </c>
      <c r="D833" s="2" t="s">
        <v>171</v>
      </c>
      <c r="E833" s="5">
        <v>337172.11874999997</v>
      </c>
      <c r="F833" s="6">
        <v>386624.02949999995</v>
      </c>
      <c r="G833" s="7">
        <f t="shared" si="12"/>
        <v>0.87209302325581395</v>
      </c>
      <c r="H833" s="2">
        <v>2018</v>
      </c>
    </row>
    <row r="834" spans="1:8" x14ac:dyDescent="0.25">
      <c r="A834" s="3" t="s">
        <v>21</v>
      </c>
      <c r="B834" s="4" t="s">
        <v>22</v>
      </c>
      <c r="C834" s="2" t="s">
        <v>25</v>
      </c>
      <c r="D834" s="2" t="s">
        <v>171</v>
      </c>
      <c r="E834" s="5">
        <v>609854.99400000006</v>
      </c>
      <c r="F834" s="6">
        <v>653416.06500000006</v>
      </c>
      <c r="G834" s="7">
        <f t="shared" si="12"/>
        <v>0.93333333333333335</v>
      </c>
      <c r="H834" s="2">
        <v>2018</v>
      </c>
    </row>
    <row r="835" spans="1:8" x14ac:dyDescent="0.25">
      <c r="A835" s="3" t="s">
        <v>21</v>
      </c>
      <c r="B835" s="4" t="s">
        <v>22</v>
      </c>
      <c r="C835" s="2" t="s">
        <v>26</v>
      </c>
      <c r="D835" s="2" t="s">
        <v>171</v>
      </c>
      <c r="E835" s="5">
        <v>160843.66425000003</v>
      </c>
      <c r="F835" s="6">
        <v>186726.55275000003</v>
      </c>
      <c r="G835" s="7">
        <f t="shared" ref="G835:G886" si="13">E835/F835</f>
        <v>0.86138613861386137</v>
      </c>
      <c r="H835" s="2">
        <v>2018</v>
      </c>
    </row>
    <row r="836" spans="1:8" x14ac:dyDescent="0.25">
      <c r="A836" s="3" t="s">
        <v>27</v>
      </c>
      <c r="B836" s="4" t="s">
        <v>28</v>
      </c>
      <c r="C836" s="2" t="s">
        <v>29</v>
      </c>
      <c r="D836" s="2" t="s">
        <v>171</v>
      </c>
      <c r="E836" s="5">
        <v>110955.63600000001</v>
      </c>
      <c r="F836" s="6">
        <v>70608.132000000012</v>
      </c>
      <c r="G836" s="7">
        <f t="shared" si="13"/>
        <v>1.5714285714285714</v>
      </c>
      <c r="H836" s="2">
        <v>2018</v>
      </c>
    </row>
    <row r="837" spans="1:8" x14ac:dyDescent="0.25">
      <c r="A837" s="3" t="s">
        <v>30</v>
      </c>
      <c r="B837" s="4" t="s">
        <v>31</v>
      </c>
      <c r="C837" s="2" t="s">
        <v>32</v>
      </c>
      <c r="D837" s="2" t="s">
        <v>171</v>
      </c>
      <c r="E837" s="5">
        <v>182858.25600000002</v>
      </c>
      <c r="F837" s="6">
        <v>263531.016</v>
      </c>
      <c r="G837" s="7">
        <f t="shared" si="13"/>
        <v>0.69387755102040827</v>
      </c>
      <c r="H837" s="2">
        <v>2018</v>
      </c>
    </row>
    <row r="838" spans="1:8" x14ac:dyDescent="0.25">
      <c r="A838" s="3" t="s">
        <v>33</v>
      </c>
      <c r="B838" s="4" t="s">
        <v>34</v>
      </c>
      <c r="C838" s="2" t="s">
        <v>35</v>
      </c>
      <c r="D838" s="2" t="s">
        <v>171</v>
      </c>
      <c r="E838" s="5">
        <v>161006.56875000001</v>
      </c>
      <c r="F838" s="6">
        <v>656906.80050000001</v>
      </c>
      <c r="G838" s="7">
        <f t="shared" si="13"/>
        <v>0.24509803921568629</v>
      </c>
      <c r="H838" s="2">
        <v>2018</v>
      </c>
    </row>
    <row r="839" spans="1:8" x14ac:dyDescent="0.25">
      <c r="A839" s="3" t="s">
        <v>36</v>
      </c>
      <c r="B839" s="4" t="s">
        <v>37</v>
      </c>
      <c r="C839" s="2" t="s">
        <v>38</v>
      </c>
      <c r="D839" s="2" t="s">
        <v>171</v>
      </c>
      <c r="E839" s="5">
        <v>196359.36300000001</v>
      </c>
      <c r="F839" s="6">
        <v>332544.08250000002</v>
      </c>
      <c r="G839" s="7">
        <f t="shared" si="13"/>
        <v>0.59047619047619049</v>
      </c>
      <c r="H839" s="2">
        <v>2018</v>
      </c>
    </row>
    <row r="840" spans="1:8" x14ac:dyDescent="0.25">
      <c r="A840" s="3" t="s">
        <v>36</v>
      </c>
      <c r="B840" s="4" t="s">
        <v>37</v>
      </c>
      <c r="C840" s="2" t="s">
        <v>39</v>
      </c>
      <c r="D840" s="2" t="s">
        <v>171</v>
      </c>
      <c r="E840" s="5">
        <v>488068.47000000003</v>
      </c>
      <c r="F840" s="6">
        <v>344518.92</v>
      </c>
      <c r="G840" s="7">
        <f t="shared" si="13"/>
        <v>1.4166666666666667</v>
      </c>
      <c r="H840" s="2">
        <v>2018</v>
      </c>
    </row>
    <row r="841" spans="1:8" x14ac:dyDescent="0.25">
      <c r="A841" s="3" t="s">
        <v>40</v>
      </c>
      <c r="B841" s="4" t="s">
        <v>41</v>
      </c>
      <c r="C841" s="2" t="s">
        <v>42</v>
      </c>
      <c r="D841" s="2" t="s">
        <v>171</v>
      </c>
      <c r="E841" s="5">
        <v>281016.73574999999</v>
      </c>
      <c r="F841" s="6">
        <v>110089.03049999999</v>
      </c>
      <c r="G841" s="7">
        <f t="shared" si="13"/>
        <v>2.5526315789473686</v>
      </c>
      <c r="H841" s="2">
        <v>2018</v>
      </c>
    </row>
    <row r="842" spans="1:8" x14ac:dyDescent="0.25">
      <c r="A842" s="3" t="s">
        <v>43</v>
      </c>
      <c r="B842" s="4" t="s">
        <v>44</v>
      </c>
      <c r="C842" s="2" t="s">
        <v>45</v>
      </c>
      <c r="D842" s="2" t="s">
        <v>171</v>
      </c>
      <c r="E842" s="5">
        <v>466748.56800000003</v>
      </c>
      <c r="F842" s="6">
        <v>300509.35200000001</v>
      </c>
      <c r="G842" s="7">
        <f t="shared" si="13"/>
        <v>1.5531914893617023</v>
      </c>
      <c r="H842" s="2">
        <v>2018</v>
      </c>
    </row>
    <row r="843" spans="1:8" x14ac:dyDescent="0.25">
      <c r="A843" s="3" t="s">
        <v>46</v>
      </c>
      <c r="B843" s="4" t="s">
        <v>47</v>
      </c>
      <c r="C843" s="2" t="s">
        <v>48</v>
      </c>
      <c r="D843" s="2" t="s">
        <v>171</v>
      </c>
      <c r="E843" s="5">
        <v>35960.355000000003</v>
      </c>
      <c r="F843" s="6">
        <v>45549.783000000003</v>
      </c>
      <c r="G843" s="7">
        <f t="shared" si="13"/>
        <v>0.78947368421052633</v>
      </c>
      <c r="H843" s="2">
        <v>2018</v>
      </c>
    </row>
    <row r="844" spans="1:8" x14ac:dyDescent="0.25">
      <c r="A844" s="3" t="s">
        <v>49</v>
      </c>
      <c r="B844" s="4" t="s">
        <v>50</v>
      </c>
      <c r="C844" s="2" t="s">
        <v>51</v>
      </c>
      <c r="D844" s="2" t="s">
        <v>171</v>
      </c>
      <c r="E844" s="5">
        <v>509405.31450000004</v>
      </c>
      <c r="F844" s="6">
        <v>147891.86550000001</v>
      </c>
      <c r="G844" s="7">
        <f t="shared" si="13"/>
        <v>3.4444444444444442</v>
      </c>
      <c r="H844" s="2">
        <v>2018</v>
      </c>
    </row>
    <row r="845" spans="1:8" x14ac:dyDescent="0.25">
      <c r="A845" s="3" t="s">
        <v>52</v>
      </c>
      <c r="B845" s="4" t="s">
        <v>53</v>
      </c>
      <c r="C845" s="2" t="s">
        <v>54</v>
      </c>
      <c r="D845" s="2" t="s">
        <v>171</v>
      </c>
      <c r="E845" s="5">
        <v>188392.66875000001</v>
      </c>
      <c r="F845" s="6">
        <v>493894.29375000001</v>
      </c>
      <c r="G845" s="7">
        <f t="shared" si="13"/>
        <v>0.3814432989690722</v>
      </c>
      <c r="H845" s="2">
        <v>2018</v>
      </c>
    </row>
    <row r="846" spans="1:8" x14ac:dyDescent="0.25">
      <c r="A846" s="3" t="s">
        <v>52</v>
      </c>
      <c r="B846" s="4" t="s">
        <v>53</v>
      </c>
      <c r="C846" s="2" t="s">
        <v>55</v>
      </c>
      <c r="D846" s="2" t="s">
        <v>171</v>
      </c>
      <c r="E846" s="5">
        <v>437757.18975000002</v>
      </c>
      <c r="F846" s="6">
        <v>437757.18975000002</v>
      </c>
      <c r="G846" s="7">
        <f t="shared" si="13"/>
        <v>1</v>
      </c>
      <c r="H846" s="2">
        <v>2018</v>
      </c>
    </row>
    <row r="847" spans="1:8" x14ac:dyDescent="0.25">
      <c r="A847" s="3" t="s">
        <v>56</v>
      </c>
      <c r="B847" s="4" t="s">
        <v>57</v>
      </c>
      <c r="C847" s="2" t="s">
        <v>58</v>
      </c>
      <c r="D847" s="2" t="s">
        <v>171</v>
      </c>
      <c r="E847" s="5">
        <v>339717.26699999999</v>
      </c>
      <c r="F847" s="6">
        <v>385289.09550000005</v>
      </c>
      <c r="G847" s="7">
        <f t="shared" si="13"/>
        <v>0.88172043010752676</v>
      </c>
      <c r="H847" s="2">
        <v>2018</v>
      </c>
    </row>
    <row r="848" spans="1:8" x14ac:dyDescent="0.25">
      <c r="A848" s="3" t="s">
        <v>59</v>
      </c>
      <c r="B848" s="4" t="s">
        <v>60</v>
      </c>
      <c r="C848" s="2" t="s">
        <v>61</v>
      </c>
      <c r="D848" s="2" t="s">
        <v>171</v>
      </c>
      <c r="E848" s="5">
        <v>214340.83650000003</v>
      </c>
      <c r="F848" s="6">
        <v>277382.25900000002</v>
      </c>
      <c r="G848" s="7">
        <f t="shared" si="13"/>
        <v>0.77272727272727282</v>
      </c>
      <c r="H848" s="2">
        <v>2018</v>
      </c>
    </row>
    <row r="849" spans="1:8" x14ac:dyDescent="0.25">
      <c r="A849" s="3" t="s">
        <v>62</v>
      </c>
      <c r="B849" s="4" t="s">
        <v>63</v>
      </c>
      <c r="C849" s="2" t="s">
        <v>64</v>
      </c>
      <c r="D849" s="2" t="s">
        <v>171</v>
      </c>
      <c r="E849" s="5">
        <v>80648.507249999995</v>
      </c>
      <c r="F849" s="6">
        <v>252351.78074999998</v>
      </c>
      <c r="G849" s="7">
        <f t="shared" si="13"/>
        <v>0.31958762886597941</v>
      </c>
      <c r="H849" s="2">
        <v>2018</v>
      </c>
    </row>
    <row r="850" spans="1:8" x14ac:dyDescent="0.25">
      <c r="A850" s="3" t="s">
        <v>65</v>
      </c>
      <c r="B850" s="4" t="s">
        <v>66</v>
      </c>
      <c r="C850" s="2" t="s">
        <v>67</v>
      </c>
      <c r="D850" s="2" t="s">
        <v>171</v>
      </c>
      <c r="E850" s="5">
        <v>51346.183499999999</v>
      </c>
      <c r="F850" s="6">
        <v>90269.903250000003</v>
      </c>
      <c r="G850" s="7">
        <f t="shared" si="13"/>
        <v>0.5688073394495412</v>
      </c>
      <c r="H850" s="2">
        <v>2018</v>
      </c>
    </row>
    <row r="851" spans="1:8" x14ac:dyDescent="0.25">
      <c r="A851" s="3" t="s">
        <v>68</v>
      </c>
      <c r="B851" s="4" t="s">
        <v>69</v>
      </c>
      <c r="C851" s="2" t="s">
        <v>70</v>
      </c>
      <c r="D851" s="2" t="s">
        <v>171</v>
      </c>
      <c r="E851" s="5">
        <v>280263.39525</v>
      </c>
      <c r="F851" s="6">
        <v>200785.71599999996</v>
      </c>
      <c r="G851" s="7">
        <f t="shared" si="13"/>
        <v>1.3958333333333337</v>
      </c>
      <c r="H851" s="2">
        <v>2018</v>
      </c>
    </row>
    <row r="852" spans="1:8" x14ac:dyDescent="0.25">
      <c r="A852" s="3" t="s">
        <v>71</v>
      </c>
      <c r="B852" s="4" t="s">
        <v>72</v>
      </c>
      <c r="C852" s="2" t="s">
        <v>73</v>
      </c>
      <c r="D852" s="2" t="s">
        <v>171</v>
      </c>
      <c r="E852" s="5">
        <v>337876.13025000005</v>
      </c>
      <c r="F852" s="6">
        <v>150619.47975000003</v>
      </c>
      <c r="G852" s="7">
        <f t="shared" si="13"/>
        <v>2.243243243243243</v>
      </c>
      <c r="H852" s="2">
        <v>2018</v>
      </c>
    </row>
    <row r="853" spans="1:8" x14ac:dyDescent="0.25">
      <c r="A853" s="3" t="s">
        <v>71</v>
      </c>
      <c r="B853" s="4" t="s">
        <v>72</v>
      </c>
      <c r="C853" s="2" t="s">
        <v>74</v>
      </c>
      <c r="D853" s="2" t="s">
        <v>171</v>
      </c>
      <c r="E853" s="5">
        <v>229525.65000000002</v>
      </c>
      <c r="F853" s="6">
        <v>157267.57500000001</v>
      </c>
      <c r="G853" s="7">
        <f t="shared" si="13"/>
        <v>1.4594594594594594</v>
      </c>
      <c r="H853" s="2">
        <v>2018</v>
      </c>
    </row>
    <row r="854" spans="1:8" x14ac:dyDescent="0.25">
      <c r="A854" s="3" t="s">
        <v>75</v>
      </c>
      <c r="B854" s="4" t="s">
        <v>76</v>
      </c>
      <c r="C854" s="2" t="s">
        <v>77</v>
      </c>
      <c r="D854" s="2" t="s">
        <v>171</v>
      </c>
      <c r="E854" s="5">
        <v>647992.74375000002</v>
      </c>
      <c r="F854" s="6">
        <v>688918.60124999995</v>
      </c>
      <c r="G854" s="7">
        <f t="shared" si="13"/>
        <v>0.94059405940594065</v>
      </c>
      <c r="H854" s="2">
        <v>2018</v>
      </c>
    </row>
    <row r="855" spans="1:8" x14ac:dyDescent="0.25">
      <c r="A855" s="3" t="s">
        <v>78</v>
      </c>
      <c r="B855" s="4" t="s">
        <v>79</v>
      </c>
      <c r="C855" s="2" t="s">
        <v>80</v>
      </c>
      <c r="D855" s="2" t="s">
        <v>171</v>
      </c>
      <c r="E855" s="5">
        <v>444063.70800000004</v>
      </c>
      <c r="F855" s="6">
        <v>590402.88450000004</v>
      </c>
      <c r="G855" s="7">
        <f t="shared" si="13"/>
        <v>0.75213675213675213</v>
      </c>
      <c r="H855" s="2">
        <v>2018</v>
      </c>
    </row>
    <row r="856" spans="1:8" x14ac:dyDescent="0.25">
      <c r="A856" s="3" t="s">
        <v>81</v>
      </c>
      <c r="B856" s="4" t="s">
        <v>82</v>
      </c>
      <c r="C856" s="2" t="s">
        <v>83</v>
      </c>
      <c r="D856" s="2" t="s">
        <v>171</v>
      </c>
      <c r="E856" s="5">
        <v>38176.218000000008</v>
      </c>
      <c r="F856" s="6">
        <v>23770.098000000002</v>
      </c>
      <c r="G856" s="7">
        <f t="shared" si="13"/>
        <v>1.6060606060606062</v>
      </c>
      <c r="H856" s="2">
        <v>2018</v>
      </c>
    </row>
    <row r="857" spans="1:8" x14ac:dyDescent="0.25">
      <c r="A857" s="3" t="s">
        <v>84</v>
      </c>
      <c r="B857" s="4" t="s">
        <v>85</v>
      </c>
      <c r="C857" s="2" t="s">
        <v>86</v>
      </c>
      <c r="D857" s="2" t="s">
        <v>171</v>
      </c>
      <c r="E857" s="5">
        <v>81246.09825000001</v>
      </c>
      <c r="F857" s="6">
        <v>71229.456000000006</v>
      </c>
      <c r="G857" s="7">
        <f t="shared" si="13"/>
        <v>1.140625</v>
      </c>
      <c r="H857" s="2">
        <v>2018</v>
      </c>
    </row>
    <row r="858" spans="1:8" x14ac:dyDescent="0.25">
      <c r="A858" s="3" t="s">
        <v>87</v>
      </c>
      <c r="B858" s="4" t="s">
        <v>88</v>
      </c>
      <c r="C858" s="2" t="s">
        <v>89</v>
      </c>
      <c r="D858" s="2" t="s">
        <v>171</v>
      </c>
      <c r="E858" s="5">
        <v>680361.12</v>
      </c>
      <c r="F858" s="6">
        <v>715796.59499999997</v>
      </c>
      <c r="G858" s="7">
        <f t="shared" si="13"/>
        <v>0.95049504950495056</v>
      </c>
      <c r="H858" s="2">
        <v>2018</v>
      </c>
    </row>
    <row r="859" spans="1:8" x14ac:dyDescent="0.25">
      <c r="A859" s="3" t="s">
        <v>90</v>
      </c>
      <c r="B859" s="4" t="s">
        <v>91</v>
      </c>
      <c r="C859" s="2" t="s">
        <v>92</v>
      </c>
      <c r="D859" s="2" t="s">
        <v>171</v>
      </c>
      <c r="E859" s="5">
        <v>80930.178</v>
      </c>
      <c r="F859" s="6">
        <v>234119.44349999999</v>
      </c>
      <c r="G859" s="7">
        <f t="shared" si="13"/>
        <v>0.34567901234567899</v>
      </c>
      <c r="H859" s="2">
        <v>2018</v>
      </c>
    </row>
    <row r="860" spans="1:8" x14ac:dyDescent="0.25">
      <c r="A860" s="3" t="s">
        <v>93</v>
      </c>
      <c r="B860" s="4" t="s">
        <v>94</v>
      </c>
      <c r="C860" s="2" t="s">
        <v>95</v>
      </c>
      <c r="D860" s="2" t="s">
        <v>171</v>
      </c>
      <c r="E860" s="5">
        <v>79479.886500000008</v>
      </c>
      <c r="F860" s="6">
        <v>60015.424500000001</v>
      </c>
      <c r="G860" s="7">
        <f t="shared" si="13"/>
        <v>1.3243243243243243</v>
      </c>
      <c r="H860" s="2">
        <v>2018</v>
      </c>
    </row>
    <row r="861" spans="1:8" x14ac:dyDescent="0.25">
      <c r="A861" s="3" t="s">
        <v>96</v>
      </c>
      <c r="B861" s="4" t="s">
        <v>97</v>
      </c>
      <c r="C861" s="2" t="s">
        <v>98</v>
      </c>
      <c r="D861" s="2" t="s">
        <v>171</v>
      </c>
      <c r="E861" s="5">
        <v>78862.193999999989</v>
      </c>
      <c r="F861" s="6">
        <v>97897.895999999993</v>
      </c>
      <c r="G861" s="7">
        <f t="shared" si="13"/>
        <v>0.80555555555555547</v>
      </c>
      <c r="H861" s="2">
        <v>2018</v>
      </c>
    </row>
    <row r="862" spans="1:8" x14ac:dyDescent="0.25">
      <c r="A862" s="3" t="s">
        <v>99</v>
      </c>
      <c r="B862" s="4" t="s">
        <v>100</v>
      </c>
      <c r="C862" s="2" t="s">
        <v>101</v>
      </c>
      <c r="D862" s="2" t="s">
        <v>171</v>
      </c>
      <c r="E862" s="5">
        <v>225064.50749999998</v>
      </c>
      <c r="F862" s="6">
        <v>231494.92199999996</v>
      </c>
      <c r="G862" s="7">
        <f t="shared" si="13"/>
        <v>0.97222222222222232</v>
      </c>
      <c r="H862" s="2">
        <v>2018</v>
      </c>
    </row>
    <row r="863" spans="1:8" x14ac:dyDescent="0.25">
      <c r="A863" s="3" t="s">
        <v>102</v>
      </c>
      <c r="B863" s="4" t="s">
        <v>103</v>
      </c>
      <c r="C863" s="2" t="s">
        <v>104</v>
      </c>
      <c r="D863" s="2" t="s">
        <v>171</v>
      </c>
      <c r="E863" s="5">
        <v>316355.24700000003</v>
      </c>
      <c r="F863" s="6">
        <v>243350.19000000006</v>
      </c>
      <c r="G863" s="7">
        <f t="shared" si="13"/>
        <v>1.2999999999999998</v>
      </c>
      <c r="H863" s="2">
        <v>2018</v>
      </c>
    </row>
    <row r="864" spans="1:8" x14ac:dyDescent="0.25">
      <c r="A864" s="3" t="s">
        <v>105</v>
      </c>
      <c r="B864" s="4" t="s">
        <v>106</v>
      </c>
      <c r="C864" s="2" t="s">
        <v>107</v>
      </c>
      <c r="D864" s="2" t="s">
        <v>171</v>
      </c>
      <c r="E864" s="5">
        <v>551778.77700000012</v>
      </c>
      <c r="F864" s="6">
        <v>563155.6590000001</v>
      </c>
      <c r="G864" s="7">
        <f t="shared" si="13"/>
        <v>0.97979797979797978</v>
      </c>
      <c r="H864" s="2">
        <v>2018</v>
      </c>
    </row>
    <row r="865" spans="1:8" x14ac:dyDescent="0.25">
      <c r="A865" s="3" t="s">
        <v>108</v>
      </c>
      <c r="B865" s="4" t="s">
        <v>109</v>
      </c>
      <c r="C865" s="2" t="s">
        <v>110</v>
      </c>
      <c r="D865" s="2" t="s">
        <v>171</v>
      </c>
      <c r="E865" s="5">
        <v>129307.7925</v>
      </c>
      <c r="F865" s="6">
        <v>87666.3</v>
      </c>
      <c r="G865" s="7">
        <f t="shared" si="13"/>
        <v>1.4749999999999999</v>
      </c>
      <c r="H865" s="2">
        <v>2018</v>
      </c>
    </row>
    <row r="866" spans="1:8" x14ac:dyDescent="0.25">
      <c r="A866" s="3" t="s">
        <v>111</v>
      </c>
      <c r="B866" s="4" t="s">
        <v>112</v>
      </c>
      <c r="C866" s="2" t="s">
        <v>113</v>
      </c>
      <c r="D866" s="2" t="s">
        <v>171</v>
      </c>
      <c r="E866" s="5">
        <v>472743.47250000003</v>
      </c>
      <c r="F866" s="6">
        <v>349102.87199999997</v>
      </c>
      <c r="G866" s="7">
        <f t="shared" si="13"/>
        <v>1.354166666666667</v>
      </c>
      <c r="H866" s="2">
        <v>2018</v>
      </c>
    </row>
    <row r="867" spans="1:8" x14ac:dyDescent="0.25">
      <c r="A867" s="3" t="s">
        <v>114</v>
      </c>
      <c r="B867" s="4" t="s">
        <v>115</v>
      </c>
      <c r="C867" s="2" t="s">
        <v>116</v>
      </c>
      <c r="D867" s="2" t="s">
        <v>171</v>
      </c>
      <c r="E867" s="5">
        <v>282074.78474999999</v>
      </c>
      <c r="F867" s="6">
        <v>441739.75724999997</v>
      </c>
      <c r="G867" s="7">
        <f t="shared" si="13"/>
        <v>0.63855421686746994</v>
      </c>
      <c r="H867" s="2">
        <v>2018</v>
      </c>
    </row>
    <row r="868" spans="1:8" x14ac:dyDescent="0.25">
      <c r="A868" s="3" t="s">
        <v>114</v>
      </c>
      <c r="B868" s="4" t="s">
        <v>115</v>
      </c>
      <c r="C868" s="2" t="s">
        <v>117</v>
      </c>
      <c r="D868" s="2" t="s">
        <v>171</v>
      </c>
      <c r="E868" s="5">
        <v>189847.21274999998</v>
      </c>
      <c r="F868" s="6">
        <v>260239.99949999998</v>
      </c>
      <c r="G868" s="7">
        <f t="shared" si="13"/>
        <v>0.72950819672131151</v>
      </c>
      <c r="H868" s="2">
        <v>2018</v>
      </c>
    </row>
    <row r="869" spans="1:8" x14ac:dyDescent="0.25">
      <c r="A869" s="3" t="s">
        <v>114</v>
      </c>
      <c r="B869" s="4" t="s">
        <v>115</v>
      </c>
      <c r="C869" s="2" t="s">
        <v>118</v>
      </c>
      <c r="D869" s="2" t="s">
        <v>171</v>
      </c>
      <c r="E869" s="5">
        <v>360916.21575000003</v>
      </c>
      <c r="F869" s="6">
        <v>242258.82975</v>
      </c>
      <c r="G869" s="7">
        <f t="shared" si="13"/>
        <v>1.489795918367347</v>
      </c>
      <c r="H869" s="2">
        <v>2018</v>
      </c>
    </row>
    <row r="870" spans="1:8" x14ac:dyDescent="0.25">
      <c r="A870" s="3" t="s">
        <v>119</v>
      </c>
      <c r="B870" s="4" t="s">
        <v>120</v>
      </c>
      <c r="C870" s="2" t="s">
        <v>121</v>
      </c>
      <c r="D870" s="2" t="s">
        <v>171</v>
      </c>
      <c r="E870" s="5">
        <v>334057.35825000005</v>
      </c>
      <c r="F870" s="6">
        <v>373103.02350000001</v>
      </c>
      <c r="G870" s="7">
        <f t="shared" si="13"/>
        <v>0.89534883720930247</v>
      </c>
      <c r="H870" s="2">
        <v>2018</v>
      </c>
    </row>
    <row r="871" spans="1:8" x14ac:dyDescent="0.25">
      <c r="A871" s="3" t="s">
        <v>122</v>
      </c>
      <c r="B871" s="4" t="s">
        <v>123</v>
      </c>
      <c r="C871" s="2" t="s">
        <v>124</v>
      </c>
      <c r="D871" s="2" t="s">
        <v>171</v>
      </c>
      <c r="E871" s="5">
        <v>72066.266999999993</v>
      </c>
      <c r="F871" s="6">
        <v>125258.0355</v>
      </c>
      <c r="G871" s="7">
        <f t="shared" si="13"/>
        <v>0.57534246575342463</v>
      </c>
      <c r="H871" s="2">
        <v>2018</v>
      </c>
    </row>
    <row r="872" spans="1:8" x14ac:dyDescent="0.25">
      <c r="A872" s="3" t="s">
        <v>125</v>
      </c>
      <c r="B872" s="4" t="s">
        <v>126</v>
      </c>
      <c r="C872" s="2" t="s">
        <v>127</v>
      </c>
      <c r="D872" s="2" t="s">
        <v>171</v>
      </c>
      <c r="E872" s="5">
        <v>270042.33599999995</v>
      </c>
      <c r="F872" s="6">
        <v>151898.81399999998</v>
      </c>
      <c r="G872" s="7">
        <f t="shared" si="13"/>
        <v>1.7777777777777777</v>
      </c>
      <c r="H872" s="2">
        <v>2018</v>
      </c>
    </row>
    <row r="873" spans="1:8" x14ac:dyDescent="0.25">
      <c r="A873" s="3" t="s">
        <v>128</v>
      </c>
      <c r="B873" s="4" t="s">
        <v>129</v>
      </c>
      <c r="C873" s="2" t="s">
        <v>130</v>
      </c>
      <c r="D873" s="2" t="s">
        <v>171</v>
      </c>
      <c r="E873" s="5">
        <v>387704.79900000006</v>
      </c>
      <c r="F873" s="6">
        <v>768229.87950000016</v>
      </c>
      <c r="G873" s="7">
        <f t="shared" si="13"/>
        <v>0.50467289719626163</v>
      </c>
      <c r="H873" s="2">
        <v>2018</v>
      </c>
    </row>
    <row r="874" spans="1:8" x14ac:dyDescent="0.25">
      <c r="A874" s="3" t="s">
        <v>131</v>
      </c>
      <c r="B874" s="4" t="s">
        <v>132</v>
      </c>
      <c r="C874" s="2" t="s">
        <v>133</v>
      </c>
      <c r="D874" s="2" t="s">
        <v>171</v>
      </c>
      <c r="E874" s="5">
        <v>145909.51200000002</v>
      </c>
      <c r="F874" s="6">
        <v>151669.09800000003</v>
      </c>
      <c r="G874" s="7">
        <f t="shared" si="13"/>
        <v>0.96202531645569611</v>
      </c>
      <c r="H874" s="2">
        <v>2018</v>
      </c>
    </row>
    <row r="875" spans="1:8" x14ac:dyDescent="0.25">
      <c r="A875" s="3" t="s">
        <v>134</v>
      </c>
      <c r="B875" s="4" t="s">
        <v>135</v>
      </c>
      <c r="C875" s="2" t="s">
        <v>136</v>
      </c>
      <c r="D875" s="2" t="s">
        <v>171</v>
      </c>
      <c r="E875" s="5">
        <v>185486.96250000002</v>
      </c>
      <c r="F875" s="6">
        <v>107582.43825000001</v>
      </c>
      <c r="G875" s="7">
        <f t="shared" si="13"/>
        <v>1.7241379310344829</v>
      </c>
      <c r="H875" s="2">
        <v>2018</v>
      </c>
    </row>
    <row r="876" spans="1:8" x14ac:dyDescent="0.25">
      <c r="A876" s="3" t="s">
        <v>137</v>
      </c>
      <c r="B876" s="4" t="s">
        <v>138</v>
      </c>
      <c r="C876" s="2" t="s">
        <v>139</v>
      </c>
      <c r="D876" s="2" t="s">
        <v>171</v>
      </c>
      <c r="E876" s="5">
        <v>215017.52400000003</v>
      </c>
      <c r="F876" s="6">
        <v>98160.173999999999</v>
      </c>
      <c r="G876" s="7">
        <f t="shared" si="13"/>
        <v>2.1904761904761907</v>
      </c>
      <c r="H876" s="2">
        <v>2018</v>
      </c>
    </row>
    <row r="877" spans="1:8" x14ac:dyDescent="0.25">
      <c r="A877" s="3" t="s">
        <v>140</v>
      </c>
      <c r="B877" s="4" t="s">
        <v>141</v>
      </c>
      <c r="C877" s="2" t="s">
        <v>142</v>
      </c>
      <c r="D877" s="2" t="s">
        <v>171</v>
      </c>
      <c r="E877" s="5">
        <v>541695.67424999992</v>
      </c>
      <c r="F877" s="6">
        <v>170421.111</v>
      </c>
      <c r="G877" s="7">
        <f t="shared" si="13"/>
        <v>3.1785714285714279</v>
      </c>
      <c r="H877" s="2">
        <v>2018</v>
      </c>
    </row>
    <row r="878" spans="1:8" x14ac:dyDescent="0.25">
      <c r="A878" s="3" t="s">
        <v>143</v>
      </c>
      <c r="B878" s="4" t="s">
        <v>144</v>
      </c>
      <c r="C878" s="2" t="s">
        <v>145</v>
      </c>
      <c r="D878" s="2" t="s">
        <v>171</v>
      </c>
      <c r="E878" s="5">
        <v>476490.72824999999</v>
      </c>
      <c r="F878" s="6">
        <v>541763.43074999994</v>
      </c>
      <c r="G878" s="7">
        <f t="shared" si="13"/>
        <v>0.87951807228915668</v>
      </c>
      <c r="H878" s="2">
        <v>2018</v>
      </c>
    </row>
    <row r="879" spans="1:8" x14ac:dyDescent="0.25">
      <c r="A879" s="3" t="s">
        <v>143</v>
      </c>
      <c r="B879" s="4" t="s">
        <v>144</v>
      </c>
      <c r="C879" s="2" t="s">
        <v>146</v>
      </c>
      <c r="D879" s="2" t="s">
        <v>171</v>
      </c>
      <c r="E879" s="5">
        <v>127415.28150000001</v>
      </c>
      <c r="F879" s="6">
        <v>186222.3345</v>
      </c>
      <c r="G879" s="7">
        <f t="shared" si="13"/>
        <v>0.6842105263157896</v>
      </c>
      <c r="H879" s="2">
        <v>2018</v>
      </c>
    </row>
    <row r="880" spans="1:8" x14ac:dyDescent="0.25">
      <c r="A880" s="3" t="s">
        <v>147</v>
      </c>
      <c r="B880" s="4" t="s">
        <v>148</v>
      </c>
      <c r="C880" s="2" t="s">
        <v>149</v>
      </c>
      <c r="D880" s="2" t="s">
        <v>171</v>
      </c>
      <c r="E880" s="5">
        <v>119961.37125</v>
      </c>
      <c r="F880" s="6">
        <v>215930.46825000001</v>
      </c>
      <c r="G880" s="7">
        <f t="shared" si="13"/>
        <v>0.55555555555555558</v>
      </c>
      <c r="H880" s="2">
        <v>2018</v>
      </c>
    </row>
    <row r="881" spans="1:8" x14ac:dyDescent="0.25">
      <c r="A881" s="3" t="s">
        <v>150</v>
      </c>
      <c r="B881" s="4" t="s">
        <v>151</v>
      </c>
      <c r="C881" s="2" t="s">
        <v>152</v>
      </c>
      <c r="D881" s="2" t="s">
        <v>171</v>
      </c>
      <c r="E881" s="5">
        <v>215687.48850000001</v>
      </c>
      <c r="F881" s="6">
        <v>213392.94075000004</v>
      </c>
      <c r="G881" s="7">
        <f t="shared" si="13"/>
        <v>1.0107526881720428</v>
      </c>
      <c r="H881" s="2">
        <v>2018</v>
      </c>
    </row>
    <row r="882" spans="1:8" x14ac:dyDescent="0.25">
      <c r="A882" s="3" t="s">
        <v>153</v>
      </c>
      <c r="B882" s="4" t="s">
        <v>154</v>
      </c>
      <c r="C882" s="2" t="s">
        <v>155</v>
      </c>
      <c r="D882" s="2" t="s">
        <v>171</v>
      </c>
      <c r="E882" s="5">
        <v>93685.599000000017</v>
      </c>
      <c r="F882" s="6">
        <v>337937.33925000008</v>
      </c>
      <c r="G882" s="7">
        <f t="shared" si="13"/>
        <v>0.2772277227722772</v>
      </c>
      <c r="H882" s="2">
        <v>2018</v>
      </c>
    </row>
    <row r="883" spans="1:8" x14ac:dyDescent="0.25">
      <c r="A883" s="3" t="s">
        <v>156</v>
      </c>
      <c r="B883" s="4" t="s">
        <v>157</v>
      </c>
      <c r="C883" s="2" t="s">
        <v>158</v>
      </c>
      <c r="D883" s="2" t="s">
        <v>171</v>
      </c>
      <c r="E883" s="5">
        <v>42616.489500000003</v>
      </c>
      <c r="F883" s="6">
        <v>54090.159750000006</v>
      </c>
      <c r="G883" s="7">
        <f t="shared" si="13"/>
        <v>0.78787878787878785</v>
      </c>
      <c r="H883" s="2">
        <v>2018</v>
      </c>
    </row>
    <row r="884" spans="1:8" x14ac:dyDescent="0.25">
      <c r="A884" s="3" t="s">
        <v>159</v>
      </c>
      <c r="B884" s="4" t="s">
        <v>160</v>
      </c>
      <c r="C884" s="2" t="s">
        <v>161</v>
      </c>
      <c r="D884" s="2" t="s">
        <v>171</v>
      </c>
      <c r="E884" s="5">
        <v>380488.48200000002</v>
      </c>
      <c r="F884" s="6">
        <v>181596.77549999999</v>
      </c>
      <c r="G884" s="7">
        <f t="shared" si="13"/>
        <v>2.0952380952380953</v>
      </c>
      <c r="H884" s="2">
        <v>2018</v>
      </c>
    </row>
    <row r="885" spans="1:8" x14ac:dyDescent="0.25">
      <c r="A885" s="3" t="s">
        <v>162</v>
      </c>
      <c r="B885" s="4" t="s">
        <v>163</v>
      </c>
      <c r="C885" s="2" t="s">
        <v>164</v>
      </c>
      <c r="D885" s="2" t="s">
        <v>171</v>
      </c>
      <c r="E885" s="5">
        <v>25473.690000000002</v>
      </c>
      <c r="F885" s="6">
        <v>29294.743500000004</v>
      </c>
      <c r="G885" s="7">
        <f t="shared" si="13"/>
        <v>0.86956521739130432</v>
      </c>
      <c r="H885" s="2">
        <v>2018</v>
      </c>
    </row>
    <row r="886" spans="1:8" x14ac:dyDescent="0.25">
      <c r="A886" s="3" t="s">
        <v>165</v>
      </c>
      <c r="B886" s="4" t="s">
        <v>166</v>
      </c>
      <c r="C886" s="2" t="s">
        <v>167</v>
      </c>
      <c r="D886" s="2" t="s">
        <v>171</v>
      </c>
      <c r="E886" s="5">
        <v>553415.53050000011</v>
      </c>
      <c r="F886" s="6">
        <v>180707.11200000002</v>
      </c>
      <c r="G886" s="7">
        <f t="shared" si="13"/>
        <v>3.0625</v>
      </c>
      <c r="H886" s="2">
        <v>2018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EB671-5D7B-4B23-8932-13028C90365A}">
  <sheetPr codeName="Sayfa3"/>
  <dimension ref="A1:X50"/>
  <sheetViews>
    <sheetView topLeftCell="G14" zoomScale="85" zoomScaleNormal="85" workbookViewId="0">
      <selection activeCell="K30" sqref="K30:Q36"/>
    </sheetView>
  </sheetViews>
  <sheetFormatPr defaultRowHeight="15" x14ac:dyDescent="0.25"/>
  <cols>
    <col min="1" max="1" width="19.85546875" customWidth="1"/>
    <col min="2" max="2" width="13.28515625" bestFit="1" customWidth="1"/>
    <col min="7" max="7" width="14.85546875" customWidth="1"/>
    <col min="8" max="8" width="15.28515625" bestFit="1" customWidth="1"/>
    <col min="11" max="11" width="10.85546875" customWidth="1"/>
    <col min="12" max="12" width="14.28515625" bestFit="1" customWidth="1"/>
    <col min="13" max="13" width="12.85546875" customWidth="1"/>
    <col min="14" max="14" width="12.5703125" customWidth="1"/>
    <col min="15" max="15" width="12.7109375" customWidth="1"/>
    <col min="16" max="16" width="14" customWidth="1"/>
    <col min="17" max="17" width="12.85546875" customWidth="1"/>
    <col min="18" max="18" width="17" customWidth="1"/>
    <col min="19" max="19" width="17.42578125" customWidth="1"/>
    <col min="20" max="20" width="15.7109375" customWidth="1"/>
  </cols>
  <sheetData>
    <row r="1" spans="1:24" x14ac:dyDescent="0.25">
      <c r="A1" t="str" cm="1">
        <f t="array" ref="A1:A50">_xlfn.UNIQUE(Tablo1[STATE])</f>
        <v>Alaska</v>
      </c>
      <c r="B1" s="1">
        <f>SUMIFS(DATA!$E:$E,DATA!$B:$B,A1,DATA!H:H,$C$1)</f>
        <v>1075642.794</v>
      </c>
      <c r="C1">
        <f>Dashboard!A1</f>
        <v>2018</v>
      </c>
      <c r="D1" cm="1">
        <f t="array" ref="D1:D3">_xlfn.UNIQUE(Tablo1[YEAR])</f>
        <v>2020</v>
      </c>
      <c r="G1" t="str" cm="1">
        <f t="array" ref="G1:G5">_xlfn.UNIQUE(Tablo1[PRODUCTS])</f>
        <v>MERCEDES</v>
      </c>
      <c r="H1" s="1">
        <f>SUMIFS(DATA!$E:$E,DATA!$D:$D,G1,DATA!$H:$H,$C$1)</f>
        <v>11651494.895999998</v>
      </c>
      <c r="L1" cm="1">
        <f t="array" ref="L1:N1">TRANSPOSE(_xlfn._xlws.SORT(_xlfn.UNIQUE(Tablo1[YEAR])))</f>
        <v>2018</v>
      </c>
      <c r="M1">
        <v>2019</v>
      </c>
      <c r="N1">
        <v>2020</v>
      </c>
      <c r="O1" t="s">
        <v>175</v>
      </c>
      <c r="R1" t="str">
        <f>Dashboard!AH1</f>
        <v>California</v>
      </c>
    </row>
    <row r="2" spans="1:24" x14ac:dyDescent="0.25">
      <c r="A2" t="str">
        <v>Alabama</v>
      </c>
      <c r="B2" s="1">
        <f>SUMIFS(DATA!$E:$E,DATA!$B:$B,A2,DATA!H:H,$C$1)</f>
        <v>1138081.2322500001</v>
      </c>
      <c r="D2">
        <v>2019</v>
      </c>
      <c r="G2" t="str">
        <v>BMW</v>
      </c>
      <c r="H2" s="1">
        <f>SUMIFS(DATA!$E:$E,DATA!$D:$D,G2,DATA!$H:$H,$C$1)</f>
        <v>7830346.9702500002</v>
      </c>
      <c r="K2" t="str" cm="1">
        <f t="array" ref="K2:K6">_xlfn.UNIQUE(Tablo1[PRODUCTS])</f>
        <v>MERCEDES</v>
      </c>
      <c r="L2" s="1">
        <f>SUMIFS(DATA!$E:$E,DATA!$D:$D,$K2,DATA!$H:$H,L$1)</f>
        <v>11651494.895999998</v>
      </c>
      <c r="M2" s="1">
        <f>SUMIFS(DATA!$E:$E,DATA!$D:$D,$K2,DATA!$H:$H,M$1)</f>
        <v>17119042.839000005</v>
      </c>
      <c r="N2" s="1">
        <f>SUMIFS(DATA!$E:$E,DATA!$D:$D,$K2,DATA!$H:$H,N$1)</f>
        <v>30171771</v>
      </c>
      <c r="O2" s="1">
        <f>SUM(L2:N2)</f>
        <v>58942308.734999999</v>
      </c>
    </row>
    <row r="3" spans="1:24" x14ac:dyDescent="0.25">
      <c r="A3" t="str">
        <v>Arkansas</v>
      </c>
      <c r="B3" s="1">
        <f>SUMIFS(DATA!$E:$E,DATA!$B:$B,A3,DATA!H:H,$C$1)</f>
        <v>879472.17450000008</v>
      </c>
      <c r="D3">
        <v>2018</v>
      </c>
      <c r="G3" t="str">
        <v>FORD</v>
      </c>
      <c r="H3" s="1">
        <f>SUMIFS(DATA!$E:$E,DATA!$D:$D,G3,DATA!$H:$H,$C$1)</f>
        <v>16905078.695250001</v>
      </c>
      <c r="K3" t="str">
        <v>BMW</v>
      </c>
      <c r="L3" s="1">
        <f>SUMIFS(DATA!$E:$E,DATA!$D:$D,$K3,DATA!$H:$H,L$1)</f>
        <v>7830346.9702500002</v>
      </c>
      <c r="M3" s="1">
        <f>SUMIFS(DATA!$E:$E,DATA!$D:$D,$K3,DATA!$H:$H,M$1)</f>
        <v>9696997.8989999983</v>
      </c>
      <c r="N3" s="1">
        <f>SUMIFS(DATA!$E:$E,DATA!$D:$D,$K3,DATA!$H:$H,N$1)</f>
        <v>17788458</v>
      </c>
      <c r="O3" s="1">
        <f t="shared" ref="O3:O6" si="0">SUM(L3:N3)</f>
        <v>35315802.86925</v>
      </c>
      <c r="R3" t="str" cm="1">
        <f t="array" ref="R3:R6">_xlfn.UNIQUE(_xlfn._xlws.FILTER(Tablo1[SALERS],Tablo1[STATE]=$R$1))</f>
        <v>David Craus</v>
      </c>
      <c r="S3" t="str" cm="1">
        <f t="array" aca="1" ref="S3:S6" ca="1">OFFSET($R$3,0,0,COUNTIF($R:$R,"&lt;&gt;")-1,1)</f>
        <v>David Craus</v>
      </c>
    </row>
    <row r="4" spans="1:24" x14ac:dyDescent="0.25">
      <c r="A4" t="str">
        <v>Arizona</v>
      </c>
      <c r="B4" s="1">
        <f>SUMIFS(DATA!$E:$E,DATA!$B:$B,A4,DATA!H:H,$C$1)</f>
        <v>1034391.7012499999</v>
      </c>
      <c r="G4" t="str">
        <v>MAZDA</v>
      </c>
      <c r="H4" s="1">
        <f>SUMIFS(DATA!$E:$E,DATA!$D:$D,G4,DATA!$H:$H,$C$1)</f>
        <v>10361173.481999997</v>
      </c>
      <c r="K4" t="str">
        <v>FORD</v>
      </c>
      <c r="L4" s="1">
        <f>SUMIFS(DATA!$E:$E,DATA!$D:$D,$K4,DATA!$H:$H,L$1)</f>
        <v>16905078.695250001</v>
      </c>
      <c r="M4" s="1">
        <f>SUMIFS(DATA!$E:$E,DATA!$D:$D,$K4,DATA!$H:$H,M$1)</f>
        <v>21034718.774999991</v>
      </c>
      <c r="N4" s="1">
        <f>SUMIFS(DATA!$E:$E,DATA!$D:$D,$K4,DATA!$H:$H,N$1)</f>
        <v>38563077</v>
      </c>
      <c r="O4" s="1">
        <f t="shared" si="0"/>
        <v>76502874.470249996</v>
      </c>
      <c r="R4" t="str">
        <v>Simon Dan</v>
      </c>
      <c r="S4" t="str">
        <f ca="1"/>
        <v>Simon Dan</v>
      </c>
    </row>
    <row r="5" spans="1:24" x14ac:dyDescent="0.25">
      <c r="A5" t="str">
        <v>California</v>
      </c>
      <c r="B5" s="1">
        <f>SUMIFS(DATA!$E:$E,DATA!$B:$B,A5,DATA!H:H,$C$1)</f>
        <v>5450492.6527500013</v>
      </c>
      <c r="G5" t="str">
        <v>CHEVROLET</v>
      </c>
      <c r="H5" s="1">
        <f>SUMIFS(DATA!$E:$E,DATA!$D:$D,G5,DATA!$H:$H,$C$1)</f>
        <v>15846811.008750001</v>
      </c>
      <c r="K5" t="str">
        <v>MAZDA</v>
      </c>
      <c r="L5" s="1">
        <f>SUMIFS(DATA!$E:$E,DATA!$D:$D,$K5,DATA!$H:$H,L$1)</f>
        <v>10361173.481999997</v>
      </c>
      <c r="M5" s="1">
        <f>SUMIFS(DATA!$E:$E,DATA!$D:$D,$K5,DATA!$H:$H,M$1)</f>
        <v>12920499.387000004</v>
      </c>
      <c r="N5" s="1">
        <f>SUMIFS(DATA!$E:$E,DATA!$D:$D,$K5,DATA!$H:$H,N$1)</f>
        <v>22939296</v>
      </c>
      <c r="O5" s="1">
        <f t="shared" si="0"/>
        <v>46220968.869000003</v>
      </c>
      <c r="R5" t="str">
        <v>Peter Do</v>
      </c>
      <c r="S5" t="str">
        <f ca="1"/>
        <v>Peter Do</v>
      </c>
    </row>
    <row r="6" spans="1:24" x14ac:dyDescent="0.25">
      <c r="A6" t="str">
        <v>Colorado</v>
      </c>
      <c r="B6" s="1">
        <f>SUMIFS(DATA!$E:$E,DATA!$B:$B,A6,DATA!H:H,$C$1)</f>
        <v>438364.28474999999</v>
      </c>
      <c r="K6" t="str">
        <v>CHEVROLET</v>
      </c>
      <c r="L6" s="1">
        <f>SUMIFS(DATA!$E:$E,DATA!$D:$D,$K6,DATA!$H:$H,L$1)</f>
        <v>15846811.008750001</v>
      </c>
      <c r="M6" s="1">
        <f>SUMIFS(DATA!$E:$E,DATA!$D:$D,$K6,DATA!$H:$H,M$1)</f>
        <v>20032255.052999999</v>
      </c>
      <c r="N6" s="1">
        <f>SUMIFS(DATA!$E:$E,DATA!$D:$D,$K6,DATA!$H:$H,N$1)</f>
        <v>35219513</v>
      </c>
      <c r="O6" s="1">
        <f t="shared" si="0"/>
        <v>71098579.061749995</v>
      </c>
      <c r="R6" t="str">
        <v>Graham Eva</v>
      </c>
      <c r="S6" t="str">
        <f ca="1"/>
        <v>Graham Eva</v>
      </c>
    </row>
    <row r="7" spans="1:24" x14ac:dyDescent="0.25">
      <c r="A7" t="str">
        <v>Connecticut</v>
      </c>
      <c r="B7" s="1">
        <f>SUMIFS(DATA!$E:$E,DATA!$B:$B,A7,DATA!H:H,$C$1)</f>
        <v>1128315.8857500001</v>
      </c>
    </row>
    <row r="8" spans="1:24" x14ac:dyDescent="0.25">
      <c r="A8" t="str">
        <v>Delaware</v>
      </c>
      <c r="B8" s="1">
        <f>SUMIFS(DATA!$E:$E,DATA!$B:$B,A8,DATA!H:H,$C$1)</f>
        <v>735656.80274999992</v>
      </c>
      <c r="L8" t="str">
        <f>Dashboard!Y1</f>
        <v>Montana</v>
      </c>
    </row>
    <row r="9" spans="1:24" x14ac:dyDescent="0.25">
      <c r="A9" t="str">
        <v>Florida</v>
      </c>
      <c r="B9" s="1">
        <f>SUMIFS(DATA!$E:$E,DATA!$B:$B,A9,DATA!H:H,$C$1)</f>
        <v>1559380.8352499998</v>
      </c>
      <c r="L9" t="str">
        <f>Dashboard!Y2</f>
        <v>2018</v>
      </c>
    </row>
    <row r="10" spans="1:24" x14ac:dyDescent="0.25">
      <c r="A10" t="str">
        <v>Georgia</v>
      </c>
      <c r="B10" s="1">
        <f>SUMIFS(DATA!$E:$E,DATA!$B:$B,A10,DATA!H:H,$C$1)</f>
        <v>1356322.9950000001</v>
      </c>
      <c r="K10" s="23"/>
      <c r="L10" s="24" t="s">
        <v>176</v>
      </c>
      <c r="M10" s="24" t="s">
        <v>177</v>
      </c>
      <c r="N10" s="24" t="s">
        <v>174</v>
      </c>
      <c r="P10" s="29"/>
      <c r="Q10" s="29"/>
      <c r="R10" s="29"/>
      <c r="S10" s="29"/>
      <c r="T10" s="29"/>
      <c r="U10" s="29"/>
      <c r="V10" s="29"/>
      <c r="W10" s="29"/>
      <c r="X10" s="29"/>
    </row>
    <row r="11" spans="1:24" x14ac:dyDescent="0.25">
      <c r="A11" t="str">
        <v>Hawaii</v>
      </c>
      <c r="B11" s="1">
        <f>SUMIFS(DATA!$E:$E,DATA!$B:$B,A11,DATA!H:H,$C$1)</f>
        <v>1705018.1737500001</v>
      </c>
      <c r="G11" t="s">
        <v>172</v>
      </c>
      <c r="H11" s="1">
        <f>SUMIFS(DATA!E:E,DATA!H:H,C1)</f>
        <v>62594905.052249976</v>
      </c>
      <c r="K11" s="25" t="str" cm="1">
        <f t="array" ref="K11:K15">_xlfn.UNIQUE(Tablo1[PRODUCTS])</f>
        <v>MERCEDES</v>
      </c>
      <c r="L11" s="21">
        <f>SUMIFS(DATA!$E:$E,DATA!$B:$B,$L$8,DATA!$H:$H,$L$9,DATA!$D:$D,Parametreler!$K11)</f>
        <v>59832.73575</v>
      </c>
      <c r="M11" s="21">
        <f>SUMIFS(DATA!$F:$F,DATA!$B:$B,$L$8,DATA!$H:$H,$L$9,DATA!$D:$D,Parametreler!$K11)</f>
        <v>65623.000500000009</v>
      </c>
      <c r="N11" s="22">
        <f>L11/M11</f>
        <v>0.91176470588235281</v>
      </c>
      <c r="P11" s="29"/>
      <c r="Q11" s="29"/>
      <c r="R11" s="29"/>
      <c r="S11" s="29"/>
      <c r="T11" s="29"/>
      <c r="U11" s="29"/>
      <c r="V11" s="29"/>
      <c r="W11" s="29"/>
      <c r="X11" s="29"/>
    </row>
    <row r="12" spans="1:24" x14ac:dyDescent="0.25">
      <c r="A12" t="str">
        <v>Iowa</v>
      </c>
      <c r="B12" s="1">
        <f>SUMIFS(DATA!$E:$E,DATA!$B:$B,A12,DATA!H:H,$C$1)</f>
        <v>952514.87625000009</v>
      </c>
      <c r="G12" t="s">
        <v>173</v>
      </c>
      <c r="H12" s="1">
        <f>SUMIFS(DATA!F:F,DATA!H:H,C1)</f>
        <v>70419511.451250061</v>
      </c>
      <c r="K12" s="26" t="str">
        <v>BMW</v>
      </c>
      <c r="L12" s="27">
        <f>SUMIFS(DATA!$E:$E,DATA!$B:$B,$L$8,DATA!$H:$H,$L$9,DATA!$D:$D,Parametreler!$K12)</f>
        <v>274381.43174999999</v>
      </c>
      <c r="M12" s="27">
        <f>SUMIFS(DATA!$F:$F,DATA!$B:$B,$L$8,DATA!$H:$H,$L$9,DATA!$D:$D,Parametreler!$K12)</f>
        <v>206725.73625000002</v>
      </c>
      <c r="N12" s="22">
        <f t="shared" ref="N12:N15" si="1">L12/M12</f>
        <v>1.3272727272727272</v>
      </c>
      <c r="P12" s="29"/>
      <c r="Q12" s="29"/>
      <c r="R12" s="29"/>
      <c r="S12" s="29"/>
      <c r="T12" s="29"/>
      <c r="U12" s="29"/>
      <c r="V12" s="29"/>
      <c r="W12" s="29"/>
      <c r="X12" s="29"/>
    </row>
    <row r="13" spans="1:24" x14ac:dyDescent="0.25">
      <c r="A13" t="str">
        <v>Idaho</v>
      </c>
      <c r="B13" s="1">
        <f>SUMIFS(DATA!$E:$E,DATA!$B:$B,A13,DATA!H:H,$C$1)</f>
        <v>1328565.8002500001</v>
      </c>
      <c r="H13" s="15">
        <f>H11/H12</f>
        <v>0.88888581818098955</v>
      </c>
      <c r="K13" s="25" t="str">
        <v>FORD</v>
      </c>
      <c r="L13" s="21">
        <f>SUMIFS(DATA!$E:$E,DATA!$B:$B,$L$8,DATA!$H:$H,$L$9,DATA!$D:$D,Parametreler!$K13)</f>
        <v>389497.41000000003</v>
      </c>
      <c r="M13" s="21">
        <f>SUMIFS(DATA!$F:$F,DATA!$B:$B,$L$8,DATA!$H:$H,$L$9,DATA!$D:$D,Parametreler!$K13)</f>
        <v>490478.22000000003</v>
      </c>
      <c r="N13" s="22">
        <f t="shared" si="1"/>
        <v>0.79411764705882359</v>
      </c>
      <c r="P13" s="29"/>
      <c r="Q13" s="29"/>
      <c r="R13" s="29"/>
      <c r="S13" s="29"/>
      <c r="T13" s="29"/>
      <c r="U13" s="29"/>
      <c r="V13" s="29"/>
      <c r="W13" s="29"/>
      <c r="X13" s="29"/>
    </row>
    <row r="14" spans="1:24" x14ac:dyDescent="0.25">
      <c r="A14" t="str">
        <v>Illinois</v>
      </c>
      <c r="B14" s="1">
        <f>SUMIFS(DATA!$E:$E,DATA!$B:$B,A14,DATA!H:H,$C$1)</f>
        <v>1872596.3939999999</v>
      </c>
      <c r="K14" s="26" t="str">
        <v>MAZDA</v>
      </c>
      <c r="L14" s="27">
        <f>SUMIFS(DATA!$E:$E,DATA!$B:$B,$L$8,DATA!$H:$H,$L$9,DATA!$D:$D,Parametreler!$K14)</f>
        <v>373035.11174999998</v>
      </c>
      <c r="M14" s="27">
        <f>SUMIFS(DATA!$F:$F,DATA!$B:$B,$L$8,DATA!$H:$H,$L$9,DATA!$D:$D,Parametreler!$K14)</f>
        <v>473628.84974999988</v>
      </c>
      <c r="N14" s="22">
        <f t="shared" si="1"/>
        <v>0.78761061946902666</v>
      </c>
      <c r="P14" s="29"/>
      <c r="Q14" s="29"/>
      <c r="R14" s="29"/>
      <c r="S14" s="29"/>
      <c r="T14" s="29"/>
      <c r="U14" s="29"/>
      <c r="V14" s="29"/>
      <c r="W14" s="29"/>
      <c r="X14" s="29"/>
    </row>
    <row r="15" spans="1:24" x14ac:dyDescent="0.25">
      <c r="A15" t="str">
        <v>Indiana</v>
      </c>
      <c r="B15" s="1">
        <f>SUMIFS(DATA!$E:$E,DATA!$B:$B,A15,DATA!H:H,$C$1)</f>
        <v>1410217.6410000001</v>
      </c>
      <c r="K15" s="25" t="str">
        <v>CHEVROLET</v>
      </c>
      <c r="L15" s="21">
        <f>SUMIFS(DATA!$E:$E,DATA!$B:$B,$L$8,DATA!$H:$H,$L$9,DATA!$D:$D,Parametreler!$K15)</f>
        <v>80930.178</v>
      </c>
      <c r="M15" s="21">
        <f>SUMIFS(DATA!$F:$F,DATA!$B:$B,$L$8,DATA!$H:$H,$L$9,DATA!$D:$D,Parametreler!$K15)</f>
        <v>234119.44349999999</v>
      </c>
      <c r="N15" s="22">
        <f t="shared" si="1"/>
        <v>0.34567901234567899</v>
      </c>
      <c r="P15" s="29"/>
      <c r="Q15" s="29"/>
      <c r="R15" s="29"/>
      <c r="S15" s="29"/>
      <c r="T15" s="29"/>
      <c r="U15" s="29"/>
      <c r="V15" s="29"/>
      <c r="W15" s="29"/>
      <c r="X15" s="29"/>
    </row>
    <row r="16" spans="1:24" x14ac:dyDescent="0.25">
      <c r="A16" t="str">
        <v>Kansas</v>
      </c>
      <c r="B16" s="1">
        <f>SUMIFS(DATA!$E:$E,DATA!$B:$B,A16,DATA!H:H,$C$1)</f>
        <v>573734.51549999998</v>
      </c>
      <c r="G16" t="s">
        <v>174</v>
      </c>
      <c r="H16" s="14">
        <f>IF(H13&gt;1,1,H13)</f>
        <v>0.88888581818098955</v>
      </c>
      <c r="P16" s="29"/>
      <c r="Q16" s="29"/>
      <c r="R16" s="29"/>
      <c r="S16" s="29"/>
      <c r="T16" s="29"/>
      <c r="U16" s="29"/>
      <c r="V16" s="29"/>
      <c r="W16" s="29"/>
      <c r="X16" s="29"/>
    </row>
    <row r="17" spans="1:24" x14ac:dyDescent="0.25">
      <c r="A17" t="str">
        <v>Kentucky</v>
      </c>
      <c r="B17" s="1">
        <f>SUMIFS(DATA!$E:$E,DATA!$B:$B,A17,DATA!H:H,$C$1)</f>
        <v>860174.67375000007</v>
      </c>
      <c r="L17" t="str">
        <f>Dashboard!AH3</f>
        <v>2020</v>
      </c>
      <c r="P17" s="29"/>
      <c r="Q17" s="29"/>
      <c r="R17" s="29"/>
      <c r="S17" s="29"/>
      <c r="T17" s="29"/>
      <c r="U17" s="29"/>
      <c r="V17" s="29"/>
      <c r="W17" s="29"/>
      <c r="X17" s="29"/>
    </row>
    <row r="18" spans="1:24" x14ac:dyDescent="0.25">
      <c r="A18" t="str">
        <v>Louisiana</v>
      </c>
      <c r="B18" s="1">
        <f>SUMIFS(DATA!$E:$E,DATA!$B:$B,A18,DATA!H:H,$C$1)</f>
        <v>996370.78049999988</v>
      </c>
      <c r="L18" t="str">
        <f>Dashboard!AH2</f>
        <v>David Craus</v>
      </c>
      <c r="P18" s="29"/>
      <c r="Q18" s="29"/>
      <c r="R18" s="29"/>
      <c r="S18" s="29"/>
      <c r="T18" s="29"/>
      <c r="U18" s="29"/>
      <c r="V18" s="29"/>
      <c r="W18" s="29"/>
      <c r="X18" s="29"/>
    </row>
    <row r="19" spans="1:24" x14ac:dyDescent="0.25">
      <c r="A19" t="str">
        <v>Massachusetts</v>
      </c>
      <c r="B19" s="1">
        <f>SUMIFS(DATA!$E:$E,DATA!$B:$B,A19,DATA!H:H,$C$1)</f>
        <v>1089461.4210000001</v>
      </c>
      <c r="K19" s="23"/>
      <c r="L19" s="24" t="s">
        <v>176</v>
      </c>
      <c r="M19" s="24" t="s">
        <v>177</v>
      </c>
      <c r="N19" s="24" t="s">
        <v>174</v>
      </c>
      <c r="O19" s="14"/>
    </row>
    <row r="20" spans="1:24" x14ac:dyDescent="0.25">
      <c r="A20" t="str">
        <v>Maryland</v>
      </c>
      <c r="B20" s="1">
        <f>SUMIFS(DATA!$E:$E,DATA!$B:$B,A20,DATA!H:H,$C$1)</f>
        <v>2475441.162</v>
      </c>
      <c r="K20" s="25" t="str" cm="1">
        <f t="array" ref="K20:K24">_xlfn.UNIQUE(Tablo1[PRODUCTS])</f>
        <v>MERCEDES</v>
      </c>
      <c r="L20" s="21">
        <f>SUMIFS(DATA!E:E,DATA!$H:$H,$L$17,DATA!$C:$C,$L$18,DATA!$D:$D,$K20)</f>
        <v>550669</v>
      </c>
      <c r="M20" s="21">
        <f>SUMIFS(DATA!F:F,DATA!$H:$H,$L$17,DATA!$C:$C,$L$18,DATA!$D:$D,$K20)</f>
        <v>286347.88</v>
      </c>
      <c r="N20" s="22">
        <f>L20/M20</f>
        <v>1.9230769230769231</v>
      </c>
      <c r="O20" s="14">
        <f>IF(N20&gt;1,1,N20)</f>
        <v>1</v>
      </c>
    </row>
    <row r="21" spans="1:24" x14ac:dyDescent="0.25">
      <c r="A21" t="str">
        <v>Maine</v>
      </c>
      <c r="B21" s="1">
        <f>SUMIFS(DATA!$E:$E,DATA!$B:$B,A21,DATA!H:H,$C$1)</f>
        <v>1640391.2437499999</v>
      </c>
      <c r="K21" s="26" t="str">
        <v>BMW</v>
      </c>
      <c r="L21" s="27">
        <f>SUMIFS(DATA!E:E,DATA!$H:$H,$L$17,DATA!$C:$C,$L$18,DATA!$D:$D,$K21)</f>
        <v>445534</v>
      </c>
      <c r="M21" s="27">
        <f>SUMIFS(DATA!F:F,DATA!$H:$H,$L$17,DATA!$C:$C,$L$18,DATA!$D:$D,$K21)</f>
        <v>236133.02000000002</v>
      </c>
      <c r="N21" s="28">
        <f t="shared" ref="N21:N24" si="2">L21/M21</f>
        <v>1.8867924528301885</v>
      </c>
      <c r="O21" s="14">
        <f t="shared" ref="O21:O24" si="3">IF(N21&gt;1,1,N21)</f>
        <v>1</v>
      </c>
    </row>
    <row r="22" spans="1:24" x14ac:dyDescent="0.25">
      <c r="A22" t="str">
        <v>Michigan</v>
      </c>
      <c r="B22" s="1">
        <f>SUMIFS(DATA!$E:$E,DATA!$B:$B,A22,DATA!H:H,$C$1)</f>
        <v>902359.60200000007</v>
      </c>
      <c r="K22" s="25" t="str">
        <v>FORD</v>
      </c>
      <c r="L22" s="21">
        <f>SUMIFS(DATA!E:E,DATA!$H:$H,$L$17,DATA!$C:$C,$L$18,DATA!$D:$D,$K22)</f>
        <v>893037</v>
      </c>
      <c r="M22" s="21">
        <f>SUMIFS(DATA!F:F,DATA!$H:$H,$L$17,DATA!$C:$C,$L$18,DATA!$D:$D,$K22)</f>
        <v>1089505.1399999999</v>
      </c>
      <c r="N22" s="22">
        <f t="shared" si="2"/>
        <v>0.81967213114754101</v>
      </c>
      <c r="O22" s="14">
        <f t="shared" si="3"/>
        <v>0.81967213114754101</v>
      </c>
    </row>
    <row r="23" spans="1:24" x14ac:dyDescent="0.25">
      <c r="A23" t="str">
        <v>Minnesota</v>
      </c>
      <c r="B23" s="1">
        <f>SUMIFS(DATA!$E:$E,DATA!$B:$B,A23,DATA!H:H,$C$1)</f>
        <v>341699.93100000004</v>
      </c>
      <c r="K23" s="26" t="str">
        <v>MAZDA</v>
      </c>
      <c r="L23" s="27">
        <f>SUMIFS(DATA!E:E,DATA!$H:$H,$L$17,DATA!$C:$C,$L$18,DATA!$D:$D,$K23)</f>
        <v>56344</v>
      </c>
      <c r="M23" s="27">
        <f>SUMIFS(DATA!F:F,DATA!$H:$H,$L$17,DATA!$C:$C,$L$18,DATA!$D:$D,$K23)</f>
        <v>27608.560000000001</v>
      </c>
      <c r="N23" s="28">
        <f t="shared" si="2"/>
        <v>2.0408163265306123</v>
      </c>
      <c r="O23" s="14">
        <f t="shared" si="3"/>
        <v>1</v>
      </c>
    </row>
    <row r="24" spans="1:24" x14ac:dyDescent="0.25">
      <c r="A24" t="str">
        <v>Missouri</v>
      </c>
      <c r="B24" s="1">
        <f>SUMIFS(DATA!$E:$E,DATA!$B:$B,A24,DATA!H:H,$C$1)</f>
        <v>959061.7080000001</v>
      </c>
      <c r="K24" s="25" t="str">
        <v>CHEVROLET</v>
      </c>
      <c r="L24" s="21">
        <f>SUMIFS(DATA!E:E,DATA!$H:$H,$L$17,DATA!$C:$C,$L$18,DATA!$D:$D,$K24)</f>
        <v>868955</v>
      </c>
      <c r="M24" s="21">
        <f>SUMIFS(DATA!F:F,DATA!$H:$H,$L$17,DATA!$C:$C,$L$18,DATA!$D:$D,$K24)</f>
        <v>651716.25</v>
      </c>
      <c r="N24" s="22">
        <f t="shared" si="2"/>
        <v>1.3333333333333333</v>
      </c>
      <c r="O24" s="14">
        <f t="shared" si="3"/>
        <v>1</v>
      </c>
    </row>
    <row r="25" spans="1:24" x14ac:dyDescent="0.25">
      <c r="A25" t="str">
        <v>Mississippi</v>
      </c>
      <c r="B25" s="1">
        <f>SUMIFS(DATA!$E:$E,DATA!$B:$B,A25,DATA!H:H,$C$1)</f>
        <v>1846693.0867500002</v>
      </c>
    </row>
    <row r="26" spans="1:24" x14ac:dyDescent="0.25">
      <c r="A26" t="str">
        <v>Montana</v>
      </c>
      <c r="B26" s="1">
        <f>SUMIFS(DATA!$E:$E,DATA!$B:$B,A26,DATA!H:H,$C$1)</f>
        <v>1177676.8672500001</v>
      </c>
    </row>
    <row r="27" spans="1:24" x14ac:dyDescent="0.25">
      <c r="A27" t="str">
        <v>North Carolina</v>
      </c>
      <c r="B27" s="1">
        <f>SUMIFS(DATA!$E:$E,DATA!$B:$B,A27,DATA!H:H,$C$1)</f>
        <v>865733.13675000006</v>
      </c>
    </row>
    <row r="28" spans="1:24" x14ac:dyDescent="0.25">
      <c r="A28" t="str">
        <v>North Dakota</v>
      </c>
      <c r="B28" s="1">
        <f>SUMIFS(DATA!$E:$E,DATA!$B:$B,A28,DATA!H:H,$C$1)</f>
        <v>549995.89950000006</v>
      </c>
      <c r="L28" t="str">
        <f>Dashboard!AH2</f>
        <v>David Craus</v>
      </c>
    </row>
    <row r="29" spans="1:24" x14ac:dyDescent="0.25">
      <c r="A29" t="str">
        <v>Nebraska</v>
      </c>
      <c r="B29" s="1">
        <f>SUMIFS(DATA!$E:$E,DATA!$B:$B,A29,DATA!H:H,$C$1)</f>
        <v>704463.32475000003</v>
      </c>
    </row>
    <row r="30" spans="1:24" x14ac:dyDescent="0.25">
      <c r="A30" t="str">
        <v>New Hampshire</v>
      </c>
      <c r="B30" s="1">
        <f>SUMIFS(DATA!$E:$E,DATA!$B:$B,A30,DATA!H:H,$C$1)</f>
        <v>965316.56850000005</v>
      </c>
      <c r="K30" s="23"/>
      <c r="L30" s="35">
        <v>2018</v>
      </c>
      <c r="M30" s="35"/>
      <c r="N30" s="35">
        <v>2019</v>
      </c>
      <c r="O30" s="35"/>
      <c r="P30" s="35">
        <v>2020</v>
      </c>
      <c r="Q30" s="35"/>
    </row>
    <row r="31" spans="1:24" x14ac:dyDescent="0.25">
      <c r="A31" t="str">
        <v>New Jersey</v>
      </c>
      <c r="B31" s="1">
        <f>SUMIFS(DATA!$E:$E,DATA!$B:$B,A31,DATA!H:H,$C$1)</f>
        <v>1035223.8142500002</v>
      </c>
      <c r="K31" s="23"/>
      <c r="L31" s="24" t="s">
        <v>179</v>
      </c>
      <c r="M31" s="24" t="s">
        <v>177</v>
      </c>
      <c r="N31" s="24" t="s">
        <v>179</v>
      </c>
      <c r="O31" s="24" t="s">
        <v>177</v>
      </c>
      <c r="P31" s="24" t="s">
        <v>179</v>
      </c>
      <c r="Q31" s="24" t="s">
        <v>177</v>
      </c>
    </row>
    <row r="32" spans="1:24" x14ac:dyDescent="0.25">
      <c r="A32" t="str">
        <v>New Mexico</v>
      </c>
      <c r="B32" s="1">
        <f>SUMIFS(DATA!$E:$E,DATA!$B:$B,A32,DATA!H:H,$C$1)</f>
        <v>833543.02125000011</v>
      </c>
      <c r="K32" s="25" t="str" cm="1">
        <f t="array" ref="K32:K36">_xlfn.UNIQUE(Tablo1[PRODUCTS])</f>
        <v>MERCEDES</v>
      </c>
      <c r="L32" s="32">
        <f>SUMIFS(DATA!$E:$E,DATA!$C:$C,$L$28,DATA!$H:$H,$L$30,DATA!$D:$D,$K32)</f>
        <v>148680.63</v>
      </c>
      <c r="M32" s="32">
        <f>SUMIFS(DATA!$F:$F,DATA!$C:$C,$L$28,DATA!$H:$H,$L$30,DATA!$D:$D,$K32)</f>
        <v>215586.9135</v>
      </c>
      <c r="N32" s="32">
        <f>SUMIFS(DATA!$E:$E,DATA!$C:$C,$L$28,DATA!$H:$H,$N$30,DATA!$D:$D,$K32)</f>
        <v>411349.74300000002</v>
      </c>
      <c r="O32" s="32">
        <f>SUMIFS(DATA!$F:$F,DATA!$C:$C,$L$28,DATA!$H:$H,$N$30,DATA!$D:$D,$K32)</f>
        <v>148680.63</v>
      </c>
      <c r="P32" s="32">
        <f>SUMIFS(DATA!$E:$E,DATA!$C:$C,$L$28,DATA!$H:$H,$P$30,DATA!$D:$D,$K32)</f>
        <v>550669</v>
      </c>
      <c r="Q32" s="32">
        <f>SUMIFS(DATA!$F:$F,DATA!$C:$C,$L$28,DATA!$H:$H,$P$30,DATA!$D:$D,$K32)</f>
        <v>286347.88</v>
      </c>
    </row>
    <row r="33" spans="1:17" x14ac:dyDescent="0.25">
      <c r="A33" t="str">
        <v>Nevada</v>
      </c>
      <c r="B33" s="1">
        <f>SUMIFS(DATA!$E:$E,DATA!$B:$B,A33,DATA!H:H,$C$1)</f>
        <v>1208487.9712499999</v>
      </c>
      <c r="K33" s="33" t="str">
        <v>BMW</v>
      </c>
      <c r="L33" s="34">
        <f>SUMIFS(DATA!$E:$E,DATA!$C:$C,$L$28,DATA!$H:$H,$L$30,DATA!$D:$D,$K33)</f>
        <v>135330.95250000001</v>
      </c>
      <c r="M33" s="34">
        <f>SUMIFS(DATA!$F:$F,DATA!$C:$C,$L$28,DATA!$H:$H,$L$30,DATA!$D:$D,$K33)</f>
        <v>276676.614</v>
      </c>
      <c r="N33" s="34">
        <f>SUMIFS(DATA!$E:$E,DATA!$C:$C,$L$28,DATA!$H:$H,$N$30,DATA!$D:$D,$K33)</f>
        <v>296725.64400000003</v>
      </c>
      <c r="O33" s="34">
        <f>SUMIFS(DATA!$F:$F,DATA!$C:$C,$L$28,DATA!$H:$H,$N$30,DATA!$D:$D,$K33)</f>
        <v>392960.98800000001</v>
      </c>
      <c r="P33" s="34">
        <f>SUMIFS(DATA!$E:$E,DATA!$C:$C,$L$28,DATA!$H:$H,$P$30,DATA!$D:$D,$K33)</f>
        <v>445534</v>
      </c>
      <c r="Q33" s="34">
        <f>SUMIFS(DATA!$F:$F,DATA!$C:$C,$L$28,DATA!$H:$H,$P$30,DATA!$D:$D,$K33)</f>
        <v>236133.02000000002</v>
      </c>
    </row>
    <row r="34" spans="1:17" x14ac:dyDescent="0.25">
      <c r="A34" t="str">
        <v>New York</v>
      </c>
      <c r="B34" s="1">
        <f>SUMIFS(DATA!$E:$E,DATA!$B:$B,A34,DATA!H:H,$C$1)</f>
        <v>3339468.4792500003</v>
      </c>
      <c r="K34" s="25" t="str">
        <v>FORD</v>
      </c>
      <c r="L34" s="32">
        <f>SUMIFS(DATA!$E:$E,DATA!$C:$C,$L$28,DATA!$H:$H,$L$30,DATA!$D:$D,$K34)</f>
        <v>488267.97975000012</v>
      </c>
      <c r="M34" s="32">
        <f>SUMIFS(DATA!$F:$F,DATA!$C:$C,$L$28,DATA!$H:$H,$L$30,DATA!$D:$D,$K34)</f>
        <v>494295.97950000007</v>
      </c>
      <c r="N34" s="32">
        <f>SUMIFS(DATA!$E:$E,DATA!$C:$C,$L$28,DATA!$H:$H,$N$30,DATA!$D:$D,$K34)</f>
        <v>803733.3</v>
      </c>
      <c r="O34" s="32">
        <f>SUMIFS(DATA!$F:$F,DATA!$C:$C,$L$28,DATA!$H:$H,$N$30,DATA!$D:$D,$K34)</f>
        <v>691210.63800000004</v>
      </c>
      <c r="P34" s="32">
        <f>SUMIFS(DATA!$E:$E,DATA!$C:$C,$L$28,DATA!$H:$H,$P$30,DATA!$D:$D,$K34)</f>
        <v>893037</v>
      </c>
      <c r="Q34" s="32">
        <f>SUMIFS(DATA!$F:$F,DATA!$C:$C,$L$28,DATA!$H:$H,$P$30,DATA!$D:$D,$K34)</f>
        <v>1089505.1399999999</v>
      </c>
    </row>
    <row r="35" spans="1:17" x14ac:dyDescent="0.25">
      <c r="A35" t="str">
        <v>Ohio</v>
      </c>
      <c r="B35" s="1">
        <f>SUMIFS(DATA!$E:$E,DATA!$B:$B,A35,DATA!H:H,$C$1)</f>
        <v>1144579.7609999999</v>
      </c>
      <c r="K35" s="33" t="str">
        <v>MAZDA</v>
      </c>
      <c r="L35" s="34">
        <f>SUMIFS(DATA!$E:$E,DATA!$C:$C,$L$28,DATA!$H:$H,$L$30,DATA!$D:$D,$K35)</f>
        <v>10268.694</v>
      </c>
      <c r="M35" s="34">
        <f>SUMIFS(DATA!$F:$F,DATA!$C:$C,$L$28,DATA!$H:$H,$L$30,DATA!$D:$D,$K35)</f>
        <v>24720.93</v>
      </c>
      <c r="N35" s="34">
        <f>SUMIFS(DATA!$E:$E,DATA!$C:$C,$L$28,DATA!$H:$H,$N$30,DATA!$D:$D,$K35)</f>
        <v>36510.911999999997</v>
      </c>
      <c r="O35" s="34">
        <f>SUMIFS(DATA!$F:$F,DATA!$C:$C,$L$28,DATA!$H:$H,$N$30,DATA!$D:$D,$K35)</f>
        <v>17241.263999999999</v>
      </c>
      <c r="P35" s="34">
        <f>SUMIFS(DATA!$E:$E,DATA!$C:$C,$L$28,DATA!$H:$H,$P$30,DATA!$D:$D,$K35)</f>
        <v>56344</v>
      </c>
      <c r="Q35" s="34">
        <f>SUMIFS(DATA!$F:$F,DATA!$C:$C,$L$28,DATA!$H:$H,$P$30,DATA!$D:$D,$K35)</f>
        <v>27608.560000000001</v>
      </c>
    </row>
    <row r="36" spans="1:17" x14ac:dyDescent="0.25">
      <c r="A36" t="str">
        <v>Oklahoma</v>
      </c>
      <c r="B36" s="1">
        <f>SUMIFS(DATA!$E:$E,DATA!$B:$B,A36,DATA!H:H,$C$1)</f>
        <v>1027535.004</v>
      </c>
      <c r="K36" s="25" t="str">
        <v>CHEVROLET</v>
      </c>
      <c r="L36" s="32">
        <f>SUMIFS(DATA!$E:$E,DATA!$C:$C,$L$28,DATA!$H:$H,$L$30,DATA!$D:$D,$K36)</f>
        <v>580679.17874999996</v>
      </c>
      <c r="M36" s="32">
        <f>SUMIFS(DATA!$F:$F,DATA!$C:$C,$L$28,DATA!$H:$H,$L$30,DATA!$D:$D,$K36)</f>
        <v>222886.95749999999</v>
      </c>
      <c r="N36" s="32">
        <f>SUMIFS(DATA!$E:$E,DATA!$C:$C,$L$28,DATA!$H:$H,$N$30,DATA!$D:$D,$K36)</f>
        <v>492697.48499999999</v>
      </c>
      <c r="O36" s="32">
        <f>SUMIFS(DATA!$F:$F,DATA!$C:$C,$L$28,DATA!$H:$H,$N$30,DATA!$D:$D,$K36)</f>
        <v>696032.95499999996</v>
      </c>
      <c r="P36" s="32">
        <f>SUMIFS(DATA!$E:$E,DATA!$C:$C,$L$28,DATA!$H:$H,$P$30,DATA!$D:$D,$K36)</f>
        <v>868955</v>
      </c>
      <c r="Q36" s="32">
        <f>SUMIFS(DATA!$F:$F,DATA!$C:$C,$L$28,DATA!$H:$H,$P$30,DATA!$D:$D,$K36)</f>
        <v>651716.25</v>
      </c>
    </row>
    <row r="37" spans="1:17" x14ac:dyDescent="0.25">
      <c r="A37" t="str">
        <v>Oregon</v>
      </c>
      <c r="B37" s="1">
        <f>SUMIFS(DATA!$E:$E,DATA!$B:$B,A37,DATA!H:H,$C$1)</f>
        <v>587334.48299999989</v>
      </c>
    </row>
    <row r="38" spans="1:17" x14ac:dyDescent="0.25">
      <c r="A38" t="str">
        <v>Pennsylvania</v>
      </c>
      <c r="B38" s="1">
        <f>SUMIFS(DATA!$E:$E,DATA!$B:$B,A38,DATA!H:H,$C$1)</f>
        <v>1594012.2232500003</v>
      </c>
    </row>
    <row r="39" spans="1:17" x14ac:dyDescent="0.25">
      <c r="A39" t="str">
        <v>Rhode Island</v>
      </c>
      <c r="B39" s="1">
        <f>SUMIFS(DATA!$E:$E,DATA!$B:$B,A39,DATA!H:H,$C$1)</f>
        <v>978334.90875000006</v>
      </c>
    </row>
    <row r="40" spans="1:17" x14ac:dyDescent="0.25">
      <c r="A40" t="str">
        <v>South Carolina</v>
      </c>
      <c r="B40" s="1">
        <f>SUMIFS(DATA!$E:$E,DATA!$B:$B,A40,DATA!H:H,$C$1)</f>
        <v>986414.5845</v>
      </c>
    </row>
    <row r="41" spans="1:17" x14ac:dyDescent="0.25">
      <c r="A41" t="str">
        <v>South Dakota</v>
      </c>
      <c r="B41" s="1">
        <f>SUMIFS(DATA!$E:$E,DATA!$B:$B,A41,DATA!H:H,$C$1)</f>
        <v>888931.42200000002</v>
      </c>
    </row>
    <row r="42" spans="1:17" x14ac:dyDescent="0.25">
      <c r="A42" t="str">
        <v>Tennessee</v>
      </c>
      <c r="B42" s="1">
        <f>SUMIFS(DATA!$E:$E,DATA!$B:$B,A42,DATA!H:H,$C$1)</f>
        <v>1834281.9292499998</v>
      </c>
    </row>
    <row r="43" spans="1:17" x14ac:dyDescent="0.25">
      <c r="A43" t="str">
        <v>Texas</v>
      </c>
      <c r="B43" s="1">
        <f>SUMIFS(DATA!$E:$E,DATA!$B:$B,A43,DATA!H:H,$C$1)</f>
        <v>2139982.4700000002</v>
      </c>
    </row>
    <row r="44" spans="1:17" x14ac:dyDescent="0.25">
      <c r="A44" t="str">
        <v>Utah</v>
      </c>
      <c r="B44" s="1">
        <f>SUMIFS(DATA!$E:$E,DATA!$B:$B,A44,DATA!H:H,$C$1)</f>
        <v>991739.99024999992</v>
      </c>
    </row>
    <row r="45" spans="1:17" x14ac:dyDescent="0.25">
      <c r="A45" t="str">
        <v>Virginia</v>
      </c>
      <c r="B45" s="1">
        <f>SUMIFS(DATA!$E:$E,DATA!$B:$B,A45,DATA!H:H,$C$1)</f>
        <v>925517.03625</v>
      </c>
    </row>
    <row r="46" spans="1:17" x14ac:dyDescent="0.25">
      <c r="A46" t="str">
        <v>Vermont</v>
      </c>
      <c r="B46" s="1">
        <f>SUMIFS(DATA!$E:$E,DATA!$B:$B,A46,DATA!H:H,$C$1)</f>
        <v>1018104.7342500002</v>
      </c>
    </row>
    <row r="47" spans="1:17" x14ac:dyDescent="0.25">
      <c r="A47" t="str">
        <v>Washington</v>
      </c>
      <c r="B47" s="1">
        <f>SUMIFS(DATA!$E:$E,DATA!$B:$B,A47,DATA!H:H,$C$1)</f>
        <v>964041.81750000012</v>
      </c>
    </row>
    <row r="48" spans="1:17" x14ac:dyDescent="0.25">
      <c r="A48" t="str">
        <v>Wisconsin</v>
      </c>
      <c r="B48" s="1">
        <f>SUMIFS(DATA!$E:$E,DATA!$B:$B,A48,DATA!H:H,$C$1)</f>
        <v>1360784.8665</v>
      </c>
    </row>
    <row r="49" spans="1:2" x14ac:dyDescent="0.25">
      <c r="A49" t="str">
        <v>West Virginia</v>
      </c>
      <c r="B49" s="1">
        <f>SUMIFS(DATA!$E:$E,DATA!$B:$B,A49,DATA!H:H,$C$1)</f>
        <v>574922.41424999991</v>
      </c>
    </row>
    <row r="50" spans="1:2" x14ac:dyDescent="0.25">
      <c r="A50" t="str">
        <v>Wyoming</v>
      </c>
      <c r="B50" s="1">
        <f>SUMIFS(DATA!$E:$E,DATA!$B:$B,A50,DATA!H:H,$C$1)</f>
        <v>1148055.9569999999</v>
      </c>
    </row>
  </sheetData>
  <mergeCells count="3">
    <mergeCell ref="L30:M30"/>
    <mergeCell ref="N30:O30"/>
    <mergeCell ref="P30:Q3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D33B8-3B8D-4715-96CA-F898BDE0DE77}">
  <sheetPr codeName="Sayfa4"/>
  <dimension ref="A1:C61"/>
  <sheetViews>
    <sheetView workbookViewId="0"/>
  </sheetViews>
  <sheetFormatPr defaultRowHeight="99.95" customHeight="1" x14ac:dyDescent="0.25"/>
  <cols>
    <col min="1" max="1" width="4.140625" style="3" bestFit="1" customWidth="1"/>
    <col min="2" max="2" width="15.28515625" style="4" bestFit="1" customWidth="1"/>
    <col min="3" max="3" width="21" style="4" bestFit="1" customWidth="1"/>
    <col min="4" max="4" width="22.85546875" style="3" customWidth="1"/>
    <col min="5" max="16384" width="9.140625" style="3"/>
  </cols>
  <sheetData>
    <row r="1" spans="1:3" ht="15" customHeight="1" x14ac:dyDescent="0.25"/>
    <row r="2" spans="1:3" ht="15" customHeight="1" x14ac:dyDescent="0.25"/>
    <row r="3" spans="1:3" ht="99.95" customHeight="1" x14ac:dyDescent="0.25">
      <c r="A3" s="3" t="s">
        <v>8</v>
      </c>
      <c r="B3" s="4" t="s">
        <v>9</v>
      </c>
      <c r="C3" s="4" t="s">
        <v>10</v>
      </c>
    </row>
    <row r="4" spans="1:3" ht="99.95" customHeight="1" x14ac:dyDescent="0.25">
      <c r="A4" s="3" t="s">
        <v>12</v>
      </c>
      <c r="B4" s="4" t="s">
        <v>13</v>
      </c>
      <c r="C4" s="4" t="s">
        <v>14</v>
      </c>
    </row>
    <row r="5" spans="1:3" ht="99.95" customHeight="1" x14ac:dyDescent="0.25">
      <c r="A5" s="3" t="s">
        <v>15</v>
      </c>
      <c r="B5" s="4" t="s">
        <v>16</v>
      </c>
      <c r="C5" s="4" t="s">
        <v>17</v>
      </c>
    </row>
    <row r="6" spans="1:3" ht="99.95" customHeight="1" x14ac:dyDescent="0.25">
      <c r="A6" s="3" t="s">
        <v>18</v>
      </c>
      <c r="B6" s="4" t="s">
        <v>19</v>
      </c>
      <c r="C6" s="4" t="s">
        <v>20</v>
      </c>
    </row>
    <row r="7" spans="1:3" ht="99.95" customHeight="1" x14ac:dyDescent="0.25">
      <c r="A7" s="3" t="s">
        <v>21</v>
      </c>
      <c r="B7" s="4" t="s">
        <v>22</v>
      </c>
      <c r="C7" s="4" t="s">
        <v>23</v>
      </c>
    </row>
    <row r="8" spans="1:3" ht="99.95" customHeight="1" x14ac:dyDescent="0.25">
      <c r="A8" s="3" t="s">
        <v>21</v>
      </c>
      <c r="B8" s="4" t="s">
        <v>22</v>
      </c>
      <c r="C8" s="4" t="s">
        <v>24</v>
      </c>
    </row>
    <row r="9" spans="1:3" ht="99.95" customHeight="1" x14ac:dyDescent="0.25">
      <c r="A9" s="3" t="s">
        <v>21</v>
      </c>
      <c r="B9" s="4" t="s">
        <v>22</v>
      </c>
      <c r="C9" s="4" t="s">
        <v>25</v>
      </c>
    </row>
    <row r="10" spans="1:3" ht="99.95" customHeight="1" x14ac:dyDescent="0.25">
      <c r="A10" s="3" t="s">
        <v>21</v>
      </c>
      <c r="B10" s="4" t="s">
        <v>22</v>
      </c>
      <c r="C10" s="4" t="s">
        <v>26</v>
      </c>
    </row>
    <row r="11" spans="1:3" ht="99.95" customHeight="1" x14ac:dyDescent="0.25">
      <c r="A11" s="3" t="s">
        <v>27</v>
      </c>
      <c r="B11" s="4" t="s">
        <v>28</v>
      </c>
      <c r="C11" s="4" t="s">
        <v>29</v>
      </c>
    </row>
    <row r="12" spans="1:3" ht="99.95" customHeight="1" x14ac:dyDescent="0.25">
      <c r="A12" s="3" t="s">
        <v>30</v>
      </c>
      <c r="B12" s="4" t="s">
        <v>31</v>
      </c>
      <c r="C12" s="4" t="s">
        <v>32</v>
      </c>
    </row>
    <row r="13" spans="1:3" ht="99.95" customHeight="1" x14ac:dyDescent="0.25">
      <c r="A13" s="3" t="s">
        <v>33</v>
      </c>
      <c r="B13" s="4" t="s">
        <v>34</v>
      </c>
      <c r="C13" s="4" t="s">
        <v>35</v>
      </c>
    </row>
    <row r="14" spans="1:3" ht="99.95" customHeight="1" x14ac:dyDescent="0.25">
      <c r="A14" s="3" t="s">
        <v>36</v>
      </c>
      <c r="B14" s="4" t="s">
        <v>37</v>
      </c>
      <c r="C14" s="4" t="s">
        <v>38</v>
      </c>
    </row>
    <row r="15" spans="1:3" ht="99.95" customHeight="1" x14ac:dyDescent="0.25">
      <c r="A15" s="3" t="s">
        <v>36</v>
      </c>
      <c r="B15" s="4" t="s">
        <v>37</v>
      </c>
      <c r="C15" s="4" t="s">
        <v>39</v>
      </c>
    </row>
    <row r="16" spans="1:3" ht="99.95" customHeight="1" x14ac:dyDescent="0.25">
      <c r="A16" s="3" t="s">
        <v>40</v>
      </c>
      <c r="B16" s="4" t="s">
        <v>41</v>
      </c>
      <c r="C16" s="4" t="s">
        <v>42</v>
      </c>
    </row>
    <row r="17" spans="1:3" ht="99.95" customHeight="1" x14ac:dyDescent="0.25">
      <c r="A17" s="3" t="s">
        <v>43</v>
      </c>
      <c r="B17" s="4" t="s">
        <v>44</v>
      </c>
      <c r="C17" s="4" t="s">
        <v>45</v>
      </c>
    </row>
    <row r="18" spans="1:3" ht="99.95" customHeight="1" x14ac:dyDescent="0.25">
      <c r="A18" s="3" t="s">
        <v>46</v>
      </c>
      <c r="B18" s="4" t="s">
        <v>47</v>
      </c>
      <c r="C18" s="4" t="s">
        <v>48</v>
      </c>
    </row>
    <row r="19" spans="1:3" ht="99.95" customHeight="1" x14ac:dyDescent="0.25">
      <c r="A19" s="3" t="s">
        <v>49</v>
      </c>
      <c r="B19" s="4" t="s">
        <v>50</v>
      </c>
      <c r="C19" s="4" t="s">
        <v>51</v>
      </c>
    </row>
    <row r="20" spans="1:3" ht="99.95" customHeight="1" x14ac:dyDescent="0.25">
      <c r="A20" s="3" t="s">
        <v>52</v>
      </c>
      <c r="B20" s="4" t="s">
        <v>53</v>
      </c>
      <c r="C20" s="4" t="s">
        <v>54</v>
      </c>
    </row>
    <row r="21" spans="1:3" ht="99.95" customHeight="1" x14ac:dyDescent="0.25">
      <c r="A21" s="3" t="s">
        <v>52</v>
      </c>
      <c r="B21" s="4" t="s">
        <v>53</v>
      </c>
      <c r="C21" s="4" t="s">
        <v>55</v>
      </c>
    </row>
    <row r="22" spans="1:3" ht="99.95" customHeight="1" x14ac:dyDescent="0.25">
      <c r="A22" s="3" t="s">
        <v>56</v>
      </c>
      <c r="B22" s="4" t="s">
        <v>57</v>
      </c>
      <c r="C22" s="4" t="s">
        <v>58</v>
      </c>
    </row>
    <row r="23" spans="1:3" ht="99.95" customHeight="1" x14ac:dyDescent="0.25">
      <c r="A23" s="3" t="s">
        <v>59</v>
      </c>
      <c r="B23" s="4" t="s">
        <v>60</v>
      </c>
      <c r="C23" s="4" t="s">
        <v>61</v>
      </c>
    </row>
    <row r="24" spans="1:3" ht="99.95" customHeight="1" x14ac:dyDescent="0.25">
      <c r="A24" s="3" t="s">
        <v>62</v>
      </c>
      <c r="B24" s="4" t="s">
        <v>63</v>
      </c>
      <c r="C24" s="4" t="s">
        <v>64</v>
      </c>
    </row>
    <row r="25" spans="1:3" ht="99.95" customHeight="1" x14ac:dyDescent="0.25">
      <c r="A25" s="3" t="s">
        <v>65</v>
      </c>
      <c r="B25" s="4" t="s">
        <v>66</v>
      </c>
      <c r="C25" s="4" t="s">
        <v>67</v>
      </c>
    </row>
    <row r="26" spans="1:3" ht="99.95" customHeight="1" x14ac:dyDescent="0.25">
      <c r="A26" s="3" t="s">
        <v>68</v>
      </c>
      <c r="B26" s="4" t="s">
        <v>69</v>
      </c>
      <c r="C26" s="4" t="s">
        <v>70</v>
      </c>
    </row>
    <row r="27" spans="1:3" ht="99.95" customHeight="1" x14ac:dyDescent="0.25">
      <c r="A27" s="3" t="s">
        <v>71</v>
      </c>
      <c r="B27" s="4" t="s">
        <v>72</v>
      </c>
      <c r="C27" s="4" t="s">
        <v>73</v>
      </c>
    </row>
    <row r="28" spans="1:3" ht="99.95" customHeight="1" x14ac:dyDescent="0.25">
      <c r="A28" s="3" t="s">
        <v>71</v>
      </c>
      <c r="B28" s="4" t="s">
        <v>72</v>
      </c>
      <c r="C28" s="4" t="s">
        <v>74</v>
      </c>
    </row>
    <row r="29" spans="1:3" ht="99.95" customHeight="1" x14ac:dyDescent="0.25">
      <c r="A29" s="3" t="s">
        <v>75</v>
      </c>
      <c r="B29" s="4" t="s">
        <v>76</v>
      </c>
      <c r="C29" s="4" t="s">
        <v>77</v>
      </c>
    </row>
    <row r="30" spans="1:3" ht="99.95" customHeight="1" x14ac:dyDescent="0.25">
      <c r="A30" s="3" t="s">
        <v>78</v>
      </c>
      <c r="B30" s="4" t="s">
        <v>79</v>
      </c>
      <c r="C30" s="4" t="s">
        <v>80</v>
      </c>
    </row>
    <row r="31" spans="1:3" ht="99.95" customHeight="1" x14ac:dyDescent="0.25">
      <c r="A31" s="3" t="s">
        <v>81</v>
      </c>
      <c r="B31" s="4" t="s">
        <v>82</v>
      </c>
      <c r="C31" s="4" t="s">
        <v>83</v>
      </c>
    </row>
    <row r="32" spans="1:3" ht="99.95" customHeight="1" x14ac:dyDescent="0.25">
      <c r="A32" s="3" t="s">
        <v>84</v>
      </c>
      <c r="B32" s="4" t="s">
        <v>85</v>
      </c>
      <c r="C32" s="4" t="s">
        <v>86</v>
      </c>
    </row>
    <row r="33" spans="1:3" ht="99.95" customHeight="1" x14ac:dyDescent="0.25">
      <c r="A33" s="3" t="s">
        <v>87</v>
      </c>
      <c r="B33" s="4" t="s">
        <v>88</v>
      </c>
      <c r="C33" s="4" t="s">
        <v>89</v>
      </c>
    </row>
    <row r="34" spans="1:3" ht="99.95" customHeight="1" x14ac:dyDescent="0.25">
      <c r="A34" s="3" t="s">
        <v>90</v>
      </c>
      <c r="B34" s="4" t="s">
        <v>91</v>
      </c>
      <c r="C34" s="4" t="s">
        <v>92</v>
      </c>
    </row>
    <row r="35" spans="1:3" ht="99.95" customHeight="1" x14ac:dyDescent="0.25">
      <c r="A35" s="3" t="s">
        <v>93</v>
      </c>
      <c r="B35" s="4" t="s">
        <v>94</v>
      </c>
      <c r="C35" s="4" t="s">
        <v>95</v>
      </c>
    </row>
    <row r="36" spans="1:3" ht="99.95" customHeight="1" x14ac:dyDescent="0.25">
      <c r="A36" s="3" t="s">
        <v>96</v>
      </c>
      <c r="B36" s="4" t="s">
        <v>97</v>
      </c>
      <c r="C36" s="4" t="s">
        <v>98</v>
      </c>
    </row>
    <row r="37" spans="1:3" ht="99.95" customHeight="1" x14ac:dyDescent="0.25">
      <c r="A37" s="3" t="s">
        <v>99</v>
      </c>
      <c r="B37" s="4" t="s">
        <v>100</v>
      </c>
      <c r="C37" s="4" t="s">
        <v>101</v>
      </c>
    </row>
    <row r="38" spans="1:3" ht="99.95" customHeight="1" x14ac:dyDescent="0.25">
      <c r="A38" s="3" t="s">
        <v>102</v>
      </c>
      <c r="B38" s="4" t="s">
        <v>103</v>
      </c>
      <c r="C38" s="4" t="s">
        <v>104</v>
      </c>
    </row>
    <row r="39" spans="1:3" ht="99.95" customHeight="1" x14ac:dyDescent="0.25">
      <c r="A39" s="3" t="s">
        <v>105</v>
      </c>
      <c r="B39" s="4" t="s">
        <v>106</v>
      </c>
      <c r="C39" s="4" t="s">
        <v>107</v>
      </c>
    </row>
    <row r="40" spans="1:3" ht="99.95" customHeight="1" x14ac:dyDescent="0.25">
      <c r="A40" s="3" t="s">
        <v>108</v>
      </c>
      <c r="B40" s="4" t="s">
        <v>109</v>
      </c>
      <c r="C40" s="4" t="s">
        <v>110</v>
      </c>
    </row>
    <row r="41" spans="1:3" ht="99.95" customHeight="1" x14ac:dyDescent="0.25">
      <c r="A41" s="3" t="s">
        <v>111</v>
      </c>
      <c r="B41" s="4" t="s">
        <v>112</v>
      </c>
      <c r="C41" s="4" t="s">
        <v>113</v>
      </c>
    </row>
    <row r="42" spans="1:3" ht="99.95" customHeight="1" x14ac:dyDescent="0.25">
      <c r="A42" s="3" t="s">
        <v>114</v>
      </c>
      <c r="B42" s="4" t="s">
        <v>115</v>
      </c>
      <c r="C42" s="4" t="s">
        <v>116</v>
      </c>
    </row>
    <row r="43" spans="1:3" ht="99.95" customHeight="1" x14ac:dyDescent="0.25">
      <c r="A43" s="3" t="s">
        <v>114</v>
      </c>
      <c r="B43" s="4" t="s">
        <v>115</v>
      </c>
      <c r="C43" s="4" t="s">
        <v>117</v>
      </c>
    </row>
    <row r="44" spans="1:3" ht="99.95" customHeight="1" x14ac:dyDescent="0.25">
      <c r="A44" s="3" t="s">
        <v>114</v>
      </c>
      <c r="B44" s="4" t="s">
        <v>115</v>
      </c>
      <c r="C44" s="4" t="s">
        <v>118</v>
      </c>
    </row>
    <row r="45" spans="1:3" ht="99.95" customHeight="1" x14ac:dyDescent="0.25">
      <c r="A45" s="3" t="s">
        <v>119</v>
      </c>
      <c r="B45" s="4" t="s">
        <v>120</v>
      </c>
      <c r="C45" s="4" t="s">
        <v>121</v>
      </c>
    </row>
    <row r="46" spans="1:3" ht="99.95" customHeight="1" x14ac:dyDescent="0.25">
      <c r="A46" s="3" t="s">
        <v>122</v>
      </c>
      <c r="B46" s="4" t="s">
        <v>123</v>
      </c>
      <c r="C46" s="4" t="s">
        <v>124</v>
      </c>
    </row>
    <row r="47" spans="1:3" ht="99.95" customHeight="1" x14ac:dyDescent="0.25">
      <c r="A47" s="3" t="s">
        <v>125</v>
      </c>
      <c r="B47" s="4" t="s">
        <v>126</v>
      </c>
      <c r="C47" s="4" t="s">
        <v>127</v>
      </c>
    </row>
    <row r="48" spans="1:3" ht="99.95" customHeight="1" x14ac:dyDescent="0.25">
      <c r="A48" s="3" t="s">
        <v>128</v>
      </c>
      <c r="B48" s="4" t="s">
        <v>129</v>
      </c>
      <c r="C48" s="4" t="s">
        <v>130</v>
      </c>
    </row>
    <row r="49" spans="1:3" ht="99.95" customHeight="1" x14ac:dyDescent="0.25">
      <c r="A49" s="3" t="s">
        <v>131</v>
      </c>
      <c r="B49" s="4" t="s">
        <v>132</v>
      </c>
      <c r="C49" s="4" t="s">
        <v>133</v>
      </c>
    </row>
    <row r="50" spans="1:3" ht="99.95" customHeight="1" x14ac:dyDescent="0.25">
      <c r="A50" s="3" t="s">
        <v>134</v>
      </c>
      <c r="B50" s="4" t="s">
        <v>135</v>
      </c>
      <c r="C50" s="4" t="s">
        <v>136</v>
      </c>
    </row>
    <row r="51" spans="1:3" ht="99.95" customHeight="1" x14ac:dyDescent="0.25">
      <c r="A51" s="3" t="s">
        <v>137</v>
      </c>
      <c r="B51" s="4" t="s">
        <v>138</v>
      </c>
      <c r="C51" s="4" t="s">
        <v>139</v>
      </c>
    </row>
    <row r="52" spans="1:3" ht="99.95" customHeight="1" x14ac:dyDescent="0.25">
      <c r="A52" s="3" t="s">
        <v>140</v>
      </c>
      <c r="B52" s="4" t="s">
        <v>141</v>
      </c>
      <c r="C52" s="4" t="s">
        <v>142</v>
      </c>
    </row>
    <row r="53" spans="1:3" ht="99.95" customHeight="1" x14ac:dyDescent="0.25">
      <c r="A53" s="3" t="s">
        <v>143</v>
      </c>
      <c r="B53" s="4" t="s">
        <v>144</v>
      </c>
      <c r="C53" s="4" t="s">
        <v>145</v>
      </c>
    </row>
    <row r="54" spans="1:3" ht="99.95" customHeight="1" x14ac:dyDescent="0.25">
      <c r="A54" s="3" t="s">
        <v>143</v>
      </c>
      <c r="B54" s="4" t="s">
        <v>144</v>
      </c>
      <c r="C54" s="4" t="s">
        <v>146</v>
      </c>
    </row>
    <row r="55" spans="1:3" ht="99.95" customHeight="1" x14ac:dyDescent="0.25">
      <c r="A55" s="3" t="s">
        <v>147</v>
      </c>
      <c r="B55" s="4" t="s">
        <v>148</v>
      </c>
      <c r="C55" s="4" t="s">
        <v>149</v>
      </c>
    </row>
    <row r="56" spans="1:3" ht="99.95" customHeight="1" x14ac:dyDescent="0.25">
      <c r="A56" s="3" t="s">
        <v>150</v>
      </c>
      <c r="B56" s="4" t="s">
        <v>151</v>
      </c>
      <c r="C56" s="4" t="s">
        <v>152</v>
      </c>
    </row>
    <row r="57" spans="1:3" ht="99.95" customHeight="1" x14ac:dyDescent="0.25">
      <c r="A57" s="3" t="s">
        <v>153</v>
      </c>
      <c r="B57" s="4" t="s">
        <v>154</v>
      </c>
      <c r="C57" s="4" t="s">
        <v>155</v>
      </c>
    </row>
    <row r="58" spans="1:3" ht="99.95" customHeight="1" x14ac:dyDescent="0.25">
      <c r="A58" s="3" t="s">
        <v>156</v>
      </c>
      <c r="B58" s="4" t="s">
        <v>157</v>
      </c>
      <c r="C58" s="4" t="s">
        <v>158</v>
      </c>
    </row>
    <row r="59" spans="1:3" ht="99.95" customHeight="1" x14ac:dyDescent="0.25">
      <c r="A59" s="3" t="s">
        <v>159</v>
      </c>
      <c r="B59" s="4" t="s">
        <v>160</v>
      </c>
      <c r="C59" s="4" t="s">
        <v>161</v>
      </c>
    </row>
    <row r="60" spans="1:3" ht="99.95" customHeight="1" x14ac:dyDescent="0.25">
      <c r="A60" s="3" t="s">
        <v>162</v>
      </c>
      <c r="B60" s="4" t="s">
        <v>163</v>
      </c>
      <c r="C60" s="4" t="s">
        <v>164</v>
      </c>
    </row>
    <row r="61" spans="1:3" ht="99.95" customHeight="1" x14ac:dyDescent="0.25">
      <c r="A61" s="3" t="s">
        <v>165</v>
      </c>
      <c r="B61" s="4" t="s">
        <v>166</v>
      </c>
      <c r="C61" s="4" t="s">
        <v>167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AD2B0-5EF2-43EF-92CF-65227BCF0D3A}">
  <sheetPr codeName="Sayfa5"/>
  <dimension ref="A1"/>
  <sheetViews>
    <sheetView workbookViewId="0"/>
  </sheetViews>
  <sheetFormatPr defaultRowHeight="15" x14ac:dyDescent="0.25"/>
  <cols>
    <col min="1" max="16384" width="9.1406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Dashboard</vt:lpstr>
      <vt:lpstr>DATA</vt:lpstr>
      <vt:lpstr>Parametreler</vt:lpstr>
      <vt:lpstr>Sellers</vt:lpstr>
      <vt:lpstr>images</vt:lpstr>
      <vt:lpstr>bolgeler</vt:lpstr>
      <vt:lpstr>donemler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Birol</dc:creator>
  <cp:lastModifiedBy>Birol</cp:lastModifiedBy>
  <dcterms:created xsi:type="dcterms:W3CDTF">2022-06-05T11:25:06Z</dcterms:created>
  <dcterms:modified xsi:type="dcterms:W3CDTF">2022-06-05T19:01:46Z</dcterms:modified>
</cp:coreProperties>
</file>