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codeName="ThisWorkbook"/>
  <mc:AlternateContent xmlns:mc="http://schemas.openxmlformats.org/markup-compatibility/2006">
    <mc:Choice Requires="x15">
      <x15ac:absPath xmlns:x15ac="http://schemas.microsoft.com/office/spreadsheetml/2010/11/ac" url="C:\Users\gumus\OneDrive\Masaüstü\"/>
    </mc:Choice>
  </mc:AlternateContent>
  <xr:revisionPtr revIDLastSave="0" documentId="8_{AB0516EA-2385-49A5-9C37-12306C80FEAC}" xr6:coauthVersionLast="47" xr6:coauthVersionMax="47" xr10:uidLastSave="{00000000-0000-0000-0000-000000000000}"/>
  <bookViews>
    <workbookView xWindow="-120" yWindow="-120" windowWidth="38640" windowHeight="21120" xr2:uid="{00000000-000D-0000-FFFF-FFFF00000000}"/>
  </bookViews>
  <sheets>
    <sheet name="GanttChart" sheetId="9" r:id="rId1"/>
    <sheet name="Help" sheetId="6" r:id="rId2"/>
  </sheets>
  <definedNames>
    <definedName name="prevWBS" localSheetId="0">GanttChart!$A1048576</definedName>
    <definedName name="valuevx">42.314159</definedName>
    <definedName name="vertex42_copyright" hidden="1">"© 2006-2018 Vertex42 LLC"</definedName>
    <definedName name="vertex42_id" hidden="1">"gantt-chart_L.xlsx"</definedName>
    <definedName name="vertex42_title" hidden="1">"Gantt Chart Template"</definedName>
    <definedName name="_xlnm.Print_Area" localSheetId="0">GanttChart!$A$1:$BN$81</definedName>
    <definedName name="_xlnm.Print_Titles" localSheetId="0">GanttChart!$4:$7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8" i="9" l="1"/>
  <c r="I88" i="9" s="1"/>
  <c r="I92" i="9" l="1"/>
  <c r="F91" i="9"/>
  <c r="I91" i="9" s="1"/>
  <c r="F90" i="9"/>
  <c r="I90" i="9" s="1"/>
  <c r="F89" i="9"/>
  <c r="I89" i="9" s="1"/>
  <c r="F87" i="9"/>
  <c r="I87" i="9" s="1"/>
  <c r="F86" i="9"/>
  <c r="I86" i="9" s="1"/>
  <c r="F85" i="9"/>
  <c r="I85" i="9" s="1"/>
  <c r="F83" i="9"/>
  <c r="I83" i="9" s="1"/>
  <c r="F84" i="9"/>
  <c r="I84" i="9" s="1"/>
  <c r="F82" i="9"/>
  <c r="I82" i="9" s="1"/>
  <c r="F81" i="9"/>
  <c r="F79" i="9"/>
  <c r="I79" i="9" s="1"/>
  <c r="F76" i="9"/>
  <c r="I76" i="9" s="1"/>
  <c r="F75" i="9"/>
  <c r="I75" i="9" s="1"/>
  <c r="F73" i="9"/>
  <c r="F70" i="9"/>
  <c r="F53" i="9"/>
  <c r="I53" i="9" s="1"/>
  <c r="F46" i="9"/>
  <c r="I46" i="9" s="1"/>
  <c r="F45" i="9"/>
  <c r="I45" i="9" s="1"/>
  <c r="F44" i="9"/>
  <c r="I44" i="9" s="1"/>
  <c r="F43" i="9"/>
  <c r="I43" i="9" s="1"/>
  <c r="F42" i="9"/>
  <c r="I42" i="9" s="1"/>
  <c r="F41" i="9"/>
  <c r="I41" i="9"/>
  <c r="F40" i="9"/>
  <c r="I40" i="9" s="1"/>
  <c r="F39" i="9"/>
  <c r="I39" i="9" s="1"/>
  <c r="F38" i="9"/>
  <c r="I38" i="9" s="1"/>
  <c r="F37" i="9"/>
  <c r="I37" i="9" s="1"/>
  <c r="F36" i="9"/>
  <c r="I36" i="9" s="1"/>
  <c r="F35" i="9"/>
  <c r="I35" i="9" s="1"/>
  <c r="F34" i="9"/>
  <c r="I34" i="9" s="1"/>
  <c r="F33" i="9"/>
  <c r="I33" i="9" s="1"/>
  <c r="F32" i="9"/>
  <c r="I32" i="9" s="1"/>
  <c r="F31" i="9"/>
  <c r="I31" i="9" s="1"/>
  <c r="F30" i="9"/>
  <c r="I30" i="9"/>
  <c r="F29" i="9"/>
  <c r="I29" i="9" s="1"/>
  <c r="F28" i="9"/>
  <c r="I28" i="9" s="1"/>
  <c r="F27" i="9"/>
  <c r="I27" i="9" s="1"/>
  <c r="F26" i="9"/>
  <c r="I26" i="9" s="1"/>
  <c r="F25" i="9"/>
  <c r="I25" i="9" s="1"/>
  <c r="F24" i="9"/>
  <c r="I24" i="9" s="1"/>
  <c r="F23" i="9"/>
  <c r="I23" i="9" s="1"/>
  <c r="F22" i="9"/>
  <c r="I22" i="9" s="1"/>
  <c r="F17" i="9"/>
  <c r="F14" i="9"/>
  <c r="F65" i="9"/>
  <c r="I65" i="9" s="1"/>
  <c r="F66" i="9"/>
  <c r="I66" i="9" s="1"/>
  <c r="F67" i="9"/>
  <c r="I67" i="9" s="1"/>
  <c r="F77" i="9"/>
  <c r="I77" i="9" s="1"/>
  <c r="F21" i="9"/>
  <c r="I21" i="9" s="1"/>
  <c r="F20" i="9"/>
  <c r="I20" i="9" s="1"/>
  <c r="F19" i="9"/>
  <c r="I19" i="9" s="1"/>
  <c r="I73" i="9" l="1"/>
  <c r="F80" i="9"/>
  <c r="I80" i="9" s="1"/>
  <c r="F78" i="9"/>
  <c r="I78" i="9" s="1"/>
  <c r="F74" i="9"/>
  <c r="I74" i="9" s="1"/>
  <c r="F72" i="9"/>
  <c r="I72" i="9" s="1"/>
  <c r="F71" i="9"/>
  <c r="I71" i="9" s="1"/>
  <c r="I70" i="9"/>
  <c r="F69" i="9"/>
  <c r="I69" i="9" s="1"/>
  <c r="I81" i="9"/>
  <c r="F68" i="9"/>
  <c r="I68" i="9" s="1"/>
  <c r="F61" i="9"/>
  <c r="I61" i="9" s="1"/>
  <c r="F63" i="9"/>
  <c r="I63" i="9" s="1"/>
  <c r="F62" i="9"/>
  <c r="I62" i="9" s="1"/>
  <c r="F59" i="9"/>
  <c r="I59" i="9" s="1"/>
  <c r="F58" i="9"/>
  <c r="I58" i="9" s="1"/>
  <c r="F55" i="9"/>
  <c r="I55" i="9" s="1"/>
  <c r="F56" i="9"/>
  <c r="I56" i="9" s="1"/>
  <c r="F51" i="9"/>
  <c r="I51" i="9" s="1"/>
  <c r="F52" i="9"/>
  <c r="I52" i="9" s="1"/>
  <c r="F50" i="9"/>
  <c r="I50" i="9" s="1"/>
  <c r="F49" i="9"/>
  <c r="I49" i="9" s="1"/>
  <c r="F18" i="9"/>
  <c r="I18" i="9" s="1"/>
  <c r="F15" i="9"/>
  <c r="I15" i="9" s="1"/>
  <c r="F16" i="9"/>
  <c r="I16" i="9" s="1"/>
  <c r="F8" i="9" l="1"/>
  <c r="I8" i="9" s="1"/>
  <c r="F64" i="9"/>
  <c r="I64" i="9" s="1"/>
  <c r="F47" i="9"/>
  <c r="I47" i="9" s="1"/>
  <c r="F13" i="9"/>
  <c r="I13" i="9" s="1"/>
  <c r="F12" i="9" l="1"/>
  <c r="F9" i="9"/>
  <c r="K6" i="9"/>
  <c r="K4" i="9" l="1"/>
  <c r="K7" i="9"/>
  <c r="I12" i="9"/>
  <c r="A8" i="9"/>
  <c r="L6" i="9" l="1"/>
  <c r="L7" i="9" s="1"/>
  <c r="I17" i="9" l="1"/>
  <c r="F54" i="9"/>
  <c r="I54" i="9" s="1"/>
  <c r="F48" i="9"/>
  <c r="I48" i="9" s="1"/>
  <c r="M6" i="9"/>
  <c r="M7" i="9" s="1"/>
  <c r="F57" i="9"/>
  <c r="I57" i="9" s="1"/>
  <c r="N6" i="9" l="1"/>
  <c r="N7" i="9" s="1"/>
  <c r="F60" i="9" l="1"/>
  <c r="I60" i="9" s="1"/>
  <c r="O6" i="9"/>
  <c r="O7" i="9" s="1"/>
  <c r="K5" i="9"/>
  <c r="F11" i="9" l="1"/>
  <c r="I11" i="9" s="1"/>
  <c r="P6" i="9"/>
  <c r="P7" i="9" s="1"/>
  <c r="Q6" i="9" l="1"/>
  <c r="Q7" i="9" s="1"/>
  <c r="R6" i="9" l="1"/>
  <c r="R7" i="9" l="1"/>
  <c r="R4" i="9"/>
  <c r="S6" i="9"/>
  <c r="S7" i="9" s="1"/>
  <c r="T6" i="9" l="1"/>
  <c r="T7" i="9" s="1"/>
  <c r="U6" i="9" l="1"/>
  <c r="U7" i="9" s="1"/>
  <c r="V6" i="9" l="1"/>
  <c r="V7" i="9" s="1"/>
  <c r="R5" i="9"/>
  <c r="W6" i="9" l="1"/>
  <c r="W7" i="9" s="1"/>
  <c r="X6" i="9" l="1"/>
  <c r="X7" i="9" s="1"/>
  <c r="Y6" i="9" l="1"/>
  <c r="Y7" i="9" l="1"/>
  <c r="Y4" i="9"/>
  <c r="Z6" i="9"/>
  <c r="Z7" i="9" s="1"/>
  <c r="AA6" i="9" l="1"/>
  <c r="AA7" i="9" s="1"/>
  <c r="AB6" i="9" l="1"/>
  <c r="AB7" i="9" s="1"/>
  <c r="Y5" i="9"/>
  <c r="AC6" i="9" l="1"/>
  <c r="AC7" i="9" s="1"/>
  <c r="AD6" i="9" l="1"/>
  <c r="AD7" i="9" s="1"/>
  <c r="AE6" i="9" l="1"/>
  <c r="AE7" i="9" s="1"/>
  <c r="AF6" i="9" l="1"/>
  <c r="AF7" i="9" l="1"/>
  <c r="AF4" i="9"/>
  <c r="AG6" i="9"/>
  <c r="AG7" i="9" s="1"/>
  <c r="AH6" i="9" l="1"/>
  <c r="AH7" i="9" s="1"/>
  <c r="AI6" i="9" l="1"/>
  <c r="AI7" i="9" s="1"/>
  <c r="AF5" i="9"/>
  <c r="AJ6" i="9" l="1"/>
  <c r="AJ7" i="9" s="1"/>
  <c r="AK6" i="9" l="1"/>
  <c r="AK7" i="9" s="1"/>
  <c r="AL6" i="9" l="1"/>
  <c r="AL7" i="9" s="1"/>
  <c r="AM6" i="9" l="1"/>
  <c r="AM7" i="9" l="1"/>
  <c r="AM4" i="9"/>
  <c r="AN6" i="9"/>
  <c r="AN7" i="9" s="1"/>
  <c r="AO6" i="9" l="1"/>
  <c r="AO7" i="9" s="1"/>
  <c r="AP6" i="9" l="1"/>
  <c r="AP7" i="9" s="1"/>
  <c r="AM5" i="9"/>
  <c r="AQ6" i="9" l="1"/>
  <c r="AQ7" i="9" s="1"/>
  <c r="AR6" i="9" l="1"/>
  <c r="AR7" i="9" s="1"/>
  <c r="AS6" i="9" l="1"/>
  <c r="AS7" i="9" s="1"/>
  <c r="AT6" i="9" l="1"/>
  <c r="AT7" i="9" l="1"/>
  <c r="AT4" i="9"/>
  <c r="AU6" i="9"/>
  <c r="AU7" i="9" s="1"/>
  <c r="AV6" i="9" l="1"/>
  <c r="AV7" i="9" s="1"/>
  <c r="AW6" i="9" l="1"/>
  <c r="AW7" i="9" s="1"/>
  <c r="AT5" i="9"/>
  <c r="AX6" i="9" l="1"/>
  <c r="AX7" i="9" s="1"/>
  <c r="AY6" i="9" l="1"/>
  <c r="AY7" i="9" s="1"/>
  <c r="AZ6" i="9" l="1"/>
  <c r="AZ7" i="9" s="1"/>
  <c r="BA6" i="9" l="1"/>
  <c r="BA4" i="9" l="1"/>
  <c r="BA7" i="9"/>
  <c r="BB6" i="9"/>
  <c r="BB7" i="9" s="1"/>
  <c r="BC6" i="9" l="1"/>
  <c r="BC7" i="9" s="1"/>
  <c r="BD6" i="9" l="1"/>
  <c r="BD7" i="9" s="1"/>
  <c r="BA5" i="9"/>
  <c r="BE6" i="9" l="1"/>
  <c r="BE7" i="9" s="1"/>
  <c r="BF6" i="9" l="1"/>
  <c r="BF7" i="9" s="1"/>
  <c r="BG6" i="9" l="1"/>
  <c r="BG7" i="9" s="1"/>
  <c r="BH6" i="9" l="1"/>
  <c r="BH7" i="9" l="1"/>
  <c r="BH4" i="9"/>
  <c r="BI6" i="9"/>
  <c r="BI7" i="9" s="1"/>
  <c r="BJ6" i="9" l="1"/>
  <c r="BJ7" i="9" s="1"/>
  <c r="BK6" i="9" l="1"/>
  <c r="BK7" i="9" s="1"/>
  <c r="BH5" i="9"/>
  <c r="BL6" i="9" l="1"/>
  <c r="BL7" i="9" s="1"/>
  <c r="BM6" i="9" l="1"/>
  <c r="BM7" i="9" s="1"/>
  <c r="BN6" i="9" l="1"/>
  <c r="BN7" i="9" l="1"/>
  <c r="BO6" i="9"/>
  <c r="A9" i="9"/>
  <c r="A10" i="9" s="1"/>
  <c r="A11" i="9" s="1"/>
  <c r="BO4" i="9" l="1"/>
  <c r="BO7" i="9"/>
  <c r="BP6" i="9"/>
  <c r="BO5" i="9"/>
  <c r="A12" i="9"/>
  <c r="BP7" i="9" l="1"/>
  <c r="BQ6" i="9"/>
  <c r="A13" i="9"/>
  <c r="A14" i="9" s="1"/>
  <c r="A15" i="9" s="1"/>
  <c r="A16" i="9" l="1"/>
  <c r="A17" i="9" s="1"/>
  <c r="BQ7" i="9"/>
  <c r="BR6" i="9"/>
  <c r="A18" i="9" l="1"/>
  <c r="BR7" i="9"/>
  <c r="BS6" i="9"/>
  <c r="A19" i="9" l="1"/>
  <c r="A20" i="9" s="1"/>
  <c r="A21" i="9" s="1"/>
  <c r="BS7" i="9"/>
  <c r="BT6" i="9"/>
  <c r="A22" i="9" l="1"/>
  <c r="A23" i="9" s="1"/>
  <c r="A24" i="9" s="1"/>
  <c r="A25" i="9" s="1"/>
  <c r="A26" i="9" s="1"/>
  <c r="A27" i="9" s="1"/>
  <c r="A28" i="9" s="1"/>
  <c r="A29" i="9" s="1"/>
  <c r="A30" i="9" s="1"/>
  <c r="A31" i="9" s="1"/>
  <c r="A32" i="9" s="1"/>
  <c r="A33" i="9" s="1"/>
  <c r="A34" i="9" s="1"/>
  <c r="A35" i="9" s="1"/>
  <c r="A36" i="9" s="1"/>
  <c r="A37" i="9" s="1"/>
  <c r="A38" i="9" s="1"/>
  <c r="A39" i="9" s="1"/>
  <c r="BT7" i="9"/>
  <c r="BU6" i="9"/>
  <c r="A40" i="9" l="1"/>
  <c r="A41" i="9" s="1"/>
  <c r="A42" i="9" s="1"/>
  <c r="A43" i="9" s="1"/>
  <c r="A44" i="9" s="1"/>
  <c r="A45" i="9" s="1"/>
  <c r="A46" i="9" s="1"/>
  <c r="A47" i="9" s="1"/>
  <c r="A48" i="9" s="1"/>
  <c r="BU7" i="9"/>
  <c r="BV6" i="9"/>
  <c r="A49" i="9" l="1"/>
  <c r="A50" i="9" s="1"/>
  <c r="A51" i="9" s="1"/>
  <c r="A52" i="9" s="1"/>
  <c r="A53" i="9" s="1"/>
  <c r="BW6" i="9"/>
  <c r="BV7" i="9"/>
  <c r="BV4" i="9"/>
  <c r="BV5" i="9"/>
  <c r="A54" i="9" l="1"/>
  <c r="A55" i="9" s="1"/>
  <c r="BW7" i="9"/>
  <c r="BX6" i="9"/>
  <c r="A56" i="9" l="1"/>
  <c r="BX7" i="9"/>
  <c r="BY6" i="9"/>
  <c r="A57" i="9" l="1"/>
  <c r="BY7" i="9"/>
  <c r="BZ6" i="9"/>
  <c r="A58" i="9" l="1"/>
  <c r="A59" i="9" s="1"/>
  <c r="A60" i="9" s="1"/>
  <c r="A61" i="9" s="1"/>
  <c r="BZ7" i="9"/>
  <c r="CA6" i="9"/>
  <c r="A62" i="9" l="1"/>
  <c r="A63" i="9" s="1"/>
  <c r="A64" i="9" s="1"/>
  <c r="A65" i="9" s="1"/>
  <c r="A66" i="9" s="1"/>
  <c r="A67" i="9" s="1"/>
  <c r="A68" i="9" s="1"/>
  <c r="CA7" i="9"/>
  <c r="CB6" i="9"/>
  <c r="CB7" i="9" l="1"/>
  <c r="CC6" i="9"/>
  <c r="CC4" i="9" l="1"/>
  <c r="CC7" i="9"/>
  <c r="CD6" i="9"/>
  <c r="CC5" i="9"/>
  <c r="A69" i="9" l="1"/>
  <c r="A70" i="9" s="1"/>
  <c r="A71" i="9" s="1"/>
  <c r="A72" i="9" s="1"/>
  <c r="A73" i="9" s="1"/>
  <c r="A74" i="9" s="1"/>
  <c r="A75" i="9" s="1"/>
  <c r="A76" i="9" s="1"/>
  <c r="CD7" i="9"/>
  <c r="CE6" i="9"/>
  <c r="A77" i="9" l="1"/>
  <c r="A78" i="9" s="1"/>
  <c r="A79" i="9" s="1"/>
  <c r="A80" i="9" s="1"/>
  <c r="A81" i="9" s="1"/>
  <c r="A82" i="9" s="1"/>
  <c r="A83" i="9" s="1"/>
  <c r="A84" i="9" s="1"/>
  <c r="A85" i="9" s="1"/>
  <c r="A86" i="9" s="1"/>
  <c r="A87" i="9" s="1"/>
  <c r="A88" i="9" s="1"/>
  <c r="A89" i="9" s="1"/>
  <c r="A90" i="9" s="1"/>
  <c r="A91" i="9" s="1"/>
  <c r="A92" i="9" s="1"/>
  <c r="CE7" i="9"/>
  <c r="CF6" i="9"/>
  <c r="CF7" i="9" l="1"/>
  <c r="CG6" i="9"/>
  <c r="CG7" i="9" l="1"/>
  <c r="CH6" i="9"/>
  <c r="CH7" i="9" l="1"/>
  <c r="CI6" i="9"/>
  <c r="CI7" i="9" l="1"/>
  <c r="CJ6" i="9"/>
  <c r="CJ7" i="9" l="1"/>
  <c r="CJ4" i="9"/>
  <c r="CK6" i="9"/>
  <c r="CJ5" i="9"/>
  <c r="CK7" i="9" l="1"/>
  <c r="CL6" i="9"/>
  <c r="CL7" i="9" l="1"/>
  <c r="CM6" i="9"/>
  <c r="CM7" i="9" l="1"/>
  <c r="CN6" i="9"/>
  <c r="CN7" i="9" l="1"/>
  <c r="CO6" i="9"/>
  <c r="CO7" i="9" l="1"/>
  <c r="CP6" i="9"/>
  <c r="CP7" i="9" l="1"/>
  <c r="CQ6" i="9"/>
  <c r="CQ7" i="9" l="1"/>
  <c r="CR6" i="9"/>
  <c r="CQ5" i="9"/>
  <c r="CQ4" i="9"/>
  <c r="CR7" i="9" l="1"/>
  <c r="CS6" i="9"/>
  <c r="CS7" i="9" l="1"/>
  <c r="CT6" i="9"/>
  <c r="CT7" i="9" l="1"/>
  <c r="CU6" i="9"/>
  <c r="CU7" i="9" l="1"/>
  <c r="CV6" i="9"/>
  <c r="CV7" i="9" l="1"/>
  <c r="CW6" i="9"/>
  <c r="CX6" i="9" l="1"/>
  <c r="CW7" i="9"/>
  <c r="CX7" i="9" l="1"/>
  <c r="CX4" i="9"/>
  <c r="CY6" i="9"/>
  <c r="CX5" i="9"/>
  <c r="CY7" i="9" l="1"/>
  <c r="CZ6" i="9"/>
  <c r="CZ7" i="9" l="1"/>
  <c r="DA6" i="9"/>
  <c r="DA7" i="9" l="1"/>
  <c r="DB6" i="9"/>
  <c r="DB7" i="9" l="1"/>
  <c r="DC6" i="9"/>
  <c r="DC7" i="9" l="1"/>
  <c r="DD6" i="9"/>
  <c r="DD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100-000001000000}">
      <text>
        <r>
          <rPr>
            <sz val="8"/>
            <color indexed="81"/>
            <rFont val="Tahoma"/>
            <family val="2"/>
          </rPr>
          <t>This is an example comment.</t>
        </r>
      </text>
    </comment>
  </commentList>
</comments>
</file>

<file path=xl/sharedStrings.xml><?xml version="1.0" encoding="utf-8"?>
<sst xmlns="http://schemas.openxmlformats.org/spreadsheetml/2006/main" count="264" uniqueCount="185">
  <si>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</si>
  <si>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</si>
  <si>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</si>
  <si>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</si>
  <si>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</si>
  <si>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</si>
  <si>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</si>
  <si>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</si>
  <si>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</si>
  <si>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</si>
  <si>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</si>
  <si>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</si>
  <si>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</si>
  <si>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</si>
  <si>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</si>
  <si>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</si>
  <si>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</si>
  <si>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</si>
  <si>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</si>
  <si>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https://www.vertex42.com/ExcelTemplates/excel-gantt-chart.html</t>
  </si>
  <si>
    <t>© 2006-2018 Vertex42 LLC</t>
  </si>
  <si>
    <t>Watch Demo Videos of the Pro Version on Vertex42.com</t>
  </si>
  <si>
    <t>Please read the license agreement in the TermsOfUse worksheet to learn how you may or may not use and share this spreadsheet.</t>
  </si>
  <si>
    <t>PREDECESSOR</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</si>
  <si>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</si>
  <si>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</si>
  <si>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</si>
  <si>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</si>
  <si>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</si>
  <si>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</si>
  <si>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</si>
  <si>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</si>
  <si>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</si>
  <si>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</si>
  <si>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</si>
  <si>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</si>
  <si>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</si>
  <si>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</si>
  <si>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</si>
  <si>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</si>
  <si>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</si>
  <si>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</si>
  <si>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</si>
  <si>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</si>
  <si>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</si>
  <si>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</si>
  <si>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</si>
  <si>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</si>
  <si>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</si>
  <si>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</si>
  <si>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</si>
  <si>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</si>
  <si>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</si>
  <si>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</si>
  <si>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</si>
  <si>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</si>
  <si>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</si>
  <si>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</si>
  <si>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</si>
  <si>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</si>
  <si>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</si>
  <si>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</si>
  <si>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</si>
  <si>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</si>
  <si>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</si>
  <si>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</si>
  <si>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</si>
  <si>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</si>
  <si>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</si>
  <si>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</si>
  <si>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</si>
  <si>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</si>
  <si>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</si>
  <si>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</si>
  <si>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</si>
  <si>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</si>
  <si>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</si>
  <si>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</si>
  <si>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Proje Başlangıç Tarihi</t>
  </si>
  <si>
    <t>Proje Yöneticisi</t>
  </si>
  <si>
    <t>İlk</t>
  </si>
  <si>
    <t>Hafta</t>
  </si>
  <si>
    <t>İK</t>
  </si>
  <si>
    <t>İş Paketleri ve Görevler</t>
  </si>
  <si>
    <t>Sorumlu</t>
  </si>
  <si>
    <t>Başlangıç</t>
  </si>
  <si>
    <t>Bitiş</t>
  </si>
  <si>
    <t>Süre</t>
  </si>
  <si>
    <t>Tam.
Oranı</t>
  </si>
  <si>
    <t>Fili
Gün</t>
  </si>
  <si>
    <t>[0]</t>
  </si>
  <si>
    <t>Proje Ekibi Oluşturma</t>
  </si>
  <si>
    <t>Sorumluların atanması</t>
  </si>
  <si>
    <t>Analiz Aşaması</t>
  </si>
  <si>
    <t>Süreç Modelleme</t>
  </si>
  <si>
    <t>Gereksinim Listesi Analizi</t>
  </si>
  <si>
    <t>Veri Akış Diyagramları hazırlama</t>
  </si>
  <si>
    <t>Veri Modelleme</t>
  </si>
  <si>
    <t>Veri Akış Diyagramları İnceleme</t>
  </si>
  <si>
    <t>Veri Sözlükleri Oluşturma</t>
  </si>
  <si>
    <t>Mantık Modelleme</t>
  </si>
  <si>
    <t>Sözde Kod tasarımı</t>
  </si>
  <si>
    <t>Karar tablosu tasarımı</t>
  </si>
  <si>
    <t>Karar ağacı tasarımı</t>
  </si>
  <si>
    <t>Tasarım Aşaması</t>
  </si>
  <si>
    <t>Arayüz Tasarımı</t>
  </si>
  <si>
    <t>Veri Tabanı Tasarımı</t>
  </si>
  <si>
    <t>Varlık İlişki Diyagramı Hazırlama</t>
  </si>
  <si>
    <t>GezWhere Proje Takvimi</t>
  </si>
  <si>
    <t>Oğuzhan ÖNÜT</t>
  </si>
  <si>
    <t>Proje Başlatma</t>
  </si>
  <si>
    <t>Proje Fikirleri Ortaya Çıkarma</t>
  </si>
  <si>
    <t>Proje Fikri Belirleme</t>
  </si>
  <si>
    <t>Planlama</t>
  </si>
  <si>
    <t>Proje Beyanı</t>
  </si>
  <si>
    <t>Proje Fizibilite Analizi</t>
  </si>
  <si>
    <t>Proje'nin genel hedeflerin belirlenmesi</t>
  </si>
  <si>
    <t>Proje'nin zaman çizelgesi oluşturulması</t>
  </si>
  <si>
    <t>Proje'nin kısıtlarının belirlenmesi</t>
  </si>
  <si>
    <t xml:space="preserve">    Proje'nin onay süreçlerini belirlenmesi</t>
  </si>
  <si>
    <t xml:space="preserve">     Proje'nin bütçesinin tahmin edilmesi</t>
  </si>
  <si>
    <t>Ekonomik Fizibilte Analizi</t>
  </si>
  <si>
    <t>Teknik Fizibilite Analizi</t>
  </si>
  <si>
    <t>Operasyonel Fizibilte Analizi</t>
  </si>
  <si>
    <t>Çizelge Fizibilite Analizi</t>
  </si>
  <si>
    <t>Yasal Fizibilite Analizi</t>
  </si>
  <si>
    <t>Organizasyonel Fizibilite Analizi</t>
  </si>
  <si>
    <t>İş Kırılımı</t>
  </si>
  <si>
    <t xml:space="preserve">   Alt Aktivitelerin Belirlenmesi</t>
  </si>
  <si>
    <t>GANTT</t>
  </si>
  <si>
    <t>Proje başlangıcı ve bitişi</t>
  </si>
  <si>
    <t>İş paketleri veya görevlerin listesi</t>
  </si>
  <si>
    <t>Aktivitelerin başlangıç ve bitiş tarihleri</t>
  </si>
  <si>
    <t>Aktivitelerin süresi</t>
  </si>
  <si>
    <t>Aktivitelerin bağımlılıkları</t>
  </si>
  <si>
    <t>İlerleme raporlama için zaman çizelgesi</t>
  </si>
  <si>
    <t>PERT</t>
  </si>
  <si>
    <t>Aktivitelerin tamamlanması için tahmini süre</t>
  </si>
  <si>
    <t>Aktivitelerin kritik yolunun belirlenmesi</t>
  </si>
  <si>
    <t>Üç nokta tahmini belirlenmesi</t>
  </si>
  <si>
    <t>Risk Analizi</t>
  </si>
  <si>
    <t>Risklerin tanımlanması</t>
  </si>
  <si>
    <t>Risklerin analizi</t>
  </si>
  <si>
    <t>Risk önceliklendirme</t>
  </si>
  <si>
    <t>Risk yönetimi planlaması</t>
  </si>
  <si>
    <t>Risk yönetimi uygulanması</t>
  </si>
  <si>
    <t>Risklerin izlenmesi ve raporlanması</t>
  </si>
  <si>
    <t>Gereksinim Toplama Dokümanı</t>
  </si>
  <si>
    <t>Veri Güvenliği Tasarımı</t>
  </si>
  <si>
    <t>Uygulama</t>
  </si>
  <si>
    <t>Kod Yazma</t>
  </si>
  <si>
    <t>Test</t>
  </si>
  <si>
    <t>Test Senaryolarının Hazırlanması</t>
  </si>
  <si>
    <t>Fonksiyonel Testler</t>
  </si>
  <si>
    <t>Güvenlik Testleri</t>
  </si>
  <si>
    <t>Kurulum</t>
  </si>
  <si>
    <t xml:space="preserve">   Hata Tespit Etme ve Raporlama</t>
  </si>
  <si>
    <t xml:space="preserve">   Revizyon ve Tekrar Testleri</t>
  </si>
  <si>
    <t xml:space="preserve">   Donanım ve Yazılım Kurulumu</t>
  </si>
  <si>
    <t xml:space="preserve">   Testi Doğrulama</t>
  </si>
  <si>
    <t>Dökümantasyon</t>
  </si>
  <si>
    <t xml:space="preserve">   Destek ve Bakım Planlama</t>
  </si>
  <si>
    <t xml:space="preserve">   Belgeleme Planı Oluşturma</t>
  </si>
  <si>
    <t xml:space="preserve">   Belge Tasarımı</t>
  </si>
  <si>
    <t xml:space="preserve">   Belge Oluşturma</t>
  </si>
  <si>
    <t xml:space="preserve">   Belge Gözden Geçirme ve Onaylama</t>
  </si>
  <si>
    <t xml:space="preserve">   Belge Dağıtımı ve Yönetimi</t>
  </si>
  <si>
    <t xml:space="preserve">       Anket Formlarının Oluştururması</t>
  </si>
  <si>
    <t xml:space="preserve">       Anket Yapılması</t>
  </si>
  <si>
    <t xml:space="preserve">       Anket içerik Analizi</t>
  </si>
  <si>
    <t xml:space="preserve">       Gereksinim Listesi Oluşturma</t>
  </si>
  <si>
    <t xml:space="preserve"> Veri Toplama</t>
  </si>
  <si>
    <t>Geliştirme Ortamının Hazırlanması</t>
  </si>
  <si>
    <t>Kod Tasarımı</t>
  </si>
  <si>
    <t>Hata Ayıklama ve Test Etme</t>
  </si>
  <si>
    <t>Kod Dökümantasyonu</t>
  </si>
  <si>
    <t>Versiyon Kontrolü</t>
  </si>
  <si>
    <t>Enes Gümüş</t>
  </si>
  <si>
    <t>Firdevs Bayoğlu - Oğuzhan Önüt - Enes Gümüş</t>
  </si>
  <si>
    <t>Oğuzhan Önüt</t>
  </si>
  <si>
    <t>Firdevs Bayoğlu</t>
  </si>
  <si>
    <t>Firdevs Bayoğlu - Oğuzhan Önüt</t>
  </si>
  <si>
    <t>Pusat Çakır</t>
  </si>
  <si>
    <t>Oğuzhan Önüt - Enes Gümüş</t>
  </si>
  <si>
    <t xml:space="preserve">Enes Gümüş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</si>
</sst>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3"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name val="Arial"/>
      <family val="2"/>
      <charset val="162"/>
      <scheme val="minor"/>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2"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3" fillId="16" borderId="0" applyNumberFormat="0" applyBorder="0" applyAlignment="0" applyProtection="0"/>
    <xf numFmtId="0" fontId="14" fillId="17" borderId="1" applyNumberFormat="0" applyAlignment="0" applyProtection="0"/>
    <xf numFmtId="0" fontId="15" fillId="18" borderId="2" applyNumberFormat="0" applyAlignment="0" applyProtection="0"/>
    <xf numFmtId="0" fontId="16" fillId="0" borderId="0" applyNumberFormat="0" applyFill="0" applyBorder="0" applyAlignment="0" applyProtection="0"/>
    <xf numFmtId="0" fontId="17" fillId="19"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 fillId="0" borderId="0" applyNumberFormat="0" applyFill="0" applyBorder="0" applyAlignment="0" applyProtection="0">
      <alignment vertical="top"/>
      <protection locked="0"/>
    </xf>
    <xf numFmtId="0" fontId="21" fillId="11" borderId="1" applyNumberFormat="0" applyAlignment="0" applyProtection="0"/>
    <xf numFmtId="0" fontId="22" fillId="0" borderId="6" applyNumberFormat="0" applyFill="0" applyAlignment="0" applyProtection="0"/>
    <xf numFmtId="0" fontId="23" fillId="5" borderId="0" applyNumberFormat="0" applyBorder="0" applyAlignment="0" applyProtection="0"/>
    <xf numFmtId="0" fontId="5" fillId="5" borderId="7" applyNumberFormat="0" applyFont="0" applyAlignment="0" applyProtection="0"/>
    <xf numFmtId="0" fontId="24" fillId="17" borderId="8" applyNumberFormat="0" applyAlignment="0" applyProtection="0"/>
    <xf numFmtId="9" fontId="1" fillId="0" borderId="0" applyFon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124">
    <xf numFmtId="0" fontId="0" fillId="0" borderId="0" xfId="0"/>
    <xf numFmtId="0" fontId="0" fillId="20" borderId="0" xfId="0" applyFill="1"/>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3" fillId="0" borderId="0" xfId="0" applyFont="1" applyAlignment="1">
      <alignment wrapText="1"/>
    </xf>
    <xf numFmtId="0" fontId="9" fillId="0" borderId="0" xfId="0" applyFont="1" applyProtection="1">
      <protection locked="0"/>
    </xf>
    <xf numFmtId="0" fontId="3" fillId="0" borderId="0" xfId="0" applyFont="1" applyAlignment="1">
      <alignment horizontal="left" vertical="center"/>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30" fillId="0" borderId="0" xfId="0" applyFont="1"/>
    <xf numFmtId="0" fontId="29" fillId="0" borderId="0" xfId="0" applyFont="1" applyAlignment="1">
      <alignment horizontal="left" vertical="center"/>
    </xf>
    <xf numFmtId="0" fontId="28" fillId="0" borderId="0" xfId="0" applyFont="1" applyAlignment="1">
      <alignment horizontal="left" vertical="center"/>
    </xf>
    <xf numFmtId="0" fontId="8" fillId="0" borderId="0" xfId="0" applyFont="1" applyAlignment="1" applyProtection="1">
      <alignment vertical="center"/>
      <protection locked="0"/>
    </xf>
    <xf numFmtId="0" fontId="38" fillId="0" borderId="0" xfId="0" applyFont="1"/>
    <xf numFmtId="0" fontId="39" fillId="0" borderId="0" xfId="0" applyFont="1" applyAlignment="1" applyProtection="1">
      <alignment vertical="center"/>
      <protection locked="0"/>
    </xf>
    <xf numFmtId="0" fontId="41" fillId="22" borderId="10" xfId="0" applyFont="1" applyFill="1" applyBorder="1" applyAlignment="1">
      <alignment horizontal="left" vertical="center"/>
    </xf>
    <xf numFmtId="0" fontId="37" fillId="22" borderId="10" xfId="0" applyFont="1" applyFill="1" applyBorder="1" applyAlignment="1">
      <alignment vertical="center"/>
    </xf>
    <xf numFmtId="0" fontId="37" fillId="22" borderId="10" xfId="0" applyFont="1" applyFill="1" applyBorder="1" applyAlignment="1">
      <alignment horizontal="center" vertical="center"/>
    </xf>
    <xf numFmtId="1" fontId="37" fillId="22" borderId="10" xfId="40" applyNumberFormat="1" applyFont="1" applyFill="1" applyBorder="1" applyAlignment="1" applyProtection="1">
      <alignment horizontal="center" vertical="center"/>
    </xf>
    <xf numFmtId="9" fontId="37" fillId="22" borderId="10" xfId="40" applyFont="1" applyFill="1" applyBorder="1" applyAlignment="1" applyProtection="1">
      <alignment horizontal="center" vertical="center"/>
    </xf>
    <xf numFmtId="1" fontId="37" fillId="22" borderId="10" xfId="0" applyNumberFormat="1" applyFont="1" applyFill="1" applyBorder="1" applyAlignment="1">
      <alignment horizontal="center" vertical="center"/>
    </xf>
    <xf numFmtId="0" fontId="37" fillId="0" borderId="10" xfId="0" applyFont="1" applyBorder="1" applyAlignment="1">
      <alignment horizontal="left" vertical="center"/>
    </xf>
    <xf numFmtId="0" fontId="37" fillId="0" borderId="10" xfId="0" applyFont="1" applyBorder="1" applyAlignment="1">
      <alignment vertical="center"/>
    </xf>
    <xf numFmtId="1" fontId="42" fillId="24" borderId="11" xfId="0" applyNumberFormat="1" applyFont="1" applyFill="1" applyBorder="1" applyAlignment="1">
      <alignment horizontal="center" vertical="center"/>
    </xf>
    <xf numFmtId="9" fontId="42" fillId="24" borderId="11" xfId="40" applyFont="1" applyFill="1" applyBorder="1" applyAlignment="1" applyProtection="1">
      <alignment horizontal="center" vertical="center"/>
    </xf>
    <xf numFmtId="1" fontId="42" fillId="0" borderId="11" xfId="0" applyNumberFormat="1" applyFont="1" applyBorder="1" applyAlignment="1">
      <alignment horizontal="center" vertical="center"/>
    </xf>
    <xf numFmtId="0" fontId="37" fillId="0" borderId="10" xfId="0" applyFont="1" applyBorder="1" applyAlignment="1">
      <alignment horizontal="center" vertical="center"/>
    </xf>
    <xf numFmtId="1" fontId="37" fillId="0" borderId="10" xfId="0" applyNumberFormat="1" applyFont="1" applyBorder="1" applyAlignment="1">
      <alignment horizontal="center" vertical="center"/>
    </xf>
    <xf numFmtId="0" fontId="37" fillId="0" borderId="0" xfId="0" applyFont="1" applyAlignment="1">
      <alignment vertical="center"/>
    </xf>
    <xf numFmtId="0" fontId="42" fillId="0" borderId="11" xfId="0" quotePrefix="1" applyFont="1" applyBorder="1" applyAlignment="1">
      <alignment horizontal="center" vertical="center"/>
    </xf>
    <xf numFmtId="0" fontId="42" fillId="0" borderId="11" xfId="0" applyFont="1" applyBorder="1" applyAlignment="1">
      <alignment horizontal="left" vertical="center"/>
    </xf>
    <xf numFmtId="166" fontId="3" fillId="0" borderId="12" xfId="0" applyNumberFormat="1" applyFont="1" applyBorder="1" applyAlignment="1">
      <alignment horizontal="center" vertical="center" shrinkToFit="1"/>
    </xf>
    <xf numFmtId="0" fontId="41" fillId="22" borderId="13" xfId="0" applyFont="1" applyFill="1" applyBorder="1" applyAlignment="1">
      <alignment horizontal="left" vertical="center"/>
    </xf>
    <xf numFmtId="0" fontId="41" fillId="22" borderId="13" xfId="0" applyFont="1" applyFill="1" applyBorder="1" applyAlignment="1">
      <alignment vertical="center"/>
    </xf>
    <xf numFmtId="0" fontId="37" fillId="22" borderId="13" xfId="0" applyFont="1" applyFill="1" applyBorder="1" applyAlignment="1">
      <alignment vertical="center"/>
    </xf>
    <xf numFmtId="0" fontId="37" fillId="22" borderId="13" xfId="0" applyFont="1" applyFill="1" applyBorder="1" applyAlignment="1">
      <alignment horizontal="center" vertical="center"/>
    </xf>
    <xf numFmtId="165" fontId="37" fillId="22" borderId="13" xfId="0" applyNumberFormat="1" applyFont="1" applyFill="1" applyBorder="1" applyAlignment="1">
      <alignment horizontal="right" vertical="center"/>
    </xf>
    <xf numFmtId="1" fontId="37" fillId="22" borderId="13" xfId="40" applyNumberFormat="1" applyFont="1" applyFill="1" applyBorder="1" applyAlignment="1" applyProtection="1">
      <alignment horizontal="center" vertical="center"/>
    </xf>
    <xf numFmtId="9" fontId="37" fillId="22" borderId="13" xfId="40" applyFont="1" applyFill="1" applyBorder="1" applyAlignment="1" applyProtection="1">
      <alignment horizontal="center" vertical="center"/>
    </xf>
    <xf numFmtId="1" fontId="37" fillId="22" borderId="13" xfId="0" applyNumberFormat="1" applyFont="1" applyFill="1" applyBorder="1" applyAlignment="1">
      <alignment horizontal="center" vertical="center"/>
    </xf>
    <xf numFmtId="166" fontId="3" fillId="0" borderId="15" xfId="0" applyNumberFormat="1" applyFont="1" applyBorder="1" applyAlignment="1">
      <alignment horizontal="center" vertical="center" shrinkToFit="1"/>
    </xf>
    <xf numFmtId="166" fontId="3" fillId="0" borderId="16" xfId="0" applyNumberFormat="1" applyFont="1" applyBorder="1" applyAlignment="1">
      <alignment horizontal="center" vertical="center" shrinkToFit="1"/>
    </xf>
    <xf numFmtId="1" fontId="45" fillId="22" borderId="13" xfId="0" applyNumberFormat="1" applyFont="1" applyFill="1" applyBorder="1" applyAlignment="1">
      <alignment horizontal="center" vertical="center"/>
    </xf>
    <xf numFmtId="1" fontId="46" fillId="0" borderId="11" xfId="0" applyNumberFormat="1" applyFont="1" applyBorder="1" applyAlignment="1">
      <alignment horizontal="center" vertical="center"/>
    </xf>
    <xf numFmtId="1" fontId="45" fillId="22" borderId="10" xfId="0" applyNumberFormat="1" applyFont="1" applyFill="1" applyBorder="1" applyAlignment="1">
      <alignment horizontal="center" vertical="center"/>
    </xf>
    <xf numFmtId="1" fontId="45" fillId="0" borderId="10" xfId="0" applyNumberFormat="1" applyFont="1" applyBorder="1" applyAlignment="1">
      <alignment horizontal="center" vertical="center"/>
    </xf>
    <xf numFmtId="165" fontId="37" fillId="22" borderId="10" xfId="0" applyNumberFormat="1" applyFont="1" applyFill="1" applyBorder="1" applyAlignment="1">
      <alignment horizontal="center" vertical="center"/>
    </xf>
    <xf numFmtId="0" fontId="37" fillId="22" borderId="13" xfId="0" applyFont="1" applyFill="1" applyBorder="1" applyAlignment="1">
      <alignment horizontal="left" vertical="center"/>
    </xf>
    <xf numFmtId="9" fontId="37" fillId="0" borderId="10" xfId="0" applyNumberFormat="1" applyFont="1" applyBorder="1" applyAlignment="1">
      <alignment horizontal="left" vertical="center"/>
    </xf>
    <xf numFmtId="0" fontId="37" fillId="22" borderId="10" xfId="0" applyFont="1" applyFill="1" applyBorder="1" applyAlignment="1">
      <alignment horizontal="left" vertical="center"/>
    </xf>
    <xf numFmtId="0" fontId="47" fillId="0" borderId="0" xfId="0" applyFont="1"/>
    <xf numFmtId="0" fontId="47" fillId="0" borderId="0" xfId="0" applyFont="1" applyAlignment="1">
      <alignment horizontal="right" vertical="center"/>
    </xf>
    <xf numFmtId="165" fontId="37" fillId="22" borderId="13" xfId="0" applyNumberFormat="1" applyFont="1" applyFill="1" applyBorder="1" applyAlignment="1">
      <alignment horizontal="center" vertical="center"/>
    </xf>
    <xf numFmtId="0" fontId="48" fillId="0" borderId="17" xfId="0" applyFont="1" applyBorder="1" applyAlignment="1">
      <alignment horizontal="left" vertical="center"/>
    </xf>
    <xf numFmtId="0" fontId="48" fillId="0" borderId="17" xfId="0" applyFont="1" applyBorder="1" applyAlignment="1">
      <alignment horizontal="center" vertical="center" wrapText="1"/>
    </xf>
    <xf numFmtId="0" fontId="49" fillId="0" borderId="17" xfId="0" applyFont="1" applyBorder="1" applyAlignment="1">
      <alignment horizontal="center" vertical="center" wrapText="1"/>
    </xf>
    <xf numFmtId="0" fontId="48" fillId="0" borderId="17" xfId="0" applyFont="1" applyBorder="1" applyAlignment="1">
      <alignment horizontal="center" vertical="center"/>
    </xf>
    <xf numFmtId="0" fontId="37" fillId="0" borderId="18" xfId="0" applyFont="1" applyBorder="1" applyAlignment="1">
      <alignment horizontal="center" vertical="center" shrinkToFit="1"/>
    </xf>
    <xf numFmtId="0" fontId="50" fillId="0" borderId="0" xfId="0" applyFont="1" applyAlignment="1" applyProtection="1">
      <alignment vertical="center"/>
      <protection locked="0"/>
    </xf>
    <xf numFmtId="0" fontId="37" fillId="0" borderId="10" xfId="0" applyFont="1" applyBorder="1" applyAlignment="1">
      <alignment vertical="center" wrapText="1"/>
    </xf>
    <xf numFmtId="0" fontId="42" fillId="0" borderId="11" xfId="0" applyFont="1" applyBorder="1" applyAlignment="1">
      <alignment horizontal="center" vertical="center"/>
    </xf>
    <xf numFmtId="0" fontId="37" fillId="0" borderId="10" xfId="0" applyFont="1" applyBorder="1" applyAlignment="1">
      <alignment horizontal="left" vertical="center" wrapText="1" indent="1"/>
    </xf>
    <xf numFmtId="0" fontId="40" fillId="0" borderId="19" xfId="0" applyFont="1" applyBorder="1" applyAlignment="1" applyProtection="1">
      <alignment horizontal="center" vertical="center"/>
      <protection locked="0"/>
    </xf>
    <xf numFmtId="0" fontId="1" fillId="0" borderId="0" xfId="0" applyFont="1" applyAlignment="1">
      <alignment horizontal="right" vertical="center"/>
    </xf>
    <xf numFmtId="0" fontId="52"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3" fillId="0" borderId="0" xfId="0" applyFont="1" applyAlignment="1">
      <alignment wrapText="1"/>
    </xf>
    <xf numFmtId="0" fontId="32" fillId="0" borderId="0" xfId="34" applyFont="1" applyAlignment="1" applyProtection="1"/>
    <xf numFmtId="0" fontId="53" fillId="0" borderId="0" xfId="0" applyFont="1" applyAlignment="1">
      <alignment horizontal="left" wrapText="1"/>
    </xf>
    <xf numFmtId="0" fontId="53" fillId="0" borderId="0" xfId="0" applyFont="1" applyAlignment="1">
      <alignment vertical="center" wrapText="1"/>
    </xf>
    <xf numFmtId="0" fontId="54" fillId="0" borderId="0" xfId="0" applyFont="1" applyAlignment="1">
      <alignment vertical="center"/>
    </xf>
    <xf numFmtId="0" fontId="54" fillId="0" borderId="0" xfId="0" applyFont="1"/>
    <xf numFmtId="0" fontId="55" fillId="0" borderId="0" xfId="0" applyFont="1" applyAlignment="1">
      <alignment vertical="center" wrapText="1"/>
    </xf>
    <xf numFmtId="0" fontId="32" fillId="0" borderId="0" xfId="34" applyFont="1" applyFill="1" applyBorder="1" applyAlignment="1" applyProtection="1">
      <alignment vertical="center"/>
    </xf>
    <xf numFmtId="0" fontId="57" fillId="0" borderId="0" xfId="0" applyFont="1" applyAlignment="1">
      <alignment horizontal="right"/>
    </xf>
    <xf numFmtId="0" fontId="53" fillId="0" borderId="0" xfId="0" applyFont="1"/>
    <xf numFmtId="0" fontId="53" fillId="0" borderId="0" xfId="0" applyFont="1" applyAlignment="1">
      <alignment horizontal="left" indent="1"/>
    </xf>
    <xf numFmtId="0" fontId="53" fillId="0" borderId="0" xfId="0" quotePrefix="1" applyFont="1" applyAlignment="1">
      <alignment horizontal="left" wrapText="1" indent="1"/>
    </xf>
    <xf numFmtId="0" fontId="31" fillId="0" borderId="0" xfId="0" quotePrefix="1" applyFont="1" applyAlignment="1">
      <alignment horizontal="left" indent="1"/>
    </xf>
    <xf numFmtId="0" fontId="57" fillId="0" borderId="0" xfId="0" applyFont="1" applyAlignment="1">
      <alignment horizontal="left" wrapText="1"/>
    </xf>
    <xf numFmtId="0" fontId="53" fillId="0" borderId="0" xfId="0" applyFont="1" applyAlignment="1">
      <alignment horizontal="left" vertical="center" wrapText="1"/>
    </xf>
    <xf numFmtId="0" fontId="59" fillId="0" borderId="0" xfId="0" applyFont="1" applyAlignment="1">
      <alignment horizontal="right"/>
    </xf>
    <xf numFmtId="0" fontId="60" fillId="0" borderId="0" xfId="0" applyFont="1" applyAlignment="1">
      <alignment vertical="center" wrapText="1"/>
    </xf>
    <xf numFmtId="0" fontId="53" fillId="0" borderId="0" xfId="0" quotePrefix="1" applyFont="1" applyAlignment="1">
      <alignment wrapText="1"/>
    </xf>
    <xf numFmtId="0" fontId="60" fillId="0" borderId="0" xfId="0" applyFont="1"/>
    <xf numFmtId="0" fontId="10" fillId="0" borderId="0" xfId="0" applyFont="1" applyProtection="1">
      <protection locked="0"/>
    </xf>
    <xf numFmtId="0" fontId="59" fillId="0" borderId="0" xfId="0" applyFont="1"/>
    <xf numFmtId="14" fontId="42" fillId="23" borderId="11" xfId="0" applyNumberFormat="1" applyFont="1" applyFill="1" applyBorder="1" applyAlignment="1">
      <alignment horizontal="center" vertical="center"/>
    </xf>
    <xf numFmtId="14" fontId="42" fillId="0" borderId="11" xfId="0" applyNumberFormat="1" applyFont="1" applyBorder="1" applyAlignment="1">
      <alignment horizontal="center" vertical="center"/>
    </xf>
    <xf numFmtId="0" fontId="37" fillId="0" borderId="13" xfId="0" applyFont="1" applyBorder="1" applyAlignment="1">
      <alignment horizontal="left" vertical="center" wrapText="1" indent="1"/>
    </xf>
    <xf numFmtId="0" fontId="42" fillId="0" borderId="0" xfId="0" applyFont="1" applyAlignment="1">
      <alignment horizontal="center" vertical="center"/>
    </xf>
    <xf numFmtId="14" fontId="42" fillId="23" borderId="0" xfId="0" applyNumberFormat="1" applyFont="1" applyFill="1" applyAlignment="1">
      <alignment horizontal="center" vertical="center"/>
    </xf>
    <xf numFmtId="14" fontId="42" fillId="0" borderId="0" xfId="0" applyNumberFormat="1" applyFont="1" applyAlignment="1">
      <alignment horizontal="center" vertical="center"/>
    </xf>
    <xf numFmtId="1" fontId="42" fillId="24" borderId="0" xfId="0" applyNumberFormat="1" applyFont="1" applyFill="1" applyAlignment="1">
      <alignment horizontal="center" vertical="center"/>
    </xf>
    <xf numFmtId="9" fontId="42" fillId="24" borderId="0" xfId="40" applyFont="1" applyFill="1" applyBorder="1" applyAlignment="1" applyProtection="1">
      <alignment horizontal="center" vertical="center"/>
    </xf>
    <xf numFmtId="1" fontId="42" fillId="0" borderId="0" xfId="0" applyNumberFormat="1" applyFont="1" applyAlignment="1">
      <alignment horizontal="center" vertical="center"/>
    </xf>
    <xf numFmtId="1" fontId="46" fillId="0" borderId="0" xfId="0" applyNumberFormat="1" applyFont="1" applyAlignment="1">
      <alignment horizontal="center" vertical="center"/>
    </xf>
    <xf numFmtId="0" fontId="37" fillId="0" borderId="13" xfId="0" applyFont="1" applyBorder="1" applyAlignment="1">
      <alignment vertical="center" wrapText="1"/>
    </xf>
    <xf numFmtId="0" fontId="37" fillId="0" borderId="13" xfId="0" applyFont="1" applyBorder="1" applyAlignment="1">
      <alignment horizontal="left" vertical="center" wrapText="1"/>
    </xf>
    <xf numFmtId="0" fontId="42" fillId="0" borderId="0" xfId="0" applyFont="1" applyAlignment="1">
      <alignment horizontal="left" vertical="center"/>
    </xf>
    <xf numFmtId="0" fontId="62" fillId="0" borderId="10" xfId="0" applyFont="1" applyBorder="1" applyAlignment="1">
      <alignment vertical="center"/>
    </xf>
    <xf numFmtId="0" fontId="62" fillId="0" borderId="0" xfId="0" applyFont="1" applyAlignment="1">
      <alignment vertical="center"/>
    </xf>
    <xf numFmtId="0" fontId="43" fillId="0" borderId="0" xfId="0" applyFont="1" applyAlignment="1">
      <alignment vertical="center"/>
    </xf>
    <xf numFmtId="0" fontId="37" fillId="0" borderId="0" xfId="0" applyFont="1" applyAlignment="1">
      <alignment horizontal="center" vertical="center"/>
    </xf>
    <xf numFmtId="1" fontId="37" fillId="0" borderId="0" xfId="0" applyNumberFormat="1" applyFont="1" applyAlignment="1">
      <alignment horizontal="center" vertical="center"/>
    </xf>
    <xf numFmtId="1" fontId="45" fillId="0" borderId="0" xfId="0" applyNumberFormat="1" applyFont="1" applyAlignment="1">
      <alignment horizontal="center" vertical="center"/>
    </xf>
    <xf numFmtId="0" fontId="37" fillId="0" borderId="10" xfId="0" applyFont="1" applyBorder="1" applyAlignment="1">
      <alignment horizontal="left" vertical="center" wrapText="1"/>
    </xf>
    <xf numFmtId="14" fontId="43" fillId="0" borderId="10" xfId="0" applyNumberFormat="1" applyFont="1" applyBorder="1" applyAlignment="1">
      <alignment horizontal="center" vertical="center"/>
    </xf>
    <xf numFmtId="14" fontId="43" fillId="0" borderId="0" xfId="0" applyNumberFormat="1" applyFont="1" applyAlignment="1">
      <alignment horizontal="center" vertical="center"/>
    </xf>
    <xf numFmtId="0" fontId="44" fillId="0" borderId="15" xfId="0" applyFont="1" applyBorder="1" applyAlignment="1">
      <alignment horizontal="center" vertical="center"/>
    </xf>
    <xf numFmtId="0" fontId="44" fillId="0" borderId="12" xfId="0" applyFont="1" applyBorder="1" applyAlignment="1">
      <alignment horizontal="center" vertical="center"/>
    </xf>
    <xf numFmtId="0" fontId="44" fillId="0" borderId="16" xfId="0" applyFont="1" applyBorder="1" applyAlignment="1">
      <alignment horizontal="center" vertical="center"/>
    </xf>
    <xf numFmtId="167" fontId="40" fillId="0" borderId="15" xfId="0" applyNumberFormat="1" applyFont="1" applyBorder="1" applyAlignment="1">
      <alignment horizontal="center" vertical="center"/>
    </xf>
    <xf numFmtId="167" fontId="40" fillId="0" borderId="12" xfId="0" applyNumberFormat="1" applyFont="1" applyBorder="1" applyAlignment="1">
      <alignment horizontal="center" vertical="center"/>
    </xf>
    <xf numFmtId="167" fontId="40" fillId="0" borderId="16" xfId="0" applyNumberFormat="1" applyFont="1" applyBorder="1" applyAlignment="1">
      <alignment horizontal="center" vertical="center"/>
    </xf>
    <xf numFmtId="0" fontId="51" fillId="0" borderId="0" xfId="34" applyFont="1" applyBorder="1" applyAlignment="1" applyProtection="1">
      <alignment horizontal="left" vertical="center"/>
    </xf>
    <xf numFmtId="164" fontId="40" fillId="0" borderId="14" xfId="0" applyNumberFormat="1" applyFont="1" applyBorder="1" applyAlignment="1" applyProtection="1">
      <alignment horizontal="center" vertical="center" shrinkToFit="1"/>
      <protection locked="0"/>
    </xf>
    <xf numFmtId="164" fontId="40" fillId="0" borderId="19" xfId="0" applyNumberFormat="1" applyFont="1" applyBorder="1" applyAlignment="1" applyProtection="1">
      <alignment horizontal="center" vertical="center" shrinkToFit="1"/>
      <protection locked="0"/>
    </xf>
    <xf numFmtId="0" fontId="52" fillId="0" borderId="0" xfId="0" applyFont="1" applyAlignment="1">
      <alignment horizontal="left"/>
    </xf>
  </cellXfs>
  <cellStyles count="44">
    <cellStyle name="%20 - Vurgu1" xfId="1" builtinId="30" customBuiltin="1"/>
    <cellStyle name="%20 - Vurgu2" xfId="2" builtinId="34" customBuiltin="1"/>
    <cellStyle name="%20 - Vurgu3" xfId="3" builtinId="38" customBuiltin="1"/>
    <cellStyle name="%20 - Vurgu4" xfId="4" builtinId="42" customBuiltin="1"/>
    <cellStyle name="%20 - Vurgu5" xfId="5" builtinId="46" customBuiltin="1"/>
    <cellStyle name="%20 - Vurgu6" xfId="6" builtinId="50" customBuiltin="1"/>
    <cellStyle name="%40 - Vurgu1" xfId="7" builtinId="31" customBuiltin="1"/>
    <cellStyle name="%40 - Vurgu2" xfId="8" builtinId="35" customBuiltin="1"/>
    <cellStyle name="%40 - Vurgu3" xfId="9" builtinId="39" customBuiltin="1"/>
    <cellStyle name="%40 - Vurgu4" xfId="10" builtinId="43" customBuiltin="1"/>
    <cellStyle name="%40 - Vurgu5" xfId="11" builtinId="47" customBuiltin="1"/>
    <cellStyle name="%40 - Vurgu6" xfId="12" builtinId="51" customBuiltin="1"/>
    <cellStyle name="%60 - Vurgu1" xfId="13" builtinId="32" customBuiltin="1"/>
    <cellStyle name="%60 - Vurgu2" xfId="14" builtinId="36" customBuiltin="1"/>
    <cellStyle name="%60 - Vurgu3" xfId="15" builtinId="40" customBuiltin="1"/>
    <cellStyle name="%60 - Vurgu4" xfId="16" builtinId="44" customBuiltin="1"/>
    <cellStyle name="%60 - Vurgu5" xfId="17" builtinId="48" customBuiltin="1"/>
    <cellStyle name="%60 - Vurgu6" xfId="18" builtinId="52" customBuiltin="1"/>
    <cellStyle name="Açıklama Metni" xfId="28" builtinId="53" customBuiltin="1"/>
    <cellStyle name="Ana Başlık" xfId="41" builtinId="15" customBuiltin="1"/>
    <cellStyle name="Bağlı Hücre" xfId="36" builtinId="24" customBuiltin="1"/>
    <cellStyle name="Başlık 1" xfId="30" builtinId="16" customBuiltin="1"/>
    <cellStyle name="Başlık 2" xfId="31" builtinId="17" customBuiltin="1"/>
    <cellStyle name="Başlık 3" xfId="32" builtinId="18" customBuiltin="1"/>
    <cellStyle name="Başlık 4" xfId="33" builtinId="19" customBuiltin="1"/>
    <cellStyle name="Çıkış" xfId="39" builtinId="21" customBuiltin="1"/>
    <cellStyle name="Giriş" xfId="35" builtinId="20" customBuiltin="1"/>
    <cellStyle name="Hesaplama" xfId="26" builtinId="22" customBuiltin="1"/>
    <cellStyle name="İşaretli Hücre" xfId="27" builtinId="23" customBuiltin="1"/>
    <cellStyle name="İyi" xfId="29" builtinId="26" customBuiltin="1"/>
    <cellStyle name="Köprü" xfId="34" builtinId="8"/>
    <cellStyle name="Kötü" xfId="25" builtinId="27" customBuiltin="1"/>
    <cellStyle name="Normal" xfId="0" builtinId="0"/>
    <cellStyle name="Not" xfId="38" builtinId="10" customBuiltin="1"/>
    <cellStyle name="Nötr" xfId="37" builtinId="28" customBuiltin="1"/>
    <cellStyle name="Toplam" xfId="42" builtinId="25" customBuiltin="1"/>
    <cellStyle name="Uyarı Metni" xfId="43" builtinId="11" customBuiltin="1"/>
    <cellStyle name="Vurgu1" xfId="19" builtinId="29" customBuiltin="1"/>
    <cellStyle name="Vurgu2" xfId="20" builtinId="33" customBuiltin="1"/>
    <cellStyle name="Vurgu3" xfId="21" builtinId="37" customBuiltin="1"/>
    <cellStyle name="Vurgu4" xfId="22" builtinId="41" customBuiltin="1"/>
    <cellStyle name="Vurgu5" xfId="23" builtinId="45" customBuiltin="1"/>
    <cellStyle name="Vurgu6" xfId="24" builtinId="49" customBuiltin="1"/>
    <cellStyle name="Yüzde" xfId="40" builtinId="5"/>
  </cellStyles>
  <dxfs count="67">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4</xdr:col>
      <xdr:colOff>777240</xdr:colOff>
      <xdr:row>5</xdr:row>
      <xdr:rowOff>131445</xdr:rowOff>
    </xdr:from>
    <xdr:to>
      <xdr:col>17</xdr:col>
      <xdr:colOff>57150</xdr:colOff>
      <xdr:row>10</xdr:row>
      <xdr:rowOff>95673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DD93"/>
  <sheetViews>
    <sheetView showGridLines="0" tabSelected="1" zoomScale="145" zoomScaleNormal="145" workbookViewId="0">
      <pane ySplit="7" topLeftCell="A77" activePane="bottomLeft" state="frozen"/>
      <selection pane="bottomLeft" activeCell="E2" sqref="E2"/>
    </sheetView>
  </sheetViews>
  <sheetFormatPr defaultColWidth="9.140625" defaultRowHeight="12.75" x14ac:dyDescent="0.2"/>
  <cols>
    <col min="1" max="1" width="6.85546875" customWidth="1"/>
    <col min="2" max="2" width="34.42578125" customWidth="1"/>
    <col min="3" max="3" width="21.42578125" bestFit="1" customWidth="1"/>
    <col min="4" max="4" width="6.85546875" hidden="1" customWidth="1"/>
    <col min="5" max="6" width="12" customWidth="1"/>
    <col min="7" max="7" width="6" customWidth="1"/>
    <col min="8" max="8" width="6.7109375" customWidth="1"/>
    <col min="9" max="9" width="6.42578125" customWidth="1"/>
    <col min="10" max="10" width="1.85546875" customWidth="1"/>
    <col min="11" max="108" width="2.42578125" customWidth="1"/>
  </cols>
  <sheetData>
    <row r="1" spans="1:108" ht="30" customHeight="1" x14ac:dyDescent="0.2">
      <c r="A1" s="61" t="s">
        <v>108</v>
      </c>
      <c r="B1" s="15"/>
      <c r="C1" s="15"/>
      <c r="D1" s="15"/>
      <c r="E1" s="15"/>
      <c r="F1" s="15"/>
      <c r="I1" s="66"/>
      <c r="K1" s="120"/>
      <c r="L1" s="120"/>
      <c r="M1" s="120"/>
      <c r="N1" s="120"/>
      <c r="O1" s="120"/>
      <c r="P1" s="120"/>
      <c r="Q1" s="120"/>
      <c r="R1" s="120"/>
      <c r="S1" s="120"/>
      <c r="T1" s="120"/>
      <c r="U1" s="120"/>
      <c r="V1" s="120"/>
      <c r="W1" s="120"/>
      <c r="X1" s="120"/>
      <c r="Y1" s="120"/>
      <c r="Z1" s="120"/>
      <c r="AA1" s="120"/>
      <c r="AB1" s="120"/>
      <c r="AC1" s="120"/>
      <c r="AD1" s="120"/>
      <c r="AE1" s="120"/>
    </row>
    <row r="2" spans="1:108" ht="18" customHeight="1" x14ac:dyDescent="0.2">
      <c r="A2" s="17" t="s">
        <v>90</v>
      </c>
      <c r="B2" s="7"/>
      <c r="C2" s="7"/>
      <c r="D2" s="11"/>
      <c r="E2" s="90"/>
      <c r="F2" s="90"/>
      <c r="H2" s="1"/>
    </row>
    <row r="3" spans="1:108" ht="14.25" x14ac:dyDescent="0.2">
      <c r="A3" s="17"/>
      <c r="B3" s="2"/>
      <c r="H3" s="1"/>
      <c r="K3" s="9"/>
      <c r="L3" s="9"/>
      <c r="M3" s="9"/>
      <c r="N3" s="9"/>
      <c r="O3" s="9"/>
      <c r="P3" s="9"/>
      <c r="Q3" s="9"/>
      <c r="R3" s="9"/>
      <c r="S3" s="9"/>
      <c r="T3" s="9"/>
      <c r="U3" s="9"/>
      <c r="V3" s="9"/>
      <c r="W3" s="9"/>
      <c r="X3" s="9"/>
      <c r="Y3" s="9"/>
      <c r="Z3" s="9"/>
      <c r="AA3" s="9"/>
    </row>
    <row r="4" spans="1:108" ht="17.25" customHeight="1" x14ac:dyDescent="0.2">
      <c r="A4" s="53"/>
      <c r="B4" s="54" t="s">
        <v>78</v>
      </c>
      <c r="C4" s="122">
        <v>44984</v>
      </c>
      <c r="D4" s="122"/>
      <c r="E4" s="122"/>
      <c r="F4" s="54" t="s">
        <v>80</v>
      </c>
      <c r="G4" s="54" t="s">
        <v>81</v>
      </c>
      <c r="H4" s="65">
        <v>1</v>
      </c>
      <c r="I4" s="2"/>
      <c r="J4" s="16"/>
      <c r="K4" s="114" t="str">
        <f>"Hafta "&amp;(K6-($C$4-WEEKDAY($C$4,1)+2))/7+1</f>
        <v>Hafta 1</v>
      </c>
      <c r="L4" s="115"/>
      <c r="M4" s="115"/>
      <c r="N4" s="115"/>
      <c r="O4" s="115"/>
      <c r="P4" s="115"/>
      <c r="Q4" s="116"/>
      <c r="R4" s="114" t="str">
        <f>"Hafta "&amp;(R6-($C$4-WEEKDAY($C$4,1)+2))/7+1</f>
        <v>Hafta 2</v>
      </c>
      <c r="S4" s="115"/>
      <c r="T4" s="115"/>
      <c r="U4" s="115"/>
      <c r="V4" s="115"/>
      <c r="W4" s="115"/>
      <c r="X4" s="116"/>
      <c r="Y4" s="114" t="str">
        <f>"Hafta "&amp;(Y6-($C$4-WEEKDAY($C$4,1)+2))/7+1</f>
        <v>Hafta 3</v>
      </c>
      <c r="Z4" s="115"/>
      <c r="AA4" s="115"/>
      <c r="AB4" s="115"/>
      <c r="AC4" s="115"/>
      <c r="AD4" s="115"/>
      <c r="AE4" s="116"/>
      <c r="AF4" s="114" t="str">
        <f>"Hafta "&amp;(AF6-($C$4-WEEKDAY($C$4,1)+2))/7+1</f>
        <v>Hafta 4</v>
      </c>
      <c r="AG4" s="115"/>
      <c r="AH4" s="115"/>
      <c r="AI4" s="115"/>
      <c r="AJ4" s="115"/>
      <c r="AK4" s="115"/>
      <c r="AL4" s="116"/>
      <c r="AM4" s="114" t="str">
        <f>"Hafta "&amp;(AM6-($C$4-WEEKDAY($C$4,1)+2))/7+1</f>
        <v>Hafta 5</v>
      </c>
      <c r="AN4" s="115"/>
      <c r="AO4" s="115"/>
      <c r="AP4" s="115"/>
      <c r="AQ4" s="115"/>
      <c r="AR4" s="115"/>
      <c r="AS4" s="116"/>
      <c r="AT4" s="114" t="str">
        <f>"Hafta "&amp;(AT6-($C$4-WEEKDAY($C$4,1)+2))/7+1</f>
        <v>Hafta 6</v>
      </c>
      <c r="AU4" s="115"/>
      <c r="AV4" s="115"/>
      <c r="AW4" s="115"/>
      <c r="AX4" s="115"/>
      <c r="AY4" s="115"/>
      <c r="AZ4" s="116"/>
      <c r="BA4" s="114" t="str">
        <f>"Hafta "&amp;(BA6-($C$4-WEEKDAY($C$4,1)+2))/7+1</f>
        <v>Hafta 7</v>
      </c>
      <c r="BB4" s="115"/>
      <c r="BC4" s="115"/>
      <c r="BD4" s="115"/>
      <c r="BE4" s="115"/>
      <c r="BF4" s="115"/>
      <c r="BG4" s="116"/>
      <c r="BH4" s="114" t="str">
        <f>"Hafta "&amp;(BH6-($C$4-WEEKDAY($C$4,1)+2))/7+1</f>
        <v>Hafta 8</v>
      </c>
      <c r="BI4" s="115"/>
      <c r="BJ4" s="115"/>
      <c r="BK4" s="115"/>
      <c r="BL4" s="115"/>
      <c r="BM4" s="115"/>
      <c r="BN4" s="116"/>
      <c r="BO4" s="114" t="str">
        <f>"Hafta "&amp;(BO6-($C$4-WEEKDAY($C$4,1)+2))/7+1</f>
        <v>Hafta 9</v>
      </c>
      <c r="BP4" s="115"/>
      <c r="BQ4" s="115"/>
      <c r="BR4" s="115"/>
      <c r="BS4" s="115"/>
      <c r="BT4" s="115"/>
      <c r="BU4" s="116"/>
      <c r="BV4" s="114" t="str">
        <f>"Hafta "&amp;(BV6-($C$4-WEEKDAY($C$4,1)+2))/7+1</f>
        <v>Hafta 10</v>
      </c>
      <c r="BW4" s="115"/>
      <c r="BX4" s="115"/>
      <c r="BY4" s="115"/>
      <c r="BZ4" s="115"/>
      <c r="CA4" s="115"/>
      <c r="CB4" s="116"/>
      <c r="CC4" s="114" t="str">
        <f>"Hafta "&amp;(CC6-($C$4-WEEKDAY($C$4,1)+2))/7+1</f>
        <v>Hafta 11</v>
      </c>
      <c r="CD4" s="115"/>
      <c r="CE4" s="115"/>
      <c r="CF4" s="115"/>
      <c r="CG4" s="115"/>
      <c r="CH4" s="115"/>
      <c r="CI4" s="116"/>
      <c r="CJ4" s="114" t="str">
        <f>"Hafta "&amp;(CJ6-($C$4-WEEKDAY($C$4,1)+2))/7+1</f>
        <v>Hafta 12</v>
      </c>
      <c r="CK4" s="115"/>
      <c r="CL4" s="115"/>
      <c r="CM4" s="115"/>
      <c r="CN4" s="115"/>
      <c r="CO4" s="115"/>
      <c r="CP4" s="116"/>
      <c r="CQ4" s="114" t="str">
        <f>"Hafta "&amp;(CQ6-($C$4-WEEKDAY($C$4,1)+2))/7+1</f>
        <v>Hafta 13</v>
      </c>
      <c r="CR4" s="115"/>
      <c r="CS4" s="115"/>
      <c r="CT4" s="115"/>
      <c r="CU4" s="115"/>
      <c r="CV4" s="115"/>
      <c r="CW4" s="116"/>
      <c r="CX4" s="114" t="str">
        <f>"Hafta "&amp;(CX6-($C$4-WEEKDAY($C$4,1)+2))/7+1</f>
        <v>Hafta 14</v>
      </c>
      <c r="CY4" s="115"/>
      <c r="CZ4" s="115"/>
      <c r="DA4" s="115"/>
      <c r="DB4" s="115"/>
      <c r="DC4" s="115"/>
      <c r="DD4" s="116"/>
    </row>
    <row r="5" spans="1:108" ht="17.25" customHeight="1" x14ac:dyDescent="0.2">
      <c r="A5" s="53"/>
      <c r="B5" s="54" t="s">
        <v>79</v>
      </c>
      <c r="C5" s="121" t="s">
        <v>109</v>
      </c>
      <c r="D5" s="121"/>
      <c r="E5" s="121"/>
      <c r="F5" s="53"/>
      <c r="G5" s="53"/>
      <c r="H5" s="53"/>
      <c r="I5" s="53"/>
      <c r="J5" s="16"/>
      <c r="K5" s="117">
        <f>K6</f>
        <v>44984</v>
      </c>
      <c r="L5" s="118"/>
      <c r="M5" s="118"/>
      <c r="N5" s="118"/>
      <c r="O5" s="118"/>
      <c r="P5" s="118"/>
      <c r="Q5" s="119"/>
      <c r="R5" s="117">
        <f>R6</f>
        <v>44991</v>
      </c>
      <c r="S5" s="118"/>
      <c r="T5" s="118"/>
      <c r="U5" s="118"/>
      <c r="V5" s="118"/>
      <c r="W5" s="118"/>
      <c r="X5" s="119"/>
      <c r="Y5" s="117">
        <f>Y6</f>
        <v>44998</v>
      </c>
      <c r="Z5" s="118"/>
      <c r="AA5" s="118"/>
      <c r="AB5" s="118"/>
      <c r="AC5" s="118"/>
      <c r="AD5" s="118"/>
      <c r="AE5" s="119"/>
      <c r="AF5" s="117">
        <f>AF6</f>
        <v>45005</v>
      </c>
      <c r="AG5" s="118"/>
      <c r="AH5" s="118"/>
      <c r="AI5" s="118"/>
      <c r="AJ5" s="118"/>
      <c r="AK5" s="118"/>
      <c r="AL5" s="119"/>
      <c r="AM5" s="117">
        <f>AM6</f>
        <v>45012</v>
      </c>
      <c r="AN5" s="118"/>
      <c r="AO5" s="118"/>
      <c r="AP5" s="118"/>
      <c r="AQ5" s="118"/>
      <c r="AR5" s="118"/>
      <c r="AS5" s="119"/>
      <c r="AT5" s="117">
        <f>AT6</f>
        <v>45019</v>
      </c>
      <c r="AU5" s="118"/>
      <c r="AV5" s="118"/>
      <c r="AW5" s="118"/>
      <c r="AX5" s="118"/>
      <c r="AY5" s="118"/>
      <c r="AZ5" s="119"/>
      <c r="BA5" s="117">
        <f>BA6</f>
        <v>45026</v>
      </c>
      <c r="BB5" s="118"/>
      <c r="BC5" s="118"/>
      <c r="BD5" s="118"/>
      <c r="BE5" s="118"/>
      <c r="BF5" s="118"/>
      <c r="BG5" s="119"/>
      <c r="BH5" s="117">
        <f>BH6</f>
        <v>45033</v>
      </c>
      <c r="BI5" s="118"/>
      <c r="BJ5" s="118"/>
      <c r="BK5" s="118"/>
      <c r="BL5" s="118"/>
      <c r="BM5" s="118"/>
      <c r="BN5" s="119"/>
      <c r="BO5" s="117">
        <f>BO6</f>
        <v>45040</v>
      </c>
      <c r="BP5" s="118"/>
      <c r="BQ5" s="118"/>
      <c r="BR5" s="118"/>
      <c r="BS5" s="118"/>
      <c r="BT5" s="118"/>
      <c r="BU5" s="119"/>
      <c r="BV5" s="117">
        <f>BV6</f>
        <v>45047</v>
      </c>
      <c r="BW5" s="118"/>
      <c r="BX5" s="118"/>
      <c r="BY5" s="118"/>
      <c r="BZ5" s="118"/>
      <c r="CA5" s="118"/>
      <c r="CB5" s="119"/>
      <c r="CC5" s="117">
        <f>CC6</f>
        <v>45054</v>
      </c>
      <c r="CD5" s="118"/>
      <c r="CE5" s="118"/>
      <c r="CF5" s="118"/>
      <c r="CG5" s="118"/>
      <c r="CH5" s="118"/>
      <c r="CI5" s="119"/>
      <c r="CJ5" s="117">
        <f>CJ6</f>
        <v>45061</v>
      </c>
      <c r="CK5" s="118"/>
      <c r="CL5" s="118"/>
      <c r="CM5" s="118"/>
      <c r="CN5" s="118"/>
      <c r="CO5" s="118"/>
      <c r="CP5" s="119"/>
      <c r="CQ5" s="117">
        <f>CQ6</f>
        <v>45068</v>
      </c>
      <c r="CR5" s="118"/>
      <c r="CS5" s="118"/>
      <c r="CT5" s="118"/>
      <c r="CU5" s="118"/>
      <c r="CV5" s="118"/>
      <c r="CW5" s="119"/>
      <c r="CX5" s="117">
        <f>CX6</f>
        <v>45075</v>
      </c>
      <c r="CY5" s="118"/>
      <c r="CZ5" s="118"/>
      <c r="DA5" s="118"/>
      <c r="DB5" s="118"/>
      <c r="DC5" s="118"/>
      <c r="DD5" s="119"/>
    </row>
    <row r="6" spans="1:108" x14ac:dyDescent="0.2">
      <c r="A6" s="16"/>
      <c r="B6" s="16"/>
      <c r="C6" s="16"/>
      <c r="D6" s="16"/>
      <c r="E6" s="16"/>
      <c r="F6" s="16"/>
      <c r="G6" s="16"/>
      <c r="H6" s="16"/>
      <c r="I6" s="16"/>
      <c r="J6" s="16"/>
      <c r="K6" s="43">
        <f>C4-WEEKDAY(C4,1)+2+7*(H4-1)</f>
        <v>44984</v>
      </c>
      <c r="L6" s="34">
        <f t="shared" ref="L6:AQ6" si="0">K6+1</f>
        <v>44985</v>
      </c>
      <c r="M6" s="34">
        <f t="shared" si="0"/>
        <v>44986</v>
      </c>
      <c r="N6" s="34">
        <f t="shared" si="0"/>
        <v>44987</v>
      </c>
      <c r="O6" s="34">
        <f t="shared" si="0"/>
        <v>44988</v>
      </c>
      <c r="P6" s="34">
        <f t="shared" si="0"/>
        <v>44989</v>
      </c>
      <c r="Q6" s="44">
        <f t="shared" si="0"/>
        <v>44990</v>
      </c>
      <c r="R6" s="43">
        <f t="shared" si="0"/>
        <v>44991</v>
      </c>
      <c r="S6" s="34">
        <f t="shared" si="0"/>
        <v>44992</v>
      </c>
      <c r="T6" s="34">
        <f t="shared" si="0"/>
        <v>44993</v>
      </c>
      <c r="U6" s="34">
        <f t="shared" si="0"/>
        <v>44994</v>
      </c>
      <c r="V6" s="34">
        <f t="shared" si="0"/>
        <v>44995</v>
      </c>
      <c r="W6" s="34">
        <f t="shared" si="0"/>
        <v>44996</v>
      </c>
      <c r="X6" s="44">
        <f t="shared" si="0"/>
        <v>44997</v>
      </c>
      <c r="Y6" s="43">
        <f t="shared" si="0"/>
        <v>44998</v>
      </c>
      <c r="Z6" s="34">
        <f t="shared" si="0"/>
        <v>44999</v>
      </c>
      <c r="AA6" s="34">
        <f t="shared" si="0"/>
        <v>45000</v>
      </c>
      <c r="AB6" s="34">
        <f t="shared" si="0"/>
        <v>45001</v>
      </c>
      <c r="AC6" s="34">
        <f t="shared" si="0"/>
        <v>45002</v>
      </c>
      <c r="AD6" s="34">
        <f t="shared" si="0"/>
        <v>45003</v>
      </c>
      <c r="AE6" s="44">
        <f t="shared" si="0"/>
        <v>45004</v>
      </c>
      <c r="AF6" s="43">
        <f t="shared" si="0"/>
        <v>45005</v>
      </c>
      <c r="AG6" s="34">
        <f t="shared" si="0"/>
        <v>45006</v>
      </c>
      <c r="AH6" s="34">
        <f t="shared" si="0"/>
        <v>45007</v>
      </c>
      <c r="AI6" s="34">
        <f t="shared" si="0"/>
        <v>45008</v>
      </c>
      <c r="AJ6" s="34">
        <f t="shared" si="0"/>
        <v>45009</v>
      </c>
      <c r="AK6" s="34">
        <f t="shared" si="0"/>
        <v>45010</v>
      </c>
      <c r="AL6" s="44">
        <f t="shared" si="0"/>
        <v>45011</v>
      </c>
      <c r="AM6" s="43">
        <f t="shared" si="0"/>
        <v>45012</v>
      </c>
      <c r="AN6" s="34">
        <f t="shared" si="0"/>
        <v>45013</v>
      </c>
      <c r="AO6" s="34">
        <f t="shared" si="0"/>
        <v>45014</v>
      </c>
      <c r="AP6" s="34">
        <f t="shared" si="0"/>
        <v>45015</v>
      </c>
      <c r="AQ6" s="34">
        <f t="shared" si="0"/>
        <v>45016</v>
      </c>
      <c r="AR6" s="34">
        <f t="shared" ref="AR6:BN6" si="1">AQ6+1</f>
        <v>45017</v>
      </c>
      <c r="AS6" s="44">
        <f t="shared" si="1"/>
        <v>45018</v>
      </c>
      <c r="AT6" s="43">
        <f t="shared" si="1"/>
        <v>45019</v>
      </c>
      <c r="AU6" s="34">
        <f t="shared" si="1"/>
        <v>45020</v>
      </c>
      <c r="AV6" s="34">
        <f t="shared" si="1"/>
        <v>45021</v>
      </c>
      <c r="AW6" s="34">
        <f t="shared" si="1"/>
        <v>45022</v>
      </c>
      <c r="AX6" s="34">
        <f t="shared" si="1"/>
        <v>45023</v>
      </c>
      <c r="AY6" s="34">
        <f t="shared" si="1"/>
        <v>45024</v>
      </c>
      <c r="AZ6" s="44">
        <f t="shared" si="1"/>
        <v>45025</v>
      </c>
      <c r="BA6" s="43">
        <f t="shared" si="1"/>
        <v>45026</v>
      </c>
      <c r="BB6" s="34">
        <f t="shared" si="1"/>
        <v>45027</v>
      </c>
      <c r="BC6" s="34">
        <f t="shared" si="1"/>
        <v>45028</v>
      </c>
      <c r="BD6" s="34">
        <f t="shared" si="1"/>
        <v>45029</v>
      </c>
      <c r="BE6" s="34">
        <f t="shared" si="1"/>
        <v>45030</v>
      </c>
      <c r="BF6" s="34">
        <f t="shared" si="1"/>
        <v>45031</v>
      </c>
      <c r="BG6" s="44">
        <f t="shared" si="1"/>
        <v>45032</v>
      </c>
      <c r="BH6" s="43">
        <f t="shared" si="1"/>
        <v>45033</v>
      </c>
      <c r="BI6" s="34">
        <f t="shared" si="1"/>
        <v>45034</v>
      </c>
      <c r="BJ6" s="34">
        <f t="shared" si="1"/>
        <v>45035</v>
      </c>
      <c r="BK6" s="34">
        <f t="shared" si="1"/>
        <v>45036</v>
      </c>
      <c r="BL6" s="34">
        <f t="shared" si="1"/>
        <v>45037</v>
      </c>
      <c r="BM6" s="34">
        <f t="shared" si="1"/>
        <v>45038</v>
      </c>
      <c r="BN6" s="44">
        <f t="shared" si="1"/>
        <v>45039</v>
      </c>
      <c r="BO6" s="43">
        <f t="shared" ref="BO6" si="2">BN6+1</f>
        <v>45040</v>
      </c>
      <c r="BP6" s="34">
        <f t="shared" ref="BP6" si="3">BO6+1</f>
        <v>45041</v>
      </c>
      <c r="BQ6" s="34">
        <f t="shared" ref="BQ6" si="4">BP6+1</f>
        <v>45042</v>
      </c>
      <c r="BR6" s="34">
        <f t="shared" ref="BR6" si="5">BQ6+1</f>
        <v>45043</v>
      </c>
      <c r="BS6" s="34">
        <f t="shared" ref="BS6" si="6">BR6+1</f>
        <v>45044</v>
      </c>
      <c r="BT6" s="34">
        <f t="shared" ref="BT6" si="7">BS6+1</f>
        <v>45045</v>
      </c>
      <c r="BU6" s="44">
        <f t="shared" ref="BU6" si="8">BT6+1</f>
        <v>45046</v>
      </c>
      <c r="BV6" s="43">
        <f t="shared" ref="BV6" si="9">BU6+1</f>
        <v>45047</v>
      </c>
      <c r="BW6" s="34">
        <f t="shared" ref="BW6" si="10">BV6+1</f>
        <v>45048</v>
      </c>
      <c r="BX6" s="34">
        <f t="shared" ref="BX6" si="11">BW6+1</f>
        <v>45049</v>
      </c>
      <c r="BY6" s="34">
        <f t="shared" ref="BY6" si="12">BX6+1</f>
        <v>45050</v>
      </c>
      <c r="BZ6" s="34">
        <f t="shared" ref="BZ6" si="13">BY6+1</f>
        <v>45051</v>
      </c>
      <c r="CA6" s="34">
        <f t="shared" ref="CA6" si="14">BZ6+1</f>
        <v>45052</v>
      </c>
      <c r="CB6" s="44">
        <f t="shared" ref="CB6" si="15">CA6+1</f>
        <v>45053</v>
      </c>
      <c r="CC6" s="43">
        <f t="shared" ref="CC6" si="16">CB6+1</f>
        <v>45054</v>
      </c>
      <c r="CD6" s="34">
        <f t="shared" ref="CD6" si="17">CC6+1</f>
        <v>45055</v>
      </c>
      <c r="CE6" s="34">
        <f t="shared" ref="CE6" si="18">CD6+1</f>
        <v>45056</v>
      </c>
      <c r="CF6" s="34">
        <f t="shared" ref="CF6" si="19">CE6+1</f>
        <v>45057</v>
      </c>
      <c r="CG6" s="34">
        <f t="shared" ref="CG6" si="20">CF6+1</f>
        <v>45058</v>
      </c>
      <c r="CH6" s="34">
        <f t="shared" ref="CH6" si="21">CG6+1</f>
        <v>45059</v>
      </c>
      <c r="CI6" s="44">
        <f t="shared" ref="CI6" si="22">CH6+1</f>
        <v>45060</v>
      </c>
      <c r="CJ6" s="43">
        <f t="shared" ref="CJ6" si="23">CI6+1</f>
        <v>45061</v>
      </c>
      <c r="CK6" s="34">
        <f t="shared" ref="CK6" si="24">CJ6+1</f>
        <v>45062</v>
      </c>
      <c r="CL6" s="34">
        <f t="shared" ref="CL6" si="25">CK6+1</f>
        <v>45063</v>
      </c>
      <c r="CM6" s="34">
        <f t="shared" ref="CM6" si="26">CL6+1</f>
        <v>45064</v>
      </c>
      <c r="CN6" s="34">
        <f t="shared" ref="CN6" si="27">CM6+1</f>
        <v>45065</v>
      </c>
      <c r="CO6" s="34">
        <f t="shared" ref="CO6" si="28">CN6+1</f>
        <v>45066</v>
      </c>
      <c r="CP6" s="44">
        <f t="shared" ref="CP6" si="29">CO6+1</f>
        <v>45067</v>
      </c>
      <c r="CQ6" s="43">
        <f t="shared" ref="CQ6" si="30">CP6+1</f>
        <v>45068</v>
      </c>
      <c r="CR6" s="34">
        <f t="shared" ref="CR6" si="31">CQ6+1</f>
        <v>45069</v>
      </c>
      <c r="CS6" s="34">
        <f t="shared" ref="CS6" si="32">CR6+1</f>
        <v>45070</v>
      </c>
      <c r="CT6" s="34">
        <f t="shared" ref="CT6" si="33">CS6+1</f>
        <v>45071</v>
      </c>
      <c r="CU6" s="34">
        <f t="shared" ref="CU6" si="34">CT6+1</f>
        <v>45072</v>
      </c>
      <c r="CV6" s="34">
        <f t="shared" ref="CV6" si="35">CU6+1</f>
        <v>45073</v>
      </c>
      <c r="CW6" s="44">
        <f t="shared" ref="CW6" si="36">CV6+1</f>
        <v>45074</v>
      </c>
      <c r="CX6" s="43">
        <f t="shared" ref="CX6" si="37">CW6+1</f>
        <v>45075</v>
      </c>
      <c r="CY6" s="34">
        <f t="shared" ref="CY6" si="38">CX6+1</f>
        <v>45076</v>
      </c>
      <c r="CZ6" s="34">
        <f t="shared" ref="CZ6" si="39">CY6+1</f>
        <v>45077</v>
      </c>
      <c r="DA6" s="34">
        <f t="shared" ref="DA6" si="40">CZ6+1</f>
        <v>45078</v>
      </c>
      <c r="DB6" s="34">
        <f t="shared" ref="DB6" si="41">DA6+1</f>
        <v>45079</v>
      </c>
      <c r="DC6" s="34">
        <f t="shared" ref="DC6" si="42">DB6+1</f>
        <v>45080</v>
      </c>
      <c r="DD6" s="44">
        <f t="shared" ref="DD6" si="43">DC6+1</f>
        <v>45081</v>
      </c>
    </row>
    <row r="7" spans="1:108" s="2" customFormat="1" ht="24.75" thickBot="1" x14ac:dyDescent="0.25">
      <c r="A7" s="56" t="s">
        <v>82</v>
      </c>
      <c r="B7" s="56" t="s">
        <v>83</v>
      </c>
      <c r="C7" s="57" t="s">
        <v>84</v>
      </c>
      <c r="D7" s="58" t="s">
        <v>23</v>
      </c>
      <c r="E7" s="59" t="s">
        <v>85</v>
      </c>
      <c r="F7" s="59" t="s">
        <v>86</v>
      </c>
      <c r="G7" s="57" t="s">
        <v>87</v>
      </c>
      <c r="H7" s="57" t="s">
        <v>88</v>
      </c>
      <c r="I7" s="57" t="s">
        <v>89</v>
      </c>
      <c r="J7" s="57"/>
      <c r="K7" s="60" t="str">
        <f t="shared" ref="K7:AP7" si="44">CHOOSE(WEEKDAY(K6,1),"P","P","S","Ç","P","C","C")</f>
        <v>P</v>
      </c>
      <c r="L7" s="60" t="str">
        <f t="shared" si="44"/>
        <v>S</v>
      </c>
      <c r="M7" s="60" t="str">
        <f t="shared" si="44"/>
        <v>Ç</v>
      </c>
      <c r="N7" s="60" t="str">
        <f t="shared" si="44"/>
        <v>P</v>
      </c>
      <c r="O7" s="60" t="str">
        <f t="shared" si="44"/>
        <v>C</v>
      </c>
      <c r="P7" s="60" t="str">
        <f t="shared" si="44"/>
        <v>C</v>
      </c>
      <c r="Q7" s="60" t="str">
        <f t="shared" si="44"/>
        <v>P</v>
      </c>
      <c r="R7" s="60" t="str">
        <f t="shared" si="44"/>
        <v>P</v>
      </c>
      <c r="S7" s="60" t="str">
        <f t="shared" si="44"/>
        <v>S</v>
      </c>
      <c r="T7" s="60" t="str">
        <f t="shared" si="44"/>
        <v>Ç</v>
      </c>
      <c r="U7" s="60" t="str">
        <f t="shared" si="44"/>
        <v>P</v>
      </c>
      <c r="V7" s="60" t="str">
        <f t="shared" si="44"/>
        <v>C</v>
      </c>
      <c r="W7" s="60" t="str">
        <f t="shared" si="44"/>
        <v>C</v>
      </c>
      <c r="X7" s="60" t="str">
        <f t="shared" si="44"/>
        <v>P</v>
      </c>
      <c r="Y7" s="60" t="str">
        <f t="shared" si="44"/>
        <v>P</v>
      </c>
      <c r="Z7" s="60" t="str">
        <f t="shared" si="44"/>
        <v>S</v>
      </c>
      <c r="AA7" s="60" t="str">
        <f t="shared" si="44"/>
        <v>Ç</v>
      </c>
      <c r="AB7" s="60" t="str">
        <f t="shared" si="44"/>
        <v>P</v>
      </c>
      <c r="AC7" s="60" t="str">
        <f t="shared" si="44"/>
        <v>C</v>
      </c>
      <c r="AD7" s="60" t="str">
        <f t="shared" si="44"/>
        <v>C</v>
      </c>
      <c r="AE7" s="60" t="str">
        <f t="shared" si="44"/>
        <v>P</v>
      </c>
      <c r="AF7" s="60" t="str">
        <f t="shared" si="44"/>
        <v>P</v>
      </c>
      <c r="AG7" s="60" t="str">
        <f t="shared" si="44"/>
        <v>S</v>
      </c>
      <c r="AH7" s="60" t="str">
        <f t="shared" si="44"/>
        <v>Ç</v>
      </c>
      <c r="AI7" s="60" t="str">
        <f t="shared" si="44"/>
        <v>P</v>
      </c>
      <c r="AJ7" s="60" t="str">
        <f t="shared" si="44"/>
        <v>C</v>
      </c>
      <c r="AK7" s="60" t="str">
        <f t="shared" si="44"/>
        <v>C</v>
      </c>
      <c r="AL7" s="60" t="str">
        <f t="shared" si="44"/>
        <v>P</v>
      </c>
      <c r="AM7" s="60" t="str">
        <f t="shared" si="44"/>
        <v>P</v>
      </c>
      <c r="AN7" s="60" t="str">
        <f t="shared" si="44"/>
        <v>S</v>
      </c>
      <c r="AO7" s="60" t="str">
        <f t="shared" si="44"/>
        <v>Ç</v>
      </c>
      <c r="AP7" s="60" t="str">
        <f t="shared" si="44"/>
        <v>P</v>
      </c>
      <c r="AQ7" s="60" t="str">
        <f t="shared" ref="AQ7:BV7" si="45">CHOOSE(WEEKDAY(AQ6,1),"P","P","S","Ç","P","C","C")</f>
        <v>C</v>
      </c>
      <c r="AR7" s="60" t="str">
        <f t="shared" si="45"/>
        <v>C</v>
      </c>
      <c r="AS7" s="60" t="str">
        <f t="shared" si="45"/>
        <v>P</v>
      </c>
      <c r="AT7" s="60" t="str">
        <f t="shared" si="45"/>
        <v>P</v>
      </c>
      <c r="AU7" s="60" t="str">
        <f t="shared" si="45"/>
        <v>S</v>
      </c>
      <c r="AV7" s="60" t="str">
        <f t="shared" si="45"/>
        <v>Ç</v>
      </c>
      <c r="AW7" s="60" t="str">
        <f t="shared" si="45"/>
        <v>P</v>
      </c>
      <c r="AX7" s="60" t="str">
        <f t="shared" si="45"/>
        <v>C</v>
      </c>
      <c r="AY7" s="60" t="str">
        <f t="shared" si="45"/>
        <v>C</v>
      </c>
      <c r="AZ7" s="60" t="str">
        <f t="shared" si="45"/>
        <v>P</v>
      </c>
      <c r="BA7" s="60" t="str">
        <f t="shared" si="45"/>
        <v>P</v>
      </c>
      <c r="BB7" s="60" t="str">
        <f t="shared" si="45"/>
        <v>S</v>
      </c>
      <c r="BC7" s="60" t="str">
        <f t="shared" si="45"/>
        <v>Ç</v>
      </c>
      <c r="BD7" s="60" t="str">
        <f t="shared" si="45"/>
        <v>P</v>
      </c>
      <c r="BE7" s="60" t="str">
        <f t="shared" si="45"/>
        <v>C</v>
      </c>
      <c r="BF7" s="60" t="str">
        <f t="shared" si="45"/>
        <v>C</v>
      </c>
      <c r="BG7" s="60" t="str">
        <f t="shared" si="45"/>
        <v>P</v>
      </c>
      <c r="BH7" s="60" t="str">
        <f t="shared" si="45"/>
        <v>P</v>
      </c>
      <c r="BI7" s="60" t="str">
        <f t="shared" si="45"/>
        <v>S</v>
      </c>
      <c r="BJ7" s="60" t="str">
        <f t="shared" si="45"/>
        <v>Ç</v>
      </c>
      <c r="BK7" s="60" t="str">
        <f t="shared" si="45"/>
        <v>P</v>
      </c>
      <c r="BL7" s="60" t="str">
        <f t="shared" si="45"/>
        <v>C</v>
      </c>
      <c r="BM7" s="60" t="str">
        <f t="shared" si="45"/>
        <v>C</v>
      </c>
      <c r="BN7" s="60" t="str">
        <f t="shared" si="45"/>
        <v>P</v>
      </c>
      <c r="BO7" s="60" t="str">
        <f t="shared" si="45"/>
        <v>P</v>
      </c>
      <c r="BP7" s="60" t="str">
        <f t="shared" si="45"/>
        <v>S</v>
      </c>
      <c r="BQ7" s="60" t="str">
        <f t="shared" si="45"/>
        <v>Ç</v>
      </c>
      <c r="BR7" s="60" t="str">
        <f t="shared" si="45"/>
        <v>P</v>
      </c>
      <c r="BS7" s="60" t="str">
        <f t="shared" si="45"/>
        <v>C</v>
      </c>
      <c r="BT7" s="60" t="str">
        <f t="shared" si="45"/>
        <v>C</v>
      </c>
      <c r="BU7" s="60" t="str">
        <f t="shared" si="45"/>
        <v>P</v>
      </c>
      <c r="BV7" s="60" t="str">
        <f t="shared" si="45"/>
        <v>P</v>
      </c>
      <c r="BW7" s="60" t="str">
        <f t="shared" ref="BW7:DB7" si="46">CHOOSE(WEEKDAY(BW6,1),"P","P","S","Ç","P","C","C")</f>
        <v>S</v>
      </c>
      <c r="BX7" s="60" t="str">
        <f t="shared" si="46"/>
        <v>Ç</v>
      </c>
      <c r="BY7" s="60" t="str">
        <f t="shared" si="46"/>
        <v>P</v>
      </c>
      <c r="BZ7" s="60" t="str">
        <f t="shared" si="46"/>
        <v>C</v>
      </c>
      <c r="CA7" s="60" t="str">
        <f t="shared" si="46"/>
        <v>C</v>
      </c>
      <c r="CB7" s="60" t="str">
        <f t="shared" si="46"/>
        <v>P</v>
      </c>
      <c r="CC7" s="60" t="str">
        <f t="shared" si="46"/>
        <v>P</v>
      </c>
      <c r="CD7" s="60" t="str">
        <f t="shared" si="46"/>
        <v>S</v>
      </c>
      <c r="CE7" s="60" t="str">
        <f t="shared" si="46"/>
        <v>Ç</v>
      </c>
      <c r="CF7" s="60" t="str">
        <f t="shared" si="46"/>
        <v>P</v>
      </c>
      <c r="CG7" s="60" t="str">
        <f t="shared" si="46"/>
        <v>C</v>
      </c>
      <c r="CH7" s="60" t="str">
        <f t="shared" si="46"/>
        <v>C</v>
      </c>
      <c r="CI7" s="60" t="str">
        <f t="shared" si="46"/>
        <v>P</v>
      </c>
      <c r="CJ7" s="60" t="str">
        <f t="shared" si="46"/>
        <v>P</v>
      </c>
      <c r="CK7" s="60" t="str">
        <f t="shared" si="46"/>
        <v>S</v>
      </c>
      <c r="CL7" s="60" t="str">
        <f t="shared" si="46"/>
        <v>Ç</v>
      </c>
      <c r="CM7" s="60" t="str">
        <f t="shared" si="46"/>
        <v>P</v>
      </c>
      <c r="CN7" s="60" t="str">
        <f t="shared" si="46"/>
        <v>C</v>
      </c>
      <c r="CO7" s="60" t="str">
        <f t="shared" si="46"/>
        <v>C</v>
      </c>
      <c r="CP7" s="60" t="str">
        <f t="shared" si="46"/>
        <v>P</v>
      </c>
      <c r="CQ7" s="60" t="str">
        <f t="shared" si="46"/>
        <v>P</v>
      </c>
      <c r="CR7" s="60" t="str">
        <f t="shared" si="46"/>
        <v>S</v>
      </c>
      <c r="CS7" s="60" t="str">
        <f t="shared" si="46"/>
        <v>Ç</v>
      </c>
      <c r="CT7" s="60" t="str">
        <f t="shared" si="46"/>
        <v>P</v>
      </c>
      <c r="CU7" s="60" t="str">
        <f t="shared" si="46"/>
        <v>C</v>
      </c>
      <c r="CV7" s="60" t="str">
        <f t="shared" si="46"/>
        <v>C</v>
      </c>
      <c r="CW7" s="60" t="str">
        <f t="shared" si="46"/>
        <v>P</v>
      </c>
      <c r="CX7" s="60" t="str">
        <f t="shared" si="46"/>
        <v>P</v>
      </c>
      <c r="CY7" s="60" t="str">
        <f t="shared" si="46"/>
        <v>S</v>
      </c>
      <c r="CZ7" s="60" t="str">
        <f t="shared" si="46"/>
        <v>Ç</v>
      </c>
      <c r="DA7" s="60" t="str">
        <f t="shared" si="46"/>
        <v>P</v>
      </c>
      <c r="DB7" s="60" t="str">
        <f t="shared" si="46"/>
        <v>C</v>
      </c>
      <c r="DC7" s="60" t="str">
        <f t="shared" ref="DC7:DD7" si="47">CHOOSE(WEEKDAY(DC6,1),"P","P","S","Ç","P","C","C")</f>
        <v>C</v>
      </c>
      <c r="DD7" s="60" t="str">
        <f t="shared" si="47"/>
        <v>P</v>
      </c>
    </row>
    <row r="8" spans="1:108" s="19" customFormat="1" ht="18" x14ac:dyDescent="0.2">
      <c r="A8" s="35" t="str">
        <f>IF(ISERROR(VALUE(SUBSTITUTE(prevWBS,".",""))),"1",IF(ISERROR(FIND("`",SUBSTITUTE(prevWBS,".","`",1))),TEXT(VALUE(prevWBS)+1,"#"),TEXT(VALUE(LEFT(prevWBS,FIND("`",SUBSTITUTE(prevWBS,".","`",1))-1))+1,"#")))</f>
        <v>1</v>
      </c>
      <c r="B8" s="36" t="s">
        <v>110</v>
      </c>
      <c r="C8" s="37"/>
      <c r="D8" s="38"/>
      <c r="E8" s="39">
        <v>44984</v>
      </c>
      <c r="F8" s="55">
        <f>IF(ISBLANK(E8)," - ",IF(G8=0,E8,E8+G8-1))</f>
        <v>44993</v>
      </c>
      <c r="G8" s="40">
        <v>10</v>
      </c>
      <c r="H8" s="41"/>
      <c r="I8" s="42">
        <f t="shared" ref="I8:I92" si="48">IF(OR(F8=0,E8=0)," - ",NETWORKDAYS(E8,F8))</f>
        <v>8</v>
      </c>
      <c r="J8" s="45"/>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c r="BW8" s="50"/>
      <c r="BX8" s="50"/>
      <c r="BY8" s="50"/>
      <c r="BZ8" s="50"/>
      <c r="CA8" s="50"/>
      <c r="CB8" s="50"/>
      <c r="CC8" s="50"/>
      <c r="CD8" s="50"/>
      <c r="CE8" s="50"/>
      <c r="CF8" s="50"/>
      <c r="CG8" s="50"/>
      <c r="CH8" s="50"/>
      <c r="CI8" s="50"/>
      <c r="CJ8" s="50"/>
      <c r="CK8" s="50"/>
      <c r="CL8" s="50"/>
      <c r="CM8" s="50"/>
      <c r="CN8" s="50"/>
      <c r="CO8" s="50"/>
      <c r="CP8" s="50"/>
      <c r="CQ8" s="50"/>
      <c r="CR8" s="50"/>
      <c r="CS8" s="50"/>
      <c r="CT8" s="50"/>
      <c r="CU8" s="50"/>
      <c r="CV8" s="50"/>
      <c r="CW8" s="50"/>
      <c r="CX8" s="50"/>
      <c r="CY8" s="50"/>
      <c r="CZ8" s="50"/>
      <c r="DA8" s="50"/>
      <c r="DB8" s="50"/>
      <c r="DC8" s="50"/>
      <c r="DD8" s="50"/>
    </row>
    <row r="9" spans="1:108" s="25" customFormat="1" ht="18" x14ac:dyDescent="0.2">
      <c r="A9" s="24" t="str">
        <f t="shared" ref="A9:A12" si="4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2" t="s">
        <v>91</v>
      </c>
      <c r="C9" s="25" t="s">
        <v>177</v>
      </c>
      <c r="D9" s="63"/>
      <c r="E9" s="92">
        <v>44984</v>
      </c>
      <c r="F9" s="93">
        <f>IF(ISBLANK(E9)," - ",IF(G9=0,E9,E9+G9-1))</f>
        <v>44985</v>
      </c>
      <c r="G9" s="26">
        <v>2</v>
      </c>
      <c r="H9" s="27">
        <v>1</v>
      </c>
      <c r="I9" s="28">
        <v>2</v>
      </c>
      <c r="J9" s="46"/>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row>
    <row r="10" spans="1:108" s="25" customFormat="1" ht="18" customHeight="1" x14ac:dyDescent="0.2">
      <c r="A10" s="24" t="str">
        <f t="shared" si="49"/>
        <v>1.2</v>
      </c>
      <c r="B10" s="62" t="s">
        <v>111</v>
      </c>
      <c r="C10" s="25" t="s">
        <v>178</v>
      </c>
      <c r="D10" s="63"/>
      <c r="E10" s="92">
        <v>44985</v>
      </c>
      <c r="F10" s="93">
        <v>44987</v>
      </c>
      <c r="G10" s="26">
        <v>3</v>
      </c>
      <c r="H10" s="27">
        <v>1</v>
      </c>
      <c r="I10" s="28">
        <v>3</v>
      </c>
      <c r="J10" s="46"/>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row>
    <row r="11" spans="1:108" s="25" customFormat="1" ht="18" customHeight="1" x14ac:dyDescent="0.2">
      <c r="A11" s="24" t="str">
        <f t="shared" si="49"/>
        <v>1.3</v>
      </c>
      <c r="B11" s="62" t="s">
        <v>112</v>
      </c>
      <c r="C11" s="25" t="s">
        <v>179</v>
      </c>
      <c r="D11" s="63"/>
      <c r="E11" s="92">
        <v>44987</v>
      </c>
      <c r="F11" s="93">
        <f t="shared" ref="F11:F65" si="50">IF(ISBLANK(E11)," - ",IF(G11=0,E11,E11+G11-1))</f>
        <v>44989</v>
      </c>
      <c r="G11" s="26">
        <v>3</v>
      </c>
      <c r="H11" s="27">
        <v>1</v>
      </c>
      <c r="I11" s="28">
        <f t="shared" si="48"/>
        <v>2</v>
      </c>
      <c r="J11" s="46"/>
      <c r="K11" s="24"/>
      <c r="L11" s="24"/>
      <c r="M11" s="51"/>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row>
    <row r="12" spans="1:108" s="25" customFormat="1" ht="18" customHeight="1" x14ac:dyDescent="0.2">
      <c r="A12" s="24" t="str">
        <f t="shared" si="49"/>
        <v>1.4</v>
      </c>
      <c r="B12" s="62" t="s">
        <v>92</v>
      </c>
      <c r="C12" s="25" t="s">
        <v>177</v>
      </c>
      <c r="D12" s="63"/>
      <c r="E12" s="92">
        <v>44989</v>
      </c>
      <c r="F12" s="93">
        <f t="shared" si="50"/>
        <v>44991</v>
      </c>
      <c r="G12" s="26">
        <v>3</v>
      </c>
      <c r="H12" s="27">
        <v>1</v>
      </c>
      <c r="I12" s="28">
        <f t="shared" si="48"/>
        <v>1</v>
      </c>
      <c r="J12" s="46"/>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row>
    <row r="13" spans="1:108" s="19" customFormat="1" ht="18" x14ac:dyDescent="0.2">
      <c r="A13" s="18" t="str">
        <f>IF(ISERROR(VALUE(SUBSTITUTE(prevWBS,".",""))),"1",IF(ISERROR(FIND("`",SUBSTITUTE(prevWBS,".","`",1))),TEXT(VALUE(prevWBS)+1,"#"),TEXT(VALUE(LEFT(prevWBS,FIND("`",SUBSTITUTE(prevWBS,".","`",1))-1))+1,"#")))</f>
        <v>2</v>
      </c>
      <c r="B13" s="36" t="s">
        <v>113</v>
      </c>
      <c r="D13" s="20"/>
      <c r="E13" s="49">
        <v>44992</v>
      </c>
      <c r="F13" s="49">
        <f t="shared" si="50"/>
        <v>45036</v>
      </c>
      <c r="G13" s="21">
        <v>45</v>
      </c>
      <c r="H13" s="27">
        <v>1</v>
      </c>
      <c r="I13" s="23">
        <f t="shared" si="48"/>
        <v>33</v>
      </c>
      <c r="J13" s="47"/>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52"/>
    </row>
    <row r="14" spans="1:108" s="25" customFormat="1" ht="18" x14ac:dyDescent="0.2">
      <c r="A14"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62" t="s">
        <v>114</v>
      </c>
      <c r="C14" s="25" t="s">
        <v>181</v>
      </c>
      <c r="D14" s="63"/>
      <c r="E14" s="92">
        <v>44992</v>
      </c>
      <c r="F14" s="93">
        <f t="shared" si="50"/>
        <v>44996</v>
      </c>
      <c r="G14" s="26">
        <v>5</v>
      </c>
      <c r="H14" s="27">
        <v>1</v>
      </c>
      <c r="I14" s="28">
        <v>4</v>
      </c>
      <c r="J14" s="46"/>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row>
    <row r="15" spans="1:108" s="25" customFormat="1" ht="18" x14ac:dyDescent="0.2">
      <c r="A15"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5" s="64" t="s">
        <v>116</v>
      </c>
      <c r="C15" s="25" t="s">
        <v>179</v>
      </c>
      <c r="D15" s="63"/>
      <c r="E15" s="92">
        <v>44992</v>
      </c>
      <c r="F15" s="93">
        <f t="shared" si="50"/>
        <v>44993</v>
      </c>
      <c r="G15" s="26">
        <v>2</v>
      </c>
      <c r="H15" s="27">
        <v>1</v>
      </c>
      <c r="I15" s="28">
        <f t="shared" si="48"/>
        <v>2</v>
      </c>
      <c r="J15" s="46"/>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row>
    <row r="16" spans="1:108" s="25" customFormat="1" ht="24" x14ac:dyDescent="0.2">
      <c r="A16"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16" s="64" t="s">
        <v>117</v>
      </c>
      <c r="C16" s="25" t="s">
        <v>180</v>
      </c>
      <c r="D16" s="63"/>
      <c r="E16" s="92">
        <v>44993</v>
      </c>
      <c r="F16" s="93">
        <f t="shared" ref="F16:F17" si="51">IF(ISBLANK(E16)," - ",IF(G16=0,E16,E16+G16-1))</f>
        <v>44993</v>
      </c>
      <c r="G16" s="26">
        <v>1</v>
      </c>
      <c r="H16" s="27">
        <v>1</v>
      </c>
      <c r="I16" s="28">
        <f t="shared" ref="I16" si="52">IF(OR(F16=0,E16=0)," - ",NETWORKDAYS(E16,F16))</f>
        <v>1</v>
      </c>
      <c r="J16" s="46"/>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row>
    <row r="17" spans="1:108" s="25" customFormat="1" ht="18" x14ac:dyDescent="0.2">
      <c r="A17"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17" s="62" t="s">
        <v>120</v>
      </c>
      <c r="C17" s="25" t="s">
        <v>179</v>
      </c>
      <c r="D17" s="63"/>
      <c r="E17" s="92">
        <v>44994</v>
      </c>
      <c r="F17" s="93">
        <f t="shared" si="51"/>
        <v>44994</v>
      </c>
      <c r="G17" s="26">
        <v>1</v>
      </c>
      <c r="H17" s="27">
        <v>1</v>
      </c>
      <c r="I17" s="28">
        <f t="shared" si="48"/>
        <v>1</v>
      </c>
      <c r="J17" s="46"/>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row>
    <row r="18" spans="1:108" s="25" customFormat="1" ht="18" x14ac:dyDescent="0.2">
      <c r="A18"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2.1.4</v>
      </c>
      <c r="B18" s="64" t="s">
        <v>118</v>
      </c>
      <c r="C18" s="25" t="s">
        <v>179</v>
      </c>
      <c r="D18" s="63"/>
      <c r="E18" s="92">
        <v>44995</v>
      </c>
      <c r="F18" s="93">
        <f t="shared" ref="F18" si="53">IF(ISBLANK(E18)," - ",IF(G18=0,E18,E18+G18-1))</f>
        <v>44995</v>
      </c>
      <c r="G18" s="26">
        <v>1</v>
      </c>
      <c r="H18" s="27">
        <v>1</v>
      </c>
      <c r="I18" s="28">
        <f t="shared" ref="I18" si="54">IF(OR(F18=0,E18=0)," - ",NETWORKDAYS(E18,F18))</f>
        <v>1</v>
      </c>
      <c r="J18" s="46"/>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row>
    <row r="19" spans="1:108" s="25" customFormat="1" ht="18" x14ac:dyDescent="0.2">
      <c r="A19"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2.1.5</v>
      </c>
      <c r="B19" s="62" t="s">
        <v>119</v>
      </c>
      <c r="C19" s="25" t="s">
        <v>179</v>
      </c>
      <c r="D19" s="63"/>
      <c r="E19" s="92">
        <v>44996</v>
      </c>
      <c r="F19" s="93">
        <f t="shared" si="50"/>
        <v>44996</v>
      </c>
      <c r="G19" s="26">
        <v>1</v>
      </c>
      <c r="H19" s="27">
        <v>1</v>
      </c>
      <c r="I19" s="28">
        <f t="shared" si="48"/>
        <v>0</v>
      </c>
      <c r="J19" s="46"/>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row>
    <row r="20" spans="1:108" s="25" customFormat="1" ht="18" x14ac:dyDescent="0.2">
      <c r="A20"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62" t="s">
        <v>115</v>
      </c>
      <c r="C20" s="25" t="s">
        <v>180</v>
      </c>
      <c r="D20" s="63"/>
      <c r="E20" s="92">
        <v>44997</v>
      </c>
      <c r="F20" s="93">
        <f t="shared" si="50"/>
        <v>45004</v>
      </c>
      <c r="G20" s="26">
        <v>8</v>
      </c>
      <c r="H20" s="27">
        <v>1</v>
      </c>
      <c r="I20" s="28">
        <f t="shared" si="48"/>
        <v>5</v>
      </c>
      <c r="J20" s="46"/>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row>
    <row r="21" spans="1:108" s="25" customFormat="1" ht="18" x14ac:dyDescent="0.2">
      <c r="A21" s="24" t="str">
        <f t="shared" ref="A21:A26" si="55">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21" s="64" t="s">
        <v>121</v>
      </c>
      <c r="C21" s="25" t="s">
        <v>180</v>
      </c>
      <c r="D21" s="63"/>
      <c r="E21" s="92">
        <v>44997</v>
      </c>
      <c r="F21" s="93">
        <f t="shared" si="50"/>
        <v>44999</v>
      </c>
      <c r="G21" s="26">
        <v>3</v>
      </c>
      <c r="H21" s="27">
        <v>1</v>
      </c>
      <c r="I21" s="28">
        <f t="shared" si="48"/>
        <v>2</v>
      </c>
      <c r="J21" s="46"/>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row>
    <row r="22" spans="1:108" s="25" customFormat="1" ht="18" x14ac:dyDescent="0.2">
      <c r="A22" s="24" t="str">
        <f t="shared" si="55"/>
        <v>2.2.2</v>
      </c>
      <c r="B22" s="94" t="s">
        <v>122</v>
      </c>
      <c r="C22" s="25" t="s">
        <v>180</v>
      </c>
      <c r="D22" s="95"/>
      <c r="E22" s="96">
        <v>44997</v>
      </c>
      <c r="F22" s="97">
        <f t="shared" si="50"/>
        <v>45000</v>
      </c>
      <c r="G22" s="98">
        <v>4</v>
      </c>
      <c r="H22" s="27">
        <v>1</v>
      </c>
      <c r="I22" s="100">
        <f t="shared" si="48"/>
        <v>3</v>
      </c>
      <c r="J22" s="101"/>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row>
    <row r="23" spans="1:108" s="25" customFormat="1" ht="18" x14ac:dyDescent="0.2">
      <c r="A23" s="24" t="str">
        <f t="shared" si="55"/>
        <v>2.2.3</v>
      </c>
      <c r="B23" s="94" t="s">
        <v>123</v>
      </c>
      <c r="C23" s="25" t="s">
        <v>180</v>
      </c>
      <c r="D23" s="95"/>
      <c r="E23" s="96">
        <v>44997</v>
      </c>
      <c r="F23" s="97">
        <f t="shared" si="50"/>
        <v>45000</v>
      </c>
      <c r="G23" s="98">
        <v>4</v>
      </c>
      <c r="H23" s="27">
        <v>1</v>
      </c>
      <c r="I23" s="100">
        <f t="shared" si="48"/>
        <v>3</v>
      </c>
      <c r="J23" s="101"/>
      <c r="K23" s="24"/>
      <c r="L23" s="24"/>
      <c r="M23" s="24"/>
      <c r="N23" s="24"/>
      <c r="O23" s="24"/>
      <c r="P23" s="24"/>
      <c r="Q23" s="24"/>
      <c r="R23" s="24"/>
      <c r="S23" s="24"/>
      <c r="T23" s="24"/>
      <c r="U23" s="24"/>
      <c r="V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row>
    <row r="24" spans="1:108" s="25" customFormat="1" ht="18" x14ac:dyDescent="0.2">
      <c r="A24" s="24" t="str">
        <f t="shared" si="55"/>
        <v>2.2.4</v>
      </c>
      <c r="B24" s="94" t="s">
        <v>124</v>
      </c>
      <c r="C24" s="25" t="s">
        <v>180</v>
      </c>
      <c r="D24" s="95"/>
      <c r="E24" s="96">
        <v>44999</v>
      </c>
      <c r="F24" s="97">
        <f t="shared" si="50"/>
        <v>45001</v>
      </c>
      <c r="G24" s="98">
        <v>3</v>
      </c>
      <c r="H24" s="27">
        <v>1</v>
      </c>
      <c r="I24" s="100">
        <f t="shared" si="48"/>
        <v>3</v>
      </c>
      <c r="J24" s="101"/>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row>
    <row r="25" spans="1:108" s="25" customFormat="1" ht="18" x14ac:dyDescent="0.2">
      <c r="A25" s="24" t="str">
        <f t="shared" si="55"/>
        <v>2.2.5</v>
      </c>
      <c r="B25" s="94" t="s">
        <v>125</v>
      </c>
      <c r="C25" s="25" t="s">
        <v>180</v>
      </c>
      <c r="D25" s="95"/>
      <c r="E25" s="96">
        <v>45001</v>
      </c>
      <c r="F25" s="97">
        <f t="shared" si="50"/>
        <v>45002</v>
      </c>
      <c r="G25" s="98">
        <v>2</v>
      </c>
      <c r="H25" s="27">
        <v>1</v>
      </c>
      <c r="I25" s="100">
        <f t="shared" si="48"/>
        <v>2</v>
      </c>
      <c r="J25" s="101"/>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row>
    <row r="26" spans="1:108" s="25" customFormat="1" ht="18" x14ac:dyDescent="0.2">
      <c r="A26" s="24" t="str">
        <f t="shared" si="55"/>
        <v>2.2.6</v>
      </c>
      <c r="B26" s="94" t="s">
        <v>126</v>
      </c>
      <c r="C26" s="25" t="s">
        <v>180</v>
      </c>
      <c r="D26" s="95"/>
      <c r="E26" s="96">
        <v>45002</v>
      </c>
      <c r="F26" s="97">
        <f t="shared" si="50"/>
        <v>45004</v>
      </c>
      <c r="G26" s="98">
        <v>3</v>
      </c>
      <c r="H26" s="27">
        <v>1</v>
      </c>
      <c r="I26" s="100">
        <f t="shared" si="48"/>
        <v>1</v>
      </c>
      <c r="J26" s="101"/>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row>
    <row r="27" spans="1:108" s="25" customFormat="1" ht="18" x14ac:dyDescent="0.2">
      <c r="A27"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7" s="103" t="s">
        <v>127</v>
      </c>
      <c r="C27" s="25" t="s">
        <v>179</v>
      </c>
      <c r="D27" s="95"/>
      <c r="E27" s="96">
        <v>45005</v>
      </c>
      <c r="F27" s="97">
        <f t="shared" si="50"/>
        <v>45007</v>
      </c>
      <c r="G27" s="98">
        <v>3</v>
      </c>
      <c r="H27" s="27">
        <v>1</v>
      </c>
      <c r="I27" s="100">
        <f t="shared" si="48"/>
        <v>3</v>
      </c>
      <c r="J27" s="101"/>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row>
    <row r="28" spans="1:108" s="25" customFormat="1" ht="18" x14ac:dyDescent="0.2">
      <c r="A28"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28" s="94" t="s">
        <v>128</v>
      </c>
      <c r="C28" s="25" t="s">
        <v>179</v>
      </c>
      <c r="D28" s="95"/>
      <c r="E28" s="96">
        <v>45005</v>
      </c>
      <c r="F28" s="97">
        <f t="shared" si="50"/>
        <v>45007</v>
      </c>
      <c r="G28" s="98">
        <v>3</v>
      </c>
      <c r="H28" s="27">
        <v>1</v>
      </c>
      <c r="I28" s="100">
        <f t="shared" si="48"/>
        <v>3</v>
      </c>
      <c r="J28" s="101"/>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row>
    <row r="29" spans="1:108" s="25" customFormat="1" ht="18" x14ac:dyDescent="0.2">
      <c r="A29"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9" s="102" t="s">
        <v>129</v>
      </c>
      <c r="C29" s="25" t="s">
        <v>178</v>
      </c>
      <c r="D29" s="95"/>
      <c r="E29" s="96">
        <v>45008</v>
      </c>
      <c r="F29" s="97">
        <f t="shared" si="50"/>
        <v>45017</v>
      </c>
      <c r="G29" s="98">
        <v>10</v>
      </c>
      <c r="H29" s="27">
        <v>1</v>
      </c>
      <c r="I29" s="100">
        <f t="shared" si="48"/>
        <v>7</v>
      </c>
      <c r="J29" s="101"/>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row>
    <row r="30" spans="1:108" s="25" customFormat="1" ht="18" x14ac:dyDescent="0.2">
      <c r="A30" s="24" t="str">
        <f t="shared" ref="A30:A35" si="56">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2.4.1</v>
      </c>
      <c r="B30" s="94" t="s">
        <v>130</v>
      </c>
      <c r="C30" s="25" t="s">
        <v>179</v>
      </c>
      <c r="D30" s="95"/>
      <c r="E30" s="96">
        <v>45008</v>
      </c>
      <c r="F30" s="97">
        <f t="shared" si="50"/>
        <v>45010</v>
      </c>
      <c r="G30" s="98">
        <v>3</v>
      </c>
      <c r="H30" s="27">
        <v>1</v>
      </c>
      <c r="I30" s="100">
        <f t="shared" si="48"/>
        <v>2</v>
      </c>
      <c r="J30" s="101"/>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row>
    <row r="31" spans="1:108" s="25" customFormat="1" ht="18" x14ac:dyDescent="0.2">
      <c r="A31" s="24" t="str">
        <f t="shared" si="56"/>
        <v>2.4.2</v>
      </c>
      <c r="B31" s="94" t="s">
        <v>131</v>
      </c>
      <c r="C31" s="25" t="s">
        <v>179</v>
      </c>
      <c r="D31" s="95"/>
      <c r="E31" s="96">
        <v>45008</v>
      </c>
      <c r="F31" s="97">
        <f t="shared" si="50"/>
        <v>45010</v>
      </c>
      <c r="G31" s="98">
        <v>3</v>
      </c>
      <c r="H31" s="27">
        <v>1</v>
      </c>
      <c r="I31" s="100">
        <f t="shared" si="48"/>
        <v>2</v>
      </c>
      <c r="J31" s="101"/>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row>
    <row r="32" spans="1:108" s="25" customFormat="1" ht="18" x14ac:dyDescent="0.2">
      <c r="A32" s="24" t="str">
        <f t="shared" si="56"/>
        <v>2.4.3</v>
      </c>
      <c r="B32" s="94" t="s">
        <v>132</v>
      </c>
      <c r="C32" s="25" t="s">
        <v>177</v>
      </c>
      <c r="D32" s="95"/>
      <c r="E32" s="96">
        <v>45010</v>
      </c>
      <c r="F32" s="97">
        <f t="shared" si="50"/>
        <v>45012</v>
      </c>
      <c r="G32" s="98">
        <v>3</v>
      </c>
      <c r="H32" s="27">
        <v>1</v>
      </c>
      <c r="I32" s="100">
        <f t="shared" si="48"/>
        <v>1</v>
      </c>
      <c r="J32" s="101"/>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row>
    <row r="33" spans="1:108" s="25" customFormat="1" ht="18" x14ac:dyDescent="0.2">
      <c r="A33" s="24" t="str">
        <f t="shared" si="56"/>
        <v>2.4.4</v>
      </c>
      <c r="B33" s="94" t="s">
        <v>133</v>
      </c>
      <c r="C33" s="25" t="s">
        <v>180</v>
      </c>
      <c r="D33" s="95"/>
      <c r="E33" s="96">
        <v>45012</v>
      </c>
      <c r="F33" s="97">
        <f t="shared" si="50"/>
        <v>45014</v>
      </c>
      <c r="G33" s="98">
        <v>3</v>
      </c>
      <c r="H33" s="27">
        <v>1</v>
      </c>
      <c r="I33" s="100">
        <f t="shared" si="48"/>
        <v>3</v>
      </c>
      <c r="J33" s="101"/>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row>
    <row r="34" spans="1:108" s="25" customFormat="1" ht="18" x14ac:dyDescent="0.2">
      <c r="A34" s="24" t="str">
        <f t="shared" si="56"/>
        <v>2.4.5</v>
      </c>
      <c r="B34" s="94" t="s">
        <v>134</v>
      </c>
      <c r="C34" s="25" t="s">
        <v>180</v>
      </c>
      <c r="D34" s="95"/>
      <c r="E34" s="96">
        <v>45014</v>
      </c>
      <c r="F34" s="97">
        <f t="shared" si="50"/>
        <v>45015</v>
      </c>
      <c r="G34" s="98">
        <v>2</v>
      </c>
      <c r="H34" s="27">
        <v>1</v>
      </c>
      <c r="I34" s="100">
        <f t="shared" si="48"/>
        <v>2</v>
      </c>
      <c r="J34" s="101"/>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row>
    <row r="35" spans="1:108" s="25" customFormat="1" ht="24" customHeight="1" x14ac:dyDescent="0.2">
      <c r="A35" s="24" t="str">
        <f t="shared" si="56"/>
        <v>2.4.6</v>
      </c>
      <c r="B35" s="94" t="s">
        <v>135</v>
      </c>
      <c r="C35" s="25" t="s">
        <v>180</v>
      </c>
      <c r="D35" s="95"/>
      <c r="E35" s="96">
        <v>45015</v>
      </c>
      <c r="F35" s="97">
        <f t="shared" si="50"/>
        <v>45017</v>
      </c>
      <c r="G35" s="98">
        <v>3</v>
      </c>
      <c r="H35" s="27">
        <v>1</v>
      </c>
      <c r="I35" s="100">
        <f t="shared" si="48"/>
        <v>2</v>
      </c>
      <c r="J35" s="101"/>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row>
    <row r="36" spans="1:108" s="25" customFormat="1" ht="18" x14ac:dyDescent="0.2">
      <c r="A36"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36" s="102" t="s">
        <v>136</v>
      </c>
      <c r="C36" s="25" t="s">
        <v>178</v>
      </c>
      <c r="D36" s="95"/>
      <c r="E36" s="96">
        <v>45018</v>
      </c>
      <c r="F36" s="97">
        <f t="shared" si="50"/>
        <v>45026</v>
      </c>
      <c r="G36" s="98">
        <v>9</v>
      </c>
      <c r="H36" s="27">
        <v>1</v>
      </c>
      <c r="I36" s="100">
        <f t="shared" si="48"/>
        <v>6</v>
      </c>
      <c r="J36" s="101"/>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row>
    <row r="37" spans="1:108" s="25" customFormat="1" ht="24" x14ac:dyDescent="0.2">
      <c r="A37"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2.5.1</v>
      </c>
      <c r="B37" s="94" t="s">
        <v>137</v>
      </c>
      <c r="C37" s="25" t="s">
        <v>178</v>
      </c>
      <c r="D37" s="95"/>
      <c r="E37" s="96">
        <v>45021</v>
      </c>
      <c r="F37" s="97">
        <f t="shared" si="50"/>
        <v>45022</v>
      </c>
      <c r="G37" s="98">
        <v>2</v>
      </c>
      <c r="H37" s="27">
        <v>1</v>
      </c>
      <c r="I37" s="100">
        <f t="shared" si="48"/>
        <v>2</v>
      </c>
      <c r="J37" s="101"/>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row>
    <row r="38" spans="1:108" s="25" customFormat="1" ht="18" x14ac:dyDescent="0.2">
      <c r="A38"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2.5.2</v>
      </c>
      <c r="B38" s="94" t="s">
        <v>138</v>
      </c>
      <c r="C38" s="25" t="s">
        <v>178</v>
      </c>
      <c r="D38" s="95"/>
      <c r="E38" s="96">
        <v>45023</v>
      </c>
      <c r="F38" s="97">
        <f t="shared" si="50"/>
        <v>45024</v>
      </c>
      <c r="G38" s="98">
        <v>2</v>
      </c>
      <c r="H38" s="27">
        <v>1</v>
      </c>
      <c r="I38" s="100">
        <f t="shared" si="48"/>
        <v>1</v>
      </c>
      <c r="J38" s="101"/>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row>
    <row r="39" spans="1:108" s="25" customFormat="1" ht="18" x14ac:dyDescent="0.2">
      <c r="A39"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2.5.3</v>
      </c>
      <c r="B39" s="94" t="s">
        <v>139</v>
      </c>
      <c r="C39" s="25" t="s">
        <v>178</v>
      </c>
      <c r="D39" s="95"/>
      <c r="E39" s="96">
        <v>45024</v>
      </c>
      <c r="F39" s="97">
        <f t="shared" si="50"/>
        <v>45026</v>
      </c>
      <c r="G39" s="98">
        <v>3</v>
      </c>
      <c r="H39" s="27">
        <v>1</v>
      </c>
      <c r="I39" s="100">
        <f t="shared" si="48"/>
        <v>1</v>
      </c>
      <c r="J39" s="101"/>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row>
    <row r="40" spans="1:108" s="25" customFormat="1" ht="18" x14ac:dyDescent="0.2">
      <c r="A40"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2.6</v>
      </c>
      <c r="B40" s="102" t="s">
        <v>140</v>
      </c>
      <c r="C40" s="25" t="s">
        <v>178</v>
      </c>
      <c r="D40" s="95"/>
      <c r="E40" s="96">
        <v>45027</v>
      </c>
      <c r="F40" s="97">
        <f t="shared" si="50"/>
        <v>45036</v>
      </c>
      <c r="G40" s="98">
        <v>10</v>
      </c>
      <c r="H40" s="27">
        <v>1</v>
      </c>
      <c r="I40" s="100">
        <f t="shared" si="48"/>
        <v>8</v>
      </c>
      <c r="J40" s="101"/>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row>
    <row r="41" spans="1:108" s="25" customFormat="1" ht="18" x14ac:dyDescent="0.2">
      <c r="A41" s="24" t="str">
        <f t="shared" ref="A41:A46" si="5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2.6.1</v>
      </c>
      <c r="B41" s="94" t="s">
        <v>141</v>
      </c>
      <c r="C41" s="25" t="s">
        <v>178</v>
      </c>
      <c r="D41" s="95"/>
      <c r="E41" s="96">
        <v>45027</v>
      </c>
      <c r="F41" s="97">
        <f t="shared" si="50"/>
        <v>45030</v>
      </c>
      <c r="G41" s="98">
        <v>4</v>
      </c>
      <c r="H41" s="27">
        <v>1</v>
      </c>
      <c r="I41" s="100">
        <f t="shared" si="48"/>
        <v>4</v>
      </c>
      <c r="J41" s="101"/>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row>
    <row r="42" spans="1:108" s="25" customFormat="1" ht="18" x14ac:dyDescent="0.2">
      <c r="A42" s="24" t="str">
        <f t="shared" si="57"/>
        <v>2.6.2</v>
      </c>
      <c r="B42" s="94" t="s">
        <v>142</v>
      </c>
      <c r="C42" s="25" t="s">
        <v>178</v>
      </c>
      <c r="D42" s="95"/>
      <c r="E42" s="96">
        <v>45031</v>
      </c>
      <c r="F42" s="97">
        <f t="shared" si="50"/>
        <v>45033</v>
      </c>
      <c r="G42" s="98">
        <v>3</v>
      </c>
      <c r="H42" s="27">
        <v>1</v>
      </c>
      <c r="I42" s="100">
        <f t="shared" si="48"/>
        <v>1</v>
      </c>
      <c r="J42" s="101"/>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row>
    <row r="43" spans="1:108" s="25" customFormat="1" ht="18" x14ac:dyDescent="0.2">
      <c r="A43" s="24" t="str">
        <f t="shared" si="57"/>
        <v>2.6.3</v>
      </c>
      <c r="B43" s="94" t="s">
        <v>143</v>
      </c>
      <c r="C43" s="25" t="s">
        <v>178</v>
      </c>
      <c r="D43" s="95"/>
      <c r="E43" s="96">
        <v>45033</v>
      </c>
      <c r="F43" s="97">
        <f t="shared" si="50"/>
        <v>45034</v>
      </c>
      <c r="G43" s="98">
        <v>2</v>
      </c>
      <c r="H43" s="27">
        <v>1</v>
      </c>
      <c r="I43" s="100">
        <f t="shared" si="48"/>
        <v>2</v>
      </c>
      <c r="J43" s="101"/>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row>
    <row r="44" spans="1:108" s="25" customFormat="1" ht="18" x14ac:dyDescent="0.2">
      <c r="A44" s="24" t="str">
        <f t="shared" si="57"/>
        <v>2.6.4</v>
      </c>
      <c r="B44" s="94" t="s">
        <v>144</v>
      </c>
      <c r="C44" s="25" t="s">
        <v>178</v>
      </c>
      <c r="D44" s="95"/>
      <c r="E44" s="96">
        <v>45033</v>
      </c>
      <c r="F44" s="97">
        <f t="shared" si="50"/>
        <v>45034</v>
      </c>
      <c r="G44" s="98">
        <v>2</v>
      </c>
      <c r="H44" s="27">
        <v>1</v>
      </c>
      <c r="I44" s="100">
        <f t="shared" si="48"/>
        <v>2</v>
      </c>
      <c r="J44" s="101"/>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row>
    <row r="45" spans="1:108" s="25" customFormat="1" ht="18" x14ac:dyDescent="0.2">
      <c r="A45" s="24" t="str">
        <f t="shared" si="57"/>
        <v>2.6.5</v>
      </c>
      <c r="B45" s="94" t="s">
        <v>145</v>
      </c>
      <c r="C45" s="25" t="s">
        <v>178</v>
      </c>
      <c r="D45" s="95"/>
      <c r="E45" s="96">
        <v>45035</v>
      </c>
      <c r="F45" s="97">
        <f t="shared" si="50"/>
        <v>45036</v>
      </c>
      <c r="G45" s="98">
        <v>2</v>
      </c>
      <c r="H45" s="27">
        <v>1</v>
      </c>
      <c r="I45" s="100">
        <f t="shared" si="48"/>
        <v>2</v>
      </c>
      <c r="J45" s="101"/>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row>
    <row r="46" spans="1:108" s="25" customFormat="1" ht="18" x14ac:dyDescent="0.2">
      <c r="A46" s="24" t="str">
        <f t="shared" si="57"/>
        <v>2.6.6</v>
      </c>
      <c r="B46" s="94" t="s">
        <v>146</v>
      </c>
      <c r="C46" s="25" t="s">
        <v>178</v>
      </c>
      <c r="D46" s="95"/>
      <c r="E46" s="96">
        <v>45035</v>
      </c>
      <c r="F46" s="97">
        <f t="shared" si="50"/>
        <v>45036</v>
      </c>
      <c r="G46" s="98">
        <v>2</v>
      </c>
      <c r="H46" s="27">
        <v>1</v>
      </c>
      <c r="I46" s="100">
        <f t="shared" si="48"/>
        <v>2</v>
      </c>
      <c r="J46" s="101"/>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row>
    <row r="47" spans="1:108" s="19" customFormat="1" ht="18" x14ac:dyDescent="0.2">
      <c r="A47" s="18" t="str">
        <f>IF(ISERROR(VALUE(SUBSTITUTE(prevWBS,".",""))),"1",IF(ISERROR(FIND("`",SUBSTITUTE(prevWBS,".","`",1))),TEXT(VALUE(prevWBS)+1,"#"),TEXT(VALUE(LEFT(prevWBS,FIND("`",SUBSTITUTE(prevWBS,".","`",1))-1))+1,"#")))</f>
        <v>3</v>
      </c>
      <c r="B47" s="36" t="s">
        <v>93</v>
      </c>
      <c r="D47" s="20"/>
      <c r="E47" s="49">
        <v>45037</v>
      </c>
      <c r="F47" s="49">
        <f t="shared" si="50"/>
        <v>45057</v>
      </c>
      <c r="G47" s="21">
        <v>21</v>
      </c>
      <c r="H47" s="22"/>
      <c r="I47" s="23">
        <f t="shared" si="48"/>
        <v>15</v>
      </c>
      <c r="J47" s="47"/>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52"/>
      <c r="AT47" s="52"/>
      <c r="AU47" s="52"/>
      <c r="AV47" s="52"/>
      <c r="AW47" s="52"/>
      <c r="AX47" s="52"/>
      <c r="AY47" s="52"/>
      <c r="AZ47" s="52"/>
      <c r="BA47" s="52"/>
      <c r="BB47" s="52"/>
      <c r="BC47" s="52"/>
      <c r="BD47" s="52"/>
      <c r="BE47" s="52"/>
      <c r="BF47" s="52"/>
      <c r="BG47" s="52"/>
      <c r="BH47" s="52"/>
      <c r="BI47" s="52"/>
      <c r="BJ47" s="52"/>
      <c r="BK47" s="52"/>
      <c r="BL47" s="52"/>
      <c r="BM47" s="52"/>
      <c r="BN47" s="52"/>
      <c r="BO47" s="52"/>
      <c r="BP47" s="52"/>
      <c r="BQ47" s="52"/>
      <c r="BR47" s="52"/>
      <c r="BS47" s="52"/>
      <c r="BT47" s="52"/>
      <c r="BU47" s="52"/>
      <c r="BV47" s="52"/>
      <c r="BW47" s="52"/>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row>
    <row r="48" spans="1:108" s="25" customFormat="1" ht="18" x14ac:dyDescent="0.2">
      <c r="A48"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8" s="62" t="s">
        <v>147</v>
      </c>
      <c r="C48" s="25" t="s">
        <v>180</v>
      </c>
      <c r="D48" s="63"/>
      <c r="E48" s="92">
        <v>45037</v>
      </c>
      <c r="F48" s="93">
        <f t="shared" si="50"/>
        <v>45038</v>
      </c>
      <c r="G48" s="26">
        <v>2</v>
      </c>
      <c r="H48" s="27"/>
      <c r="I48" s="28">
        <f t="shared" si="48"/>
        <v>1</v>
      </c>
      <c r="J48" s="46"/>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24"/>
      <c r="CM48" s="24"/>
      <c r="CN48" s="24"/>
      <c r="CO48" s="24"/>
      <c r="CP48" s="24"/>
      <c r="CQ48" s="24"/>
      <c r="CR48" s="24"/>
      <c r="CS48" s="24"/>
      <c r="CT48" s="24"/>
      <c r="CU48" s="24"/>
      <c r="CV48" s="24"/>
      <c r="CW48" s="24"/>
      <c r="CX48" s="24"/>
      <c r="CY48" s="24"/>
      <c r="CZ48" s="24"/>
      <c r="DA48" s="24"/>
      <c r="DB48" s="24"/>
      <c r="DC48" s="24"/>
      <c r="DD48" s="24"/>
    </row>
    <row r="49" spans="1:108" s="25" customFormat="1" ht="18" x14ac:dyDescent="0.2">
      <c r="A49"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49" s="111" t="s">
        <v>171</v>
      </c>
      <c r="C49" s="25" t="s">
        <v>180</v>
      </c>
      <c r="D49" s="63"/>
      <c r="E49" s="92">
        <v>45037</v>
      </c>
      <c r="F49" s="93">
        <f t="shared" si="50"/>
        <v>45046</v>
      </c>
      <c r="G49" s="26">
        <v>10</v>
      </c>
      <c r="H49" s="27"/>
      <c r="I49" s="28">
        <f t="shared" si="48"/>
        <v>6</v>
      </c>
      <c r="J49" s="46"/>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24"/>
      <c r="CM49" s="24"/>
      <c r="CN49" s="24"/>
      <c r="CO49" s="24"/>
      <c r="CP49" s="24"/>
      <c r="CQ49" s="24"/>
      <c r="CR49" s="24"/>
      <c r="CS49" s="24"/>
      <c r="CT49" s="24"/>
      <c r="CU49" s="24"/>
      <c r="CV49" s="24"/>
      <c r="CW49" s="24"/>
      <c r="CX49" s="24"/>
      <c r="CY49" s="24"/>
      <c r="CZ49" s="24"/>
      <c r="DA49" s="24"/>
      <c r="DB49" s="24"/>
      <c r="DC49" s="24"/>
      <c r="DD49" s="24"/>
    </row>
    <row r="50" spans="1:108" s="31" customFormat="1" ht="18" x14ac:dyDescent="0.2">
      <c r="A50" s="2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v>
      </c>
      <c r="B50" s="33" t="s">
        <v>167</v>
      </c>
      <c r="C50" s="25" t="s">
        <v>180</v>
      </c>
      <c r="D50" s="32"/>
      <c r="E50" s="92">
        <v>45037</v>
      </c>
      <c r="F50" s="93">
        <f t="shared" si="50"/>
        <v>45038</v>
      </c>
      <c r="G50" s="26">
        <v>2</v>
      </c>
      <c r="H50" s="27"/>
      <c r="I50" s="28">
        <f t="shared" si="48"/>
        <v>1</v>
      </c>
      <c r="J50" s="46"/>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c r="CS50" s="24"/>
      <c r="CT50" s="24"/>
      <c r="CU50" s="24"/>
      <c r="CV50" s="24"/>
      <c r="CW50" s="24"/>
      <c r="CX50" s="24"/>
      <c r="CY50" s="24"/>
      <c r="CZ50" s="24"/>
      <c r="DA50" s="24"/>
      <c r="DB50" s="24"/>
      <c r="DC50" s="24"/>
      <c r="DD50" s="24"/>
    </row>
    <row r="51" spans="1:108" s="31" customFormat="1" ht="18" x14ac:dyDescent="0.2">
      <c r="A51" s="2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3.2.1.1</v>
      </c>
      <c r="B51" s="33" t="s">
        <v>168</v>
      </c>
      <c r="C51" s="25" t="s">
        <v>180</v>
      </c>
      <c r="D51" s="32"/>
      <c r="E51" s="92">
        <v>45038</v>
      </c>
      <c r="F51" s="93">
        <f t="shared" si="50"/>
        <v>45040</v>
      </c>
      <c r="G51" s="26">
        <v>3</v>
      </c>
      <c r="H51" s="27"/>
      <c r="I51" s="28">
        <f t="shared" si="48"/>
        <v>1</v>
      </c>
      <c r="J51" s="46"/>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row>
    <row r="52" spans="1:108" s="31" customFormat="1" ht="18" x14ac:dyDescent="0.2">
      <c r="A52" s="2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3.2.1.2</v>
      </c>
      <c r="B52" s="33" t="s">
        <v>169</v>
      </c>
      <c r="C52" s="25" t="s">
        <v>180</v>
      </c>
      <c r="D52" s="32"/>
      <c r="E52" s="92">
        <v>45041</v>
      </c>
      <c r="F52" s="93">
        <f t="shared" ref="F52:F53" si="58">IF(ISBLANK(E52)," - ",IF(G52=0,E52,E52+G52-1))</f>
        <v>45044</v>
      </c>
      <c r="G52" s="26">
        <v>4</v>
      </c>
      <c r="H52" s="27"/>
      <c r="I52" s="28">
        <f t="shared" ref="I52:I53" si="59">IF(OR(F52=0,E52=0)," - ",NETWORKDAYS(E52,F52))</f>
        <v>4</v>
      </c>
      <c r="J52" s="46"/>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24"/>
      <c r="CM52" s="24"/>
      <c r="CN52" s="24"/>
      <c r="CO52" s="24"/>
      <c r="CP52" s="24"/>
      <c r="CQ52" s="24"/>
      <c r="CR52" s="24"/>
      <c r="CS52" s="24"/>
      <c r="CT52" s="24"/>
      <c r="CU52" s="24"/>
      <c r="CV52" s="24"/>
      <c r="CW52" s="24"/>
      <c r="CX52" s="24"/>
      <c r="CY52" s="24"/>
      <c r="CZ52" s="24"/>
      <c r="DA52" s="24"/>
      <c r="DB52" s="24"/>
      <c r="DC52" s="24"/>
      <c r="DD52" s="24"/>
    </row>
    <row r="53" spans="1:108" s="31" customFormat="1" ht="18" x14ac:dyDescent="0.2">
      <c r="A53" s="24"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3.2.1.3</v>
      </c>
      <c r="B53" s="104" t="s">
        <v>170</v>
      </c>
      <c r="C53" s="25" t="s">
        <v>180</v>
      </c>
      <c r="D53" s="32"/>
      <c r="E53" s="92">
        <v>45045</v>
      </c>
      <c r="F53" s="93">
        <f t="shared" si="58"/>
        <v>45046</v>
      </c>
      <c r="G53" s="26">
        <v>2</v>
      </c>
      <c r="H53" s="27"/>
      <c r="I53" s="28">
        <f t="shared" si="59"/>
        <v>0</v>
      </c>
      <c r="J53" s="46"/>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24"/>
      <c r="CM53" s="24"/>
      <c r="CN53" s="24"/>
      <c r="CO53" s="24"/>
      <c r="CP53" s="24"/>
      <c r="CQ53" s="24"/>
      <c r="CR53" s="24"/>
      <c r="CS53" s="24"/>
      <c r="CT53" s="24"/>
      <c r="CU53" s="24"/>
      <c r="CV53" s="24"/>
      <c r="CW53" s="24"/>
      <c r="CX53" s="24"/>
      <c r="CY53" s="24"/>
      <c r="CZ53" s="24"/>
      <c r="DA53" s="24"/>
      <c r="DB53" s="24"/>
      <c r="DC53" s="24"/>
      <c r="DD53" s="24"/>
    </row>
    <row r="54" spans="1:108" s="25" customFormat="1" ht="18" x14ac:dyDescent="0.2">
      <c r="A54"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54" s="62" t="s">
        <v>94</v>
      </c>
      <c r="C54" s="25" t="s">
        <v>180</v>
      </c>
      <c r="D54" s="63"/>
      <c r="E54" s="92">
        <v>45047</v>
      </c>
      <c r="F54" s="93">
        <f t="shared" si="50"/>
        <v>45049</v>
      </c>
      <c r="G54" s="26">
        <v>3</v>
      </c>
      <c r="H54" s="27"/>
      <c r="I54" s="28">
        <f t="shared" si="48"/>
        <v>3</v>
      </c>
      <c r="J54" s="46"/>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c r="CA54" s="24"/>
      <c r="CB54" s="24"/>
      <c r="CC54" s="24"/>
      <c r="CD54" s="24"/>
      <c r="CE54" s="24"/>
      <c r="CF54" s="24"/>
      <c r="CG54" s="24"/>
      <c r="CH54" s="24"/>
      <c r="CI54" s="24"/>
      <c r="CJ54" s="24"/>
      <c r="CK54" s="24"/>
      <c r="CL54" s="24"/>
      <c r="CM54" s="24"/>
      <c r="CN54" s="24"/>
      <c r="CO54" s="24"/>
      <c r="CP54" s="24"/>
      <c r="CQ54" s="24"/>
      <c r="CR54" s="24"/>
      <c r="CS54" s="24"/>
      <c r="CT54" s="24"/>
      <c r="CU54" s="24"/>
      <c r="CV54" s="24"/>
      <c r="CW54" s="24"/>
      <c r="CX54" s="24"/>
      <c r="CY54" s="24"/>
      <c r="CZ54" s="24"/>
      <c r="DA54" s="24"/>
      <c r="DB54" s="24"/>
      <c r="DC54" s="24"/>
      <c r="DD54" s="24"/>
    </row>
    <row r="55" spans="1:108" s="25" customFormat="1" ht="18" x14ac:dyDescent="0.2">
      <c r="A55"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55" s="64" t="s">
        <v>95</v>
      </c>
      <c r="C55" s="25" t="s">
        <v>180</v>
      </c>
      <c r="D55" s="63"/>
      <c r="E55" s="92">
        <v>45047</v>
      </c>
      <c r="F55" s="93">
        <f t="shared" ref="F55" si="60">IF(ISBLANK(E55)," - ",IF(G55=0,E55,E55+G55-1))</f>
        <v>45049</v>
      </c>
      <c r="G55" s="26">
        <v>3</v>
      </c>
      <c r="H55" s="27"/>
      <c r="I55" s="28">
        <f t="shared" ref="I55" si="61">IF(OR(F55=0,E55=0)," - ",NETWORKDAYS(E55,F55))</f>
        <v>3</v>
      </c>
      <c r="J55" s="46"/>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c r="CG55" s="24"/>
      <c r="CH55" s="24"/>
      <c r="CI55" s="24"/>
      <c r="CJ55" s="24"/>
      <c r="CK55" s="24"/>
      <c r="CL55" s="24"/>
      <c r="CM55" s="24"/>
      <c r="CN55" s="24"/>
      <c r="CO55" s="24"/>
      <c r="CP55" s="24"/>
      <c r="CQ55" s="24"/>
      <c r="CR55" s="24"/>
      <c r="CS55" s="24"/>
      <c r="CT55" s="24"/>
      <c r="CU55" s="24"/>
      <c r="CV55" s="24"/>
      <c r="CW55" s="24"/>
      <c r="CX55" s="24"/>
      <c r="CY55" s="24"/>
      <c r="CZ55" s="24"/>
      <c r="DA55" s="24"/>
      <c r="DB55" s="24"/>
      <c r="DC55" s="24"/>
      <c r="DD55" s="24"/>
    </row>
    <row r="56" spans="1:108" s="25" customFormat="1" ht="18" x14ac:dyDescent="0.2">
      <c r="A56"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56" s="64" t="s">
        <v>96</v>
      </c>
      <c r="C56" s="25" t="s">
        <v>180</v>
      </c>
      <c r="D56" s="63"/>
      <c r="E56" s="92">
        <v>45047</v>
      </c>
      <c r="F56" s="93">
        <f t="shared" si="50"/>
        <v>45049</v>
      </c>
      <c r="G56" s="26">
        <v>3</v>
      </c>
      <c r="H56" s="27"/>
      <c r="I56" s="28">
        <f t="shared" si="48"/>
        <v>3</v>
      </c>
      <c r="J56" s="46"/>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24"/>
      <c r="CM56" s="24"/>
      <c r="CN56" s="24"/>
      <c r="CO56" s="24"/>
      <c r="CP56" s="24"/>
      <c r="CQ56" s="24"/>
      <c r="CR56" s="24"/>
      <c r="CS56" s="24"/>
      <c r="CT56" s="24"/>
      <c r="CU56" s="24"/>
      <c r="CV56" s="24"/>
      <c r="CW56" s="24"/>
      <c r="CX56" s="24"/>
      <c r="CY56" s="24"/>
      <c r="CZ56" s="24"/>
      <c r="DA56" s="24"/>
      <c r="DB56" s="24"/>
      <c r="DC56" s="24"/>
      <c r="DD56" s="24"/>
    </row>
    <row r="57" spans="1:108" s="25" customFormat="1" ht="18" x14ac:dyDescent="0.2">
      <c r="A57"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57" s="62" t="s">
        <v>97</v>
      </c>
      <c r="C57" s="25" t="s">
        <v>180</v>
      </c>
      <c r="D57" s="63"/>
      <c r="E57" s="92">
        <v>45050</v>
      </c>
      <c r="F57" s="93">
        <f t="shared" si="50"/>
        <v>45051</v>
      </c>
      <c r="G57" s="26">
        <v>2</v>
      </c>
      <c r="H57" s="27"/>
      <c r="I57" s="28">
        <f t="shared" si="48"/>
        <v>2</v>
      </c>
      <c r="J57" s="46"/>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c r="CA57" s="24"/>
      <c r="CB57" s="24"/>
      <c r="CC57" s="24"/>
      <c r="CD57" s="24"/>
      <c r="CE57" s="24"/>
      <c r="CF57" s="24"/>
      <c r="CG57" s="24"/>
      <c r="CH57" s="24"/>
      <c r="CI57" s="24"/>
      <c r="CJ57" s="24"/>
      <c r="CK57" s="24"/>
      <c r="CL57" s="24"/>
      <c r="CM57" s="24"/>
      <c r="CN57" s="24"/>
      <c r="CO57" s="24"/>
      <c r="CP57" s="24"/>
      <c r="CQ57" s="24"/>
      <c r="CR57" s="24"/>
      <c r="CS57" s="24"/>
      <c r="CT57" s="24"/>
      <c r="CU57" s="24"/>
      <c r="CV57" s="24"/>
      <c r="CW57" s="24"/>
      <c r="CX57" s="24"/>
      <c r="CY57" s="24"/>
      <c r="CZ57" s="24"/>
      <c r="DA57" s="24"/>
      <c r="DB57" s="24"/>
      <c r="DC57" s="24"/>
      <c r="DD57" s="24"/>
    </row>
    <row r="58" spans="1:108" s="25" customFormat="1" ht="18" x14ac:dyDescent="0.2">
      <c r="A58"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3.4.1</v>
      </c>
      <c r="B58" s="64" t="s">
        <v>98</v>
      </c>
      <c r="C58" s="25" t="s">
        <v>180</v>
      </c>
      <c r="D58" s="63"/>
      <c r="E58" s="92">
        <v>45050</v>
      </c>
      <c r="F58" s="93">
        <f t="shared" si="50"/>
        <v>45051</v>
      </c>
      <c r="G58" s="26">
        <v>2</v>
      </c>
      <c r="H58" s="27"/>
      <c r="I58" s="28">
        <f t="shared" si="48"/>
        <v>2</v>
      </c>
      <c r="J58" s="46"/>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c r="CA58" s="24"/>
      <c r="CB58" s="24"/>
      <c r="CC58" s="24"/>
      <c r="CD58" s="24"/>
      <c r="CE58" s="24"/>
      <c r="CF58" s="24"/>
      <c r="CG58" s="24"/>
      <c r="CH58" s="24"/>
      <c r="CI58" s="24"/>
      <c r="CJ58" s="24"/>
      <c r="CK58" s="24"/>
      <c r="CL58" s="24"/>
      <c r="CM58" s="24"/>
      <c r="CN58" s="24"/>
      <c r="CO58" s="24"/>
      <c r="CP58" s="24"/>
      <c r="CQ58" s="24"/>
      <c r="CR58" s="24"/>
      <c r="CS58" s="24"/>
      <c r="CT58" s="24"/>
      <c r="CU58" s="24"/>
      <c r="CV58" s="24"/>
      <c r="CW58" s="24"/>
      <c r="CX58" s="24"/>
      <c r="CY58" s="24"/>
      <c r="CZ58" s="24"/>
      <c r="DA58" s="24"/>
      <c r="DB58" s="24"/>
      <c r="DC58" s="24"/>
      <c r="DD58" s="24"/>
    </row>
    <row r="59" spans="1:108" s="25" customFormat="1" ht="18" x14ac:dyDescent="0.2">
      <c r="A59"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3.4.2</v>
      </c>
      <c r="B59" s="64" t="s">
        <v>99</v>
      </c>
      <c r="C59" s="25" t="s">
        <v>180</v>
      </c>
      <c r="D59" s="63"/>
      <c r="E59" s="92">
        <v>45050</v>
      </c>
      <c r="F59" s="93">
        <f t="shared" ref="F59" si="62">IF(ISBLANK(E59)," - ",IF(G59=0,E59,E59+G59-1))</f>
        <v>45051</v>
      </c>
      <c r="G59" s="26">
        <v>2</v>
      </c>
      <c r="H59" s="27"/>
      <c r="I59" s="28">
        <f t="shared" ref="I59" si="63">IF(OR(F59=0,E59=0)," - ",NETWORKDAYS(E59,F59))</f>
        <v>2</v>
      </c>
      <c r="J59" s="46"/>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4"/>
      <c r="BT59" s="24"/>
      <c r="BU59" s="24"/>
      <c r="BV59" s="24"/>
      <c r="BW59" s="24"/>
      <c r="BX59" s="24"/>
      <c r="BY59" s="24"/>
      <c r="BZ59" s="24"/>
      <c r="CA59" s="24"/>
      <c r="CB59" s="24"/>
      <c r="CC59" s="24"/>
      <c r="CD59" s="24"/>
      <c r="CE59" s="24"/>
      <c r="CF59" s="24"/>
      <c r="CG59" s="24"/>
      <c r="CH59" s="24"/>
      <c r="CI59" s="24"/>
      <c r="CJ59" s="24"/>
      <c r="CK59" s="24"/>
      <c r="CL59" s="24"/>
      <c r="CM59" s="24"/>
      <c r="CN59" s="24"/>
      <c r="CO59" s="24"/>
      <c r="CP59" s="24"/>
      <c r="CQ59" s="24"/>
      <c r="CR59" s="24"/>
      <c r="CS59" s="24"/>
      <c r="CT59" s="24"/>
      <c r="CU59" s="24"/>
      <c r="CV59" s="24"/>
      <c r="CW59" s="24"/>
      <c r="CX59" s="24"/>
      <c r="CY59" s="24"/>
      <c r="CZ59" s="24"/>
      <c r="DA59" s="24"/>
      <c r="DB59" s="24"/>
      <c r="DC59" s="24"/>
      <c r="DD59" s="24"/>
    </row>
    <row r="60" spans="1:108" s="25" customFormat="1" ht="18" x14ac:dyDescent="0.2">
      <c r="A60"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60" s="62" t="s">
        <v>100</v>
      </c>
      <c r="C60" s="25" t="s">
        <v>180</v>
      </c>
      <c r="D60" s="63"/>
      <c r="E60" s="92">
        <v>45052</v>
      </c>
      <c r="F60" s="93">
        <f t="shared" si="50"/>
        <v>45055</v>
      </c>
      <c r="G60" s="26">
        <v>4</v>
      </c>
      <c r="H60" s="27"/>
      <c r="I60" s="28">
        <f t="shared" si="48"/>
        <v>2</v>
      </c>
      <c r="J60" s="46"/>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row>
    <row r="61" spans="1:108" s="25" customFormat="1" ht="18" x14ac:dyDescent="0.2">
      <c r="A61"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3.5.1</v>
      </c>
      <c r="B61" s="64" t="s">
        <v>101</v>
      </c>
      <c r="C61" s="25" t="s">
        <v>180</v>
      </c>
      <c r="D61" s="63"/>
      <c r="E61" s="92">
        <v>45052</v>
      </c>
      <c r="F61" s="93">
        <f t="shared" si="50"/>
        <v>45053</v>
      </c>
      <c r="G61" s="26">
        <v>2</v>
      </c>
      <c r="H61" s="27"/>
      <c r="I61" s="28">
        <f t="shared" si="48"/>
        <v>0</v>
      </c>
      <c r="J61" s="46"/>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24"/>
      <c r="CM61" s="24"/>
      <c r="CN61" s="24"/>
      <c r="CO61" s="24"/>
      <c r="CP61" s="24"/>
      <c r="CQ61" s="24"/>
      <c r="CR61" s="24"/>
      <c r="CS61" s="24"/>
      <c r="CT61" s="24"/>
      <c r="CU61" s="24"/>
      <c r="CV61" s="24"/>
      <c r="CW61" s="24"/>
      <c r="CX61" s="24"/>
      <c r="CY61" s="24"/>
      <c r="CZ61" s="24"/>
      <c r="DA61" s="24"/>
      <c r="DB61" s="24"/>
      <c r="DC61" s="24"/>
      <c r="DD61" s="24"/>
    </row>
    <row r="62" spans="1:108" s="25" customFormat="1" ht="18" x14ac:dyDescent="0.2">
      <c r="A62"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3.5.2</v>
      </c>
      <c r="B62" s="64" t="s">
        <v>102</v>
      </c>
      <c r="C62" s="25" t="s">
        <v>180</v>
      </c>
      <c r="D62" s="63"/>
      <c r="E62" s="92">
        <v>45054</v>
      </c>
      <c r="F62" s="93">
        <f t="shared" ref="F62:F63" si="64">IF(ISBLANK(E62)," - ",IF(G62=0,E62,E62+G62-1))</f>
        <v>45055</v>
      </c>
      <c r="G62" s="26">
        <v>2</v>
      </c>
      <c r="H62" s="27"/>
      <c r="I62" s="28">
        <f t="shared" ref="I62:I63" si="65">IF(OR(F62=0,E62=0)," - ",NETWORKDAYS(E62,F62))</f>
        <v>2</v>
      </c>
      <c r="J62" s="46"/>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c r="CH62" s="24"/>
      <c r="CI62" s="24"/>
      <c r="CJ62" s="24"/>
      <c r="CK62" s="24"/>
      <c r="CL62" s="24"/>
      <c r="CM62" s="24"/>
      <c r="CN62" s="24"/>
      <c r="CO62" s="24"/>
      <c r="CP62" s="24"/>
      <c r="CQ62" s="24"/>
      <c r="CR62" s="24"/>
      <c r="CS62" s="24"/>
      <c r="CT62" s="24"/>
      <c r="CU62" s="24"/>
      <c r="CV62" s="24"/>
      <c r="CW62" s="24"/>
      <c r="CX62" s="24"/>
      <c r="CY62" s="24"/>
      <c r="CZ62" s="24"/>
      <c r="DA62" s="24"/>
      <c r="DB62" s="24"/>
      <c r="DC62" s="24"/>
      <c r="DD62" s="24"/>
    </row>
    <row r="63" spans="1:108" s="25" customFormat="1" ht="18" x14ac:dyDescent="0.2">
      <c r="A63"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3.5.3</v>
      </c>
      <c r="B63" s="64" t="s">
        <v>103</v>
      </c>
      <c r="C63" s="25" t="s">
        <v>180</v>
      </c>
      <c r="D63" s="63"/>
      <c r="E63" s="92">
        <v>45054</v>
      </c>
      <c r="F63" s="93">
        <f t="shared" si="64"/>
        <v>45055</v>
      </c>
      <c r="G63" s="26">
        <v>2</v>
      </c>
      <c r="H63" s="27"/>
      <c r="I63" s="28">
        <f t="shared" si="65"/>
        <v>2</v>
      </c>
      <c r="J63" s="46"/>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c r="CC63" s="24"/>
      <c r="CD63" s="24"/>
      <c r="CE63" s="24"/>
      <c r="CF63" s="24"/>
      <c r="CG63" s="24"/>
      <c r="CH63" s="24"/>
      <c r="CI63" s="24"/>
      <c r="CJ63" s="24"/>
      <c r="CK63" s="24"/>
      <c r="CL63" s="24"/>
      <c r="CM63" s="24"/>
      <c r="CN63" s="24"/>
      <c r="CO63" s="24"/>
      <c r="CP63" s="24"/>
      <c r="CQ63" s="24"/>
      <c r="CR63" s="24"/>
      <c r="CS63" s="24"/>
      <c r="CT63" s="24"/>
      <c r="CU63" s="24"/>
      <c r="CV63" s="24"/>
      <c r="CW63" s="24"/>
      <c r="CX63" s="24"/>
      <c r="CY63" s="24"/>
      <c r="CZ63" s="24"/>
      <c r="DA63" s="24"/>
      <c r="DB63" s="24"/>
      <c r="DC63" s="24"/>
      <c r="DD63" s="24"/>
    </row>
    <row r="64" spans="1:108" s="19" customFormat="1" ht="18" x14ac:dyDescent="0.2">
      <c r="A64" s="18" t="str">
        <f>IF(ISERROR(VALUE(SUBSTITUTE(prevWBS,".",""))),"1",IF(ISERROR(FIND("`",SUBSTITUTE(prevWBS,".","`",1))),TEXT(VALUE(prevWBS)+1,"#"),TEXT(VALUE(LEFT(prevWBS,FIND("`",SUBSTITUTE(prevWBS,".","`",1))-1))+1,"#")))</f>
        <v>4</v>
      </c>
      <c r="B64" s="36" t="s">
        <v>104</v>
      </c>
      <c r="D64" s="20"/>
      <c r="E64" s="49">
        <v>45056</v>
      </c>
      <c r="F64" s="49">
        <f t="shared" si="50"/>
        <v>45074</v>
      </c>
      <c r="G64" s="21">
        <v>19</v>
      </c>
      <c r="H64" s="22"/>
      <c r="I64" s="23">
        <f t="shared" si="48"/>
        <v>13</v>
      </c>
      <c r="J64" s="47"/>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2"/>
      <c r="AS64" s="52"/>
      <c r="AT64" s="52"/>
      <c r="AU64" s="52"/>
      <c r="AV64" s="52"/>
      <c r="AW64" s="52"/>
      <c r="AX64" s="52"/>
      <c r="AY64" s="52"/>
      <c r="AZ64" s="52"/>
      <c r="BA64" s="52"/>
      <c r="BB64" s="52"/>
      <c r="BC64" s="52"/>
      <c r="BD64" s="52"/>
      <c r="BE64" s="52"/>
      <c r="BF64" s="52"/>
      <c r="BG64" s="52"/>
      <c r="BH64" s="52"/>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2"/>
      <c r="CM64" s="52"/>
      <c r="CN64" s="52"/>
      <c r="CO64" s="52"/>
      <c r="CP64" s="52"/>
      <c r="CQ64" s="52"/>
      <c r="CR64" s="52"/>
      <c r="CS64" s="52"/>
      <c r="CT64" s="52"/>
      <c r="CU64" s="52"/>
      <c r="CV64" s="52"/>
      <c r="CW64" s="52"/>
      <c r="CX64" s="52"/>
      <c r="CY64" s="52"/>
      <c r="CZ64" s="52"/>
      <c r="DA64" s="52"/>
      <c r="DB64" s="52"/>
      <c r="DC64" s="52"/>
      <c r="DD64" s="52"/>
    </row>
    <row r="65" spans="1:108" s="25" customFormat="1" ht="18" x14ac:dyDescent="0.2">
      <c r="A65"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65" s="62" t="s">
        <v>106</v>
      </c>
      <c r="C65" s="25" t="s">
        <v>177</v>
      </c>
      <c r="D65" s="63"/>
      <c r="E65" s="92">
        <v>45056</v>
      </c>
      <c r="F65" s="93">
        <f t="shared" si="50"/>
        <v>45067</v>
      </c>
      <c r="G65" s="26">
        <v>12</v>
      </c>
      <c r="H65" s="27"/>
      <c r="I65" s="28">
        <f t="shared" si="48"/>
        <v>8</v>
      </c>
      <c r="J65" s="46"/>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c r="CA65" s="24"/>
      <c r="CB65" s="24"/>
      <c r="CC65" s="24"/>
      <c r="CD65" s="24"/>
      <c r="CE65" s="24"/>
      <c r="CF65" s="24"/>
      <c r="CG65" s="24"/>
      <c r="CH65" s="24"/>
      <c r="CI65" s="24"/>
      <c r="CJ65" s="24"/>
      <c r="CK65" s="24"/>
      <c r="CL65" s="24"/>
      <c r="CM65" s="24"/>
      <c r="CN65" s="24"/>
      <c r="CO65" s="24"/>
      <c r="CP65" s="24"/>
      <c r="CQ65" s="24"/>
      <c r="CR65" s="24"/>
      <c r="CS65" s="24"/>
      <c r="CT65" s="24"/>
      <c r="CU65" s="24"/>
      <c r="CV65" s="24"/>
      <c r="CW65" s="24"/>
      <c r="CX65" s="24"/>
      <c r="CY65" s="24"/>
      <c r="CZ65" s="24"/>
      <c r="DA65" s="24"/>
      <c r="DB65" s="24"/>
      <c r="DC65" s="24"/>
      <c r="DD65" s="24"/>
    </row>
    <row r="66" spans="1:108" s="25" customFormat="1" ht="18" x14ac:dyDescent="0.2">
      <c r="A66"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66" s="64" t="s">
        <v>107</v>
      </c>
      <c r="C66" s="25" t="s">
        <v>177</v>
      </c>
      <c r="D66" s="63"/>
      <c r="E66" s="92">
        <v>45056</v>
      </c>
      <c r="F66" s="93">
        <f t="shared" ref="F66:F68" si="66">IF(ISBLANK(E66)," - ",IF(G66=0,E66,E66+G66-1))</f>
        <v>45062</v>
      </c>
      <c r="G66" s="26">
        <v>7</v>
      </c>
      <c r="H66" s="27"/>
      <c r="I66" s="28">
        <f t="shared" ref="I66:I68" si="67">IF(OR(F66=0,E66=0)," - ",NETWORKDAYS(E66,F66))</f>
        <v>5</v>
      </c>
      <c r="J66" s="46"/>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c r="BJ66" s="24"/>
      <c r="BK66" s="24"/>
      <c r="BL66" s="24"/>
      <c r="BM66" s="24"/>
      <c r="BN66" s="24"/>
      <c r="BO66" s="24"/>
      <c r="BP66" s="24"/>
      <c r="BQ66" s="24"/>
      <c r="BR66" s="24"/>
      <c r="BS66" s="24"/>
      <c r="BT66" s="24"/>
      <c r="BU66" s="24"/>
      <c r="BV66" s="24"/>
      <c r="BW66" s="24"/>
      <c r="BX66" s="24"/>
      <c r="BY66" s="24"/>
      <c r="BZ66" s="24"/>
      <c r="CA66" s="24"/>
      <c r="CB66" s="24"/>
      <c r="CC66" s="24"/>
      <c r="CD66" s="24"/>
      <c r="CE66" s="24"/>
      <c r="CF66" s="24"/>
      <c r="CG66" s="24"/>
      <c r="CH66" s="24"/>
      <c r="CI66" s="24"/>
      <c r="CJ66" s="24"/>
      <c r="CK66" s="24"/>
      <c r="CL66" s="24"/>
      <c r="CM66" s="24"/>
      <c r="CN66" s="24"/>
      <c r="CO66" s="24"/>
      <c r="CP66" s="24"/>
      <c r="CQ66" s="24"/>
      <c r="CR66" s="24"/>
      <c r="CS66" s="24"/>
      <c r="CT66" s="24"/>
      <c r="CU66" s="24"/>
      <c r="CV66" s="24"/>
      <c r="CW66" s="24"/>
      <c r="CX66" s="24"/>
      <c r="CY66" s="24"/>
      <c r="CZ66" s="24"/>
      <c r="DA66" s="24"/>
      <c r="DB66" s="24"/>
      <c r="DC66" s="24"/>
      <c r="DD66" s="24"/>
    </row>
    <row r="67" spans="1:108" s="25" customFormat="1" ht="18" x14ac:dyDescent="0.2">
      <c r="A67"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67" s="94" t="s">
        <v>148</v>
      </c>
      <c r="C67" s="25" t="s">
        <v>177</v>
      </c>
      <c r="D67" s="63"/>
      <c r="E67" s="92">
        <v>45063</v>
      </c>
      <c r="F67" s="93">
        <f t="shared" si="66"/>
        <v>45067</v>
      </c>
      <c r="G67" s="26">
        <v>5</v>
      </c>
      <c r="H67" s="27"/>
      <c r="I67" s="28">
        <f t="shared" si="67"/>
        <v>3</v>
      </c>
      <c r="J67" s="46"/>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c r="BJ67" s="24"/>
      <c r="BK67" s="24"/>
      <c r="BL67" s="24"/>
      <c r="BM67" s="24"/>
      <c r="BN67" s="24"/>
      <c r="BO67" s="24"/>
      <c r="BP67" s="24"/>
      <c r="BQ67" s="24"/>
      <c r="BR67" s="24"/>
      <c r="BS67" s="24"/>
      <c r="BT67" s="24"/>
      <c r="BU67" s="24"/>
      <c r="BV67" s="24"/>
      <c r="BW67" s="24"/>
      <c r="BX67" s="24"/>
      <c r="BY67" s="24"/>
      <c r="BZ67" s="24"/>
      <c r="CA67" s="24"/>
      <c r="CB67" s="24"/>
      <c r="CC67" s="24"/>
      <c r="CD67" s="24"/>
      <c r="CE67" s="24"/>
      <c r="CF67" s="24"/>
      <c r="CG67" s="24"/>
      <c r="CH67" s="24"/>
      <c r="CI67" s="24"/>
      <c r="CJ67" s="24"/>
      <c r="CK67" s="24"/>
      <c r="CL67" s="24"/>
      <c r="CM67" s="24"/>
      <c r="CN67" s="24"/>
      <c r="CO67" s="24"/>
      <c r="CP67" s="24"/>
      <c r="CQ67" s="24"/>
      <c r="CR67" s="24"/>
      <c r="CS67" s="24"/>
      <c r="CT67" s="24"/>
      <c r="CU67" s="24"/>
      <c r="CV67" s="24"/>
      <c r="CW67" s="24"/>
      <c r="CX67" s="24"/>
      <c r="CY67" s="24"/>
      <c r="CZ67" s="24"/>
      <c r="DA67" s="24"/>
      <c r="DB67" s="24"/>
      <c r="DC67" s="24"/>
      <c r="DD67" s="24"/>
    </row>
    <row r="68" spans="1:108" s="25" customFormat="1" ht="18" x14ac:dyDescent="0.2">
      <c r="A68"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68" s="62" t="s">
        <v>105</v>
      </c>
      <c r="C68" s="25" t="s">
        <v>182</v>
      </c>
      <c r="D68" s="63"/>
      <c r="E68" s="92">
        <v>45068</v>
      </c>
      <c r="F68" s="93">
        <f t="shared" si="66"/>
        <v>45074</v>
      </c>
      <c r="G68" s="26">
        <v>7</v>
      </c>
      <c r="H68" s="27"/>
      <c r="I68" s="28">
        <f t="shared" si="67"/>
        <v>5</v>
      </c>
      <c r="J68" s="46"/>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c r="CC68" s="24"/>
      <c r="CD68" s="24"/>
      <c r="CE68" s="24"/>
      <c r="CF68" s="24"/>
      <c r="CG68" s="24"/>
      <c r="CH68" s="24"/>
      <c r="CI68" s="24"/>
      <c r="CJ68" s="24"/>
      <c r="CK68" s="24"/>
      <c r="CL68" s="24"/>
      <c r="CM68" s="24"/>
      <c r="CN68" s="24"/>
      <c r="CO68" s="24"/>
      <c r="CP68" s="24"/>
      <c r="CQ68" s="24"/>
      <c r="CR68" s="24"/>
      <c r="CS68" s="24"/>
      <c r="CT68" s="24"/>
      <c r="CU68" s="24"/>
      <c r="CV68" s="24"/>
      <c r="CW68" s="24"/>
      <c r="CX68" s="24"/>
      <c r="CY68" s="24"/>
      <c r="CZ68" s="24"/>
      <c r="DA68" s="24"/>
      <c r="DB68" s="24"/>
      <c r="DC68" s="24"/>
      <c r="DD68" s="24"/>
    </row>
    <row r="69" spans="1:108" s="19" customFormat="1" ht="18" x14ac:dyDescent="0.2">
      <c r="A69" s="18" t="str">
        <f>IF(ISERROR(VALUE(SUBSTITUTE(prevWBS,".",""))),"1",IF(ISERROR(FIND("`",SUBSTITUTE(prevWBS,".","`",1))),TEXT(VALUE(prevWBS)+1,"#"),TEXT(VALUE(LEFT(prevWBS,FIND("`",SUBSTITUTE(prevWBS,".","`",1))-1))+1,"#")))</f>
        <v>5</v>
      </c>
      <c r="B69" s="36" t="s">
        <v>149</v>
      </c>
      <c r="D69" s="20"/>
      <c r="E69" s="49">
        <v>45075</v>
      </c>
      <c r="F69" s="49">
        <f t="shared" ref="F69:F76" si="68">IF(ISBLANK(E69)," - ",IF(G69=0,E69,E69+G69-1))</f>
        <v>45145</v>
      </c>
      <c r="G69" s="21">
        <v>71</v>
      </c>
      <c r="H69" s="22"/>
      <c r="I69" s="23">
        <f t="shared" ref="I69:I76" si="69">IF(OR(F69=0,E69=0)," - ",NETWORKDAYS(E69,F69))</f>
        <v>51</v>
      </c>
      <c r="J69" s="47"/>
      <c r="K69" s="52"/>
      <c r="L69" s="52"/>
      <c r="M69" s="52"/>
      <c r="N69" s="52"/>
      <c r="O69" s="52"/>
      <c r="P69" s="52"/>
      <c r="Q69" s="52"/>
      <c r="R69" s="52"/>
      <c r="S69" s="52"/>
      <c r="T69" s="52"/>
      <c r="U69" s="52"/>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c r="AU69" s="52"/>
      <c r="AV69" s="52"/>
      <c r="AW69" s="52"/>
      <c r="AX69" s="52"/>
      <c r="AY69" s="52"/>
      <c r="AZ69" s="52"/>
      <c r="BA69" s="52"/>
      <c r="BB69" s="52"/>
      <c r="BC69" s="52"/>
      <c r="BD69" s="52"/>
      <c r="BE69" s="52"/>
      <c r="BF69" s="52"/>
      <c r="BG69" s="52"/>
      <c r="BH69" s="52"/>
      <c r="BI69" s="52"/>
      <c r="BJ69" s="52"/>
      <c r="BK69" s="52"/>
      <c r="BL69" s="52"/>
      <c r="BM69" s="52"/>
      <c r="BN69" s="52"/>
      <c r="BO69" s="52"/>
      <c r="BP69" s="52"/>
      <c r="BQ69" s="52"/>
      <c r="BR69" s="52"/>
      <c r="BS69" s="52"/>
      <c r="BT69" s="52"/>
      <c r="BU69" s="52"/>
      <c r="BV69" s="52"/>
      <c r="BW69" s="52"/>
      <c r="BX69" s="52"/>
      <c r="BY69" s="52"/>
      <c r="BZ69" s="52"/>
      <c r="CA69" s="52"/>
      <c r="CB69" s="52"/>
      <c r="CC69" s="52"/>
      <c r="CD69" s="52"/>
      <c r="CE69" s="52"/>
      <c r="CF69" s="52"/>
      <c r="CG69" s="52"/>
      <c r="CH69" s="52"/>
      <c r="CI69" s="52"/>
      <c r="CJ69" s="52"/>
      <c r="CK69" s="52"/>
      <c r="CL69" s="52"/>
      <c r="CM69" s="52"/>
      <c r="CN69" s="52"/>
      <c r="CO69" s="52"/>
      <c r="CP69" s="52"/>
      <c r="CQ69" s="52"/>
      <c r="CR69" s="52"/>
      <c r="CS69" s="52"/>
      <c r="CT69" s="52"/>
      <c r="CU69" s="52"/>
      <c r="CV69" s="52"/>
      <c r="CW69" s="52"/>
      <c r="CX69" s="52"/>
      <c r="CY69" s="52"/>
      <c r="CZ69" s="52"/>
      <c r="DA69" s="52"/>
      <c r="DB69" s="52"/>
      <c r="DC69" s="52"/>
      <c r="DD69" s="52"/>
    </row>
    <row r="70" spans="1:108" s="25" customFormat="1" ht="18" x14ac:dyDescent="0.2">
      <c r="A70"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70" s="62" t="s">
        <v>150</v>
      </c>
      <c r="C70" s="25" t="s">
        <v>177</v>
      </c>
      <c r="D70" s="63"/>
      <c r="E70" s="92">
        <v>45075</v>
      </c>
      <c r="F70" s="93">
        <f t="shared" si="68"/>
        <v>45104</v>
      </c>
      <c r="G70" s="26">
        <v>30</v>
      </c>
      <c r="H70" s="27"/>
      <c r="I70" s="28">
        <f t="shared" si="69"/>
        <v>22</v>
      </c>
      <c r="J70" s="46"/>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c r="CC70" s="24"/>
      <c r="CD70" s="24"/>
      <c r="CE70" s="24"/>
      <c r="CF70" s="24"/>
      <c r="CG70" s="24"/>
      <c r="CH70" s="24"/>
      <c r="CI70" s="24"/>
      <c r="CJ70" s="24"/>
      <c r="CK70" s="24"/>
      <c r="CL70" s="24"/>
      <c r="CM70" s="24"/>
      <c r="CN70" s="24"/>
      <c r="CO70" s="24"/>
      <c r="CP70" s="24"/>
      <c r="CQ70" s="24"/>
      <c r="CR70" s="24"/>
      <c r="CS70" s="24"/>
      <c r="CT70" s="24"/>
      <c r="CU70" s="24"/>
      <c r="CV70" s="24"/>
      <c r="CW70" s="24"/>
      <c r="CX70" s="24"/>
      <c r="CY70" s="24"/>
      <c r="CZ70" s="24"/>
      <c r="DA70" s="24"/>
      <c r="DB70" s="24"/>
      <c r="DC70" s="24"/>
      <c r="DD70" s="24"/>
    </row>
    <row r="71" spans="1:108" s="25" customFormat="1" ht="18" x14ac:dyDescent="0.2">
      <c r="A71" s="24" t="str">
        <f t="shared" ref="A71:A76" si="70">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5.1.1</v>
      </c>
      <c r="B71" s="64" t="s">
        <v>172</v>
      </c>
      <c r="C71" s="25" t="s">
        <v>177</v>
      </c>
      <c r="D71" s="63"/>
      <c r="E71" s="92">
        <v>45075</v>
      </c>
      <c r="F71" s="93">
        <f t="shared" si="68"/>
        <v>45076</v>
      </c>
      <c r="G71" s="26">
        <v>2</v>
      </c>
      <c r="H71" s="27"/>
      <c r="I71" s="28">
        <f t="shared" si="69"/>
        <v>2</v>
      </c>
      <c r="J71" s="46"/>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c r="CA71" s="24"/>
      <c r="CB71" s="24"/>
      <c r="CC71" s="24"/>
      <c r="CD71" s="24"/>
      <c r="CE71" s="24"/>
      <c r="CF71" s="24"/>
      <c r="CG71" s="24"/>
      <c r="CH71" s="24"/>
      <c r="CI71" s="24"/>
      <c r="CJ71" s="24"/>
      <c r="CK71" s="24"/>
      <c r="CL71" s="24"/>
      <c r="CM71" s="24"/>
      <c r="CN71" s="24"/>
      <c r="CO71" s="24"/>
      <c r="CP71" s="24"/>
      <c r="CQ71" s="24"/>
      <c r="CR71" s="24"/>
      <c r="CS71" s="24"/>
      <c r="CT71" s="24"/>
      <c r="CU71" s="24"/>
      <c r="CV71" s="24"/>
      <c r="CW71" s="24"/>
      <c r="CX71" s="24"/>
      <c r="CY71" s="24"/>
      <c r="CZ71" s="24"/>
      <c r="DA71" s="24"/>
      <c r="DB71" s="24"/>
      <c r="DC71" s="24"/>
      <c r="DD71" s="24"/>
    </row>
    <row r="72" spans="1:108" s="25" customFormat="1" ht="18" x14ac:dyDescent="0.2">
      <c r="A72" s="24" t="str">
        <f t="shared" si="70"/>
        <v>5.1.2</v>
      </c>
      <c r="B72" s="64" t="s">
        <v>173</v>
      </c>
      <c r="C72" s="25" t="s">
        <v>177</v>
      </c>
      <c r="D72" s="63"/>
      <c r="E72" s="92">
        <v>45077</v>
      </c>
      <c r="F72" s="93">
        <f t="shared" si="68"/>
        <v>45080</v>
      </c>
      <c r="G72" s="26">
        <v>4</v>
      </c>
      <c r="H72" s="27"/>
      <c r="I72" s="28">
        <f t="shared" si="69"/>
        <v>3</v>
      </c>
      <c r="J72" s="46"/>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c r="CC72" s="24"/>
      <c r="CD72" s="24"/>
      <c r="CE72" s="24"/>
      <c r="CF72" s="24"/>
      <c r="CG72" s="24"/>
      <c r="CH72" s="24"/>
      <c r="CI72" s="24"/>
      <c r="CJ72" s="24"/>
      <c r="CK72" s="24"/>
      <c r="CL72" s="24"/>
      <c r="CM72" s="24"/>
      <c r="CN72" s="24"/>
      <c r="CO72" s="24"/>
      <c r="CP72" s="24"/>
      <c r="CQ72" s="24"/>
      <c r="CR72" s="24"/>
      <c r="CS72" s="24"/>
      <c r="CT72" s="24"/>
      <c r="CU72" s="24"/>
      <c r="CV72" s="24"/>
      <c r="CW72" s="24"/>
      <c r="CX72" s="24"/>
      <c r="CY72" s="24"/>
      <c r="CZ72" s="24"/>
      <c r="DA72" s="24"/>
      <c r="DB72" s="24"/>
      <c r="DC72" s="24"/>
      <c r="DD72" s="24"/>
    </row>
    <row r="73" spans="1:108" s="25" customFormat="1" ht="18" x14ac:dyDescent="0.2">
      <c r="A73" s="24" t="str">
        <f t="shared" si="70"/>
        <v>5.1.3</v>
      </c>
      <c r="B73" s="64" t="s">
        <v>150</v>
      </c>
      <c r="C73" s="25" t="s">
        <v>177</v>
      </c>
      <c r="D73" s="63"/>
      <c r="E73" s="92">
        <v>45080</v>
      </c>
      <c r="F73" s="93">
        <f t="shared" si="68"/>
        <v>45100</v>
      </c>
      <c r="G73" s="26">
        <v>21</v>
      </c>
      <c r="H73" s="27"/>
      <c r="I73" s="28">
        <f t="shared" ref="I73" si="71">IF(OR(F73=0,E73=0)," - ",NETWORKDAYS(E73,F73))</f>
        <v>15</v>
      </c>
      <c r="J73" s="46"/>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c r="BM73" s="24"/>
      <c r="BN73" s="24"/>
      <c r="BO73" s="24"/>
      <c r="BP73" s="24"/>
      <c r="BQ73" s="24"/>
      <c r="BR73" s="24"/>
      <c r="BS73" s="24"/>
      <c r="BT73" s="24"/>
      <c r="BU73" s="24"/>
      <c r="BV73" s="24"/>
      <c r="BW73" s="24"/>
      <c r="BX73" s="24"/>
      <c r="BY73" s="24"/>
      <c r="BZ73" s="24"/>
      <c r="CA73" s="24"/>
      <c r="CB73" s="24"/>
      <c r="CC73" s="24"/>
      <c r="CD73" s="24"/>
      <c r="CE73" s="24"/>
      <c r="CF73" s="24"/>
      <c r="CG73" s="24"/>
      <c r="CH73" s="24"/>
      <c r="CI73" s="24"/>
      <c r="CJ73" s="24"/>
      <c r="CK73" s="24"/>
      <c r="CL73" s="24"/>
      <c r="CM73" s="24"/>
      <c r="CN73" s="24"/>
      <c r="CO73" s="24"/>
      <c r="CP73" s="24"/>
      <c r="CQ73" s="24"/>
      <c r="CR73" s="24"/>
      <c r="CS73" s="24"/>
      <c r="CT73" s="24"/>
      <c r="CU73" s="24"/>
      <c r="CV73" s="24"/>
      <c r="CW73" s="24"/>
      <c r="CX73" s="24"/>
      <c r="CY73" s="24"/>
      <c r="CZ73" s="24"/>
      <c r="DA73" s="24"/>
      <c r="DB73" s="24"/>
      <c r="DC73" s="24"/>
      <c r="DD73" s="24"/>
    </row>
    <row r="74" spans="1:108" s="25" customFormat="1" ht="18" x14ac:dyDescent="0.2">
      <c r="A74" s="24" t="str">
        <f t="shared" si="70"/>
        <v>5.1.4</v>
      </c>
      <c r="B74" s="64" t="s">
        <v>174</v>
      </c>
      <c r="C74" s="25" t="s">
        <v>184</v>
      </c>
      <c r="D74" s="63"/>
      <c r="E74" s="92">
        <v>45097</v>
      </c>
      <c r="F74" s="93">
        <f t="shared" si="68"/>
        <v>45100</v>
      </c>
      <c r="G74" s="26">
        <v>4</v>
      </c>
      <c r="H74" s="27"/>
      <c r="I74" s="28">
        <f t="shared" si="69"/>
        <v>4</v>
      </c>
      <c r="J74" s="46"/>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c r="BN74" s="24"/>
      <c r="BO74" s="24"/>
      <c r="BP74" s="24"/>
      <c r="BQ74" s="24"/>
      <c r="BR74" s="24"/>
      <c r="BS74" s="24"/>
      <c r="BT74" s="24"/>
      <c r="BU74" s="24"/>
      <c r="BV74" s="24"/>
      <c r="BW74" s="24"/>
      <c r="BX74" s="24"/>
      <c r="BY74" s="24"/>
      <c r="BZ74" s="24"/>
      <c r="CA74" s="24"/>
      <c r="CB74" s="24"/>
      <c r="CC74" s="24"/>
      <c r="CD74" s="24"/>
      <c r="CE74" s="24"/>
      <c r="CF74" s="24"/>
      <c r="CG74" s="24"/>
      <c r="CH74" s="24"/>
      <c r="CI74" s="24"/>
      <c r="CJ74" s="24"/>
      <c r="CK74" s="24"/>
      <c r="CL74" s="24"/>
      <c r="CM74" s="24"/>
      <c r="CN74" s="24"/>
      <c r="CO74" s="24"/>
      <c r="CP74" s="24"/>
      <c r="CQ74" s="24"/>
      <c r="CR74" s="24"/>
      <c r="CS74" s="24"/>
      <c r="CT74" s="24"/>
      <c r="CU74" s="24"/>
      <c r="CV74" s="24"/>
      <c r="CW74" s="24"/>
      <c r="CX74" s="24"/>
      <c r="CY74" s="24"/>
      <c r="CZ74" s="24"/>
      <c r="DA74" s="24"/>
      <c r="DB74" s="24"/>
      <c r="DC74" s="24"/>
      <c r="DD74" s="24"/>
    </row>
    <row r="75" spans="1:108" s="25" customFormat="1" ht="18" x14ac:dyDescent="0.2">
      <c r="A75" s="24" t="str">
        <f t="shared" si="70"/>
        <v>5.1.5</v>
      </c>
      <c r="B75" s="64" t="s">
        <v>175</v>
      </c>
      <c r="C75" s="25" t="s">
        <v>177</v>
      </c>
      <c r="D75" s="63"/>
      <c r="E75" s="92">
        <v>45101</v>
      </c>
      <c r="F75" s="93">
        <f t="shared" si="68"/>
        <v>45103</v>
      </c>
      <c r="G75" s="26">
        <v>3</v>
      </c>
      <c r="H75" s="27"/>
      <c r="I75" s="28">
        <f t="shared" si="69"/>
        <v>1</v>
      </c>
      <c r="J75" s="46"/>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c r="CA75" s="24"/>
      <c r="CB75" s="24"/>
      <c r="CC75" s="24"/>
      <c r="CD75" s="24"/>
      <c r="CE75" s="24"/>
      <c r="CF75" s="24"/>
      <c r="CG75" s="24"/>
      <c r="CH75" s="24"/>
      <c r="CI75" s="24"/>
      <c r="CJ75" s="24"/>
      <c r="CK75" s="24"/>
      <c r="CL75" s="24"/>
      <c r="CM75" s="24"/>
      <c r="CN75" s="24"/>
      <c r="CO75" s="24"/>
      <c r="CP75" s="24"/>
      <c r="CQ75" s="24"/>
      <c r="CR75" s="24"/>
      <c r="CS75" s="24"/>
      <c r="CT75" s="24"/>
      <c r="CU75" s="24"/>
      <c r="CV75" s="24"/>
      <c r="CW75" s="24"/>
      <c r="CX75" s="24"/>
      <c r="CY75" s="24"/>
      <c r="CZ75" s="24"/>
      <c r="DA75" s="24"/>
      <c r="DB75" s="24"/>
      <c r="DC75" s="24"/>
      <c r="DD75" s="24"/>
    </row>
    <row r="76" spans="1:108" s="25" customFormat="1" ht="18" x14ac:dyDescent="0.2">
      <c r="A76" s="24" t="str">
        <f t="shared" si="70"/>
        <v>5.1.6</v>
      </c>
      <c r="B76" s="64" t="s">
        <v>176</v>
      </c>
      <c r="C76" s="25" t="s">
        <v>177</v>
      </c>
      <c r="D76" s="63"/>
      <c r="E76" s="92">
        <v>45080</v>
      </c>
      <c r="F76" s="93">
        <f t="shared" si="68"/>
        <v>45104</v>
      </c>
      <c r="G76" s="26">
        <v>25</v>
      </c>
      <c r="H76" s="27"/>
      <c r="I76" s="28">
        <f t="shared" si="69"/>
        <v>17</v>
      </c>
      <c r="J76" s="46"/>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c r="BJ76" s="24"/>
      <c r="BK76" s="24"/>
      <c r="BL76" s="24"/>
      <c r="BM76" s="24"/>
      <c r="BN76" s="24"/>
      <c r="BO76" s="24"/>
      <c r="BP76" s="24"/>
      <c r="BQ76" s="24"/>
      <c r="BR76" s="24"/>
      <c r="BS76" s="24"/>
      <c r="BT76" s="24"/>
      <c r="BU76" s="24"/>
      <c r="BV76" s="24"/>
      <c r="BW76" s="24"/>
      <c r="BX76" s="24"/>
      <c r="BY76" s="24"/>
      <c r="BZ76" s="24"/>
      <c r="CA76" s="24"/>
      <c r="CB76" s="24"/>
      <c r="CC76" s="24"/>
      <c r="CD76" s="24"/>
      <c r="CE76" s="24"/>
      <c r="CF76" s="24"/>
      <c r="CG76" s="24"/>
      <c r="CH76" s="24"/>
      <c r="CI76" s="24"/>
      <c r="CJ76" s="24"/>
      <c r="CK76" s="24"/>
      <c r="CL76" s="24"/>
      <c r="CM76" s="24"/>
      <c r="CN76" s="24"/>
      <c r="CO76" s="24"/>
      <c r="CP76" s="24"/>
      <c r="CQ76" s="24"/>
      <c r="CR76" s="24"/>
      <c r="CS76" s="24"/>
      <c r="CT76" s="24"/>
      <c r="CU76" s="24"/>
      <c r="CV76" s="24"/>
      <c r="CW76" s="24"/>
      <c r="CX76" s="24"/>
      <c r="CY76" s="24"/>
      <c r="CZ76" s="24"/>
      <c r="DA76" s="24"/>
      <c r="DB76" s="24"/>
      <c r="DC76" s="24"/>
      <c r="DD76" s="24"/>
    </row>
    <row r="77" spans="1:108" s="25" customFormat="1" ht="18" x14ac:dyDescent="0.2">
      <c r="A77"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77" s="62" t="s">
        <v>151</v>
      </c>
      <c r="C77" s="25" t="s">
        <v>177</v>
      </c>
      <c r="D77" s="63"/>
      <c r="E77" s="92">
        <v>45105</v>
      </c>
      <c r="F77" s="93">
        <f t="shared" ref="F77:F91" si="72">IF(ISBLANK(E77)," - ",IF(G77=0,E77,E77+G77-1))</f>
        <v>45119</v>
      </c>
      <c r="G77" s="26">
        <v>15</v>
      </c>
      <c r="H77" s="27"/>
      <c r="I77" s="28">
        <f t="shared" ref="I77:I80" si="73">IF(OR(F77=0,E77=0)," - ",NETWORKDAYS(E77,F77))</f>
        <v>11</v>
      </c>
      <c r="J77" s="46"/>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c r="BJ77" s="24"/>
      <c r="BK77" s="24"/>
      <c r="BL77" s="24"/>
      <c r="BM77" s="24"/>
      <c r="BN77" s="24"/>
      <c r="BO77" s="24"/>
      <c r="BP77" s="24"/>
      <c r="BQ77" s="24"/>
      <c r="BR77" s="24"/>
      <c r="BS77" s="24"/>
      <c r="BT77" s="24"/>
      <c r="BU77" s="24"/>
      <c r="BV77" s="24"/>
      <c r="BW77" s="24"/>
      <c r="BX77" s="24"/>
      <c r="BY77" s="24"/>
      <c r="BZ77" s="24"/>
      <c r="CA77" s="24"/>
      <c r="CB77" s="24"/>
      <c r="CC77" s="24"/>
      <c r="CD77" s="24"/>
      <c r="CE77" s="24"/>
      <c r="CF77" s="24"/>
      <c r="CG77" s="24"/>
      <c r="CH77" s="24"/>
      <c r="CI77" s="24"/>
      <c r="CJ77" s="24"/>
      <c r="CK77" s="24"/>
      <c r="CL77" s="24"/>
      <c r="CM77" s="24"/>
      <c r="CN77" s="24"/>
      <c r="CO77" s="24"/>
      <c r="CP77" s="24"/>
      <c r="CQ77" s="24"/>
      <c r="CR77" s="24"/>
      <c r="CS77" s="24"/>
      <c r="CT77" s="24"/>
      <c r="CU77" s="24"/>
      <c r="CV77" s="24"/>
      <c r="CW77" s="24"/>
      <c r="CX77" s="24"/>
      <c r="CY77" s="24"/>
      <c r="CZ77" s="24"/>
      <c r="DA77" s="24"/>
      <c r="DB77" s="24"/>
      <c r="DC77" s="24"/>
      <c r="DD77" s="24"/>
    </row>
    <row r="78" spans="1:108" s="25" customFormat="1" ht="18" x14ac:dyDescent="0.2">
      <c r="A78"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5.2.1</v>
      </c>
      <c r="B78" s="64" t="s">
        <v>152</v>
      </c>
      <c r="C78" s="25" t="s">
        <v>177</v>
      </c>
      <c r="D78" s="63"/>
      <c r="E78" s="92">
        <v>45105</v>
      </c>
      <c r="F78" s="93">
        <f t="shared" si="72"/>
        <v>45107</v>
      </c>
      <c r="G78" s="26">
        <v>3</v>
      </c>
      <c r="H78" s="27"/>
      <c r="I78" s="28">
        <f t="shared" si="73"/>
        <v>3</v>
      </c>
      <c r="J78" s="46"/>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c r="BS78" s="24"/>
      <c r="BT78" s="24"/>
      <c r="BU78" s="24"/>
      <c r="BV78" s="24"/>
      <c r="BW78" s="24"/>
      <c r="BX78" s="24"/>
      <c r="BY78" s="24"/>
      <c r="BZ78" s="24"/>
      <c r="CA78" s="24"/>
      <c r="CB78" s="24"/>
      <c r="CC78" s="24"/>
      <c r="CD78" s="24"/>
      <c r="CE78" s="24"/>
      <c r="CF78" s="24"/>
      <c r="CG78" s="24"/>
      <c r="CH78" s="24"/>
      <c r="CI78" s="24"/>
      <c r="CJ78" s="24"/>
      <c r="CK78" s="24"/>
      <c r="CL78" s="24"/>
      <c r="CM78" s="24"/>
      <c r="CN78" s="24"/>
      <c r="CO78" s="24"/>
      <c r="CP78" s="24"/>
      <c r="CQ78" s="24"/>
      <c r="CR78" s="24"/>
      <c r="CS78" s="24"/>
      <c r="CT78" s="24"/>
      <c r="CU78" s="24"/>
      <c r="CV78" s="24"/>
      <c r="CW78" s="24"/>
      <c r="CX78" s="24"/>
      <c r="CY78" s="24"/>
      <c r="CZ78" s="24"/>
      <c r="DA78" s="24"/>
      <c r="DB78" s="24"/>
      <c r="DC78" s="24"/>
      <c r="DD78" s="24"/>
    </row>
    <row r="79" spans="1:108" s="25" customFormat="1" ht="18" x14ac:dyDescent="0.2">
      <c r="A79"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5.2.2</v>
      </c>
      <c r="B79" s="64" t="s">
        <v>153</v>
      </c>
      <c r="C79" s="25" t="s">
        <v>177</v>
      </c>
      <c r="D79" s="63"/>
      <c r="E79" s="92">
        <v>45107</v>
      </c>
      <c r="F79" s="93">
        <f t="shared" si="72"/>
        <v>45110</v>
      </c>
      <c r="G79" s="26">
        <v>4</v>
      </c>
      <c r="H79" s="27"/>
      <c r="I79" s="28">
        <f t="shared" si="73"/>
        <v>2</v>
      </c>
      <c r="J79" s="46"/>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c r="BS79" s="24"/>
      <c r="BT79" s="24"/>
      <c r="BU79" s="24"/>
      <c r="BV79" s="24"/>
      <c r="BW79" s="24"/>
      <c r="BX79" s="24"/>
      <c r="BY79" s="24"/>
      <c r="BZ79" s="24"/>
      <c r="CA79" s="24"/>
      <c r="CB79" s="24"/>
      <c r="CC79" s="24"/>
      <c r="CD79" s="24"/>
      <c r="CE79" s="24"/>
      <c r="CF79" s="24"/>
      <c r="CG79" s="24"/>
      <c r="CH79" s="24"/>
      <c r="CI79" s="24"/>
      <c r="CJ79" s="24"/>
      <c r="CK79" s="24"/>
      <c r="CL79" s="24"/>
      <c r="CM79" s="24"/>
      <c r="CN79" s="24"/>
      <c r="CO79" s="24"/>
      <c r="CP79" s="24"/>
      <c r="CQ79" s="24"/>
      <c r="CR79" s="24"/>
      <c r="CS79" s="24"/>
      <c r="CT79" s="24"/>
      <c r="CU79" s="24"/>
      <c r="CV79" s="24"/>
      <c r="CW79" s="24"/>
      <c r="CX79" s="24"/>
      <c r="CY79" s="24"/>
      <c r="CZ79" s="24"/>
      <c r="DA79" s="24"/>
      <c r="DB79" s="24"/>
      <c r="DC79" s="24"/>
      <c r="DD79" s="24"/>
    </row>
    <row r="80" spans="1:108" s="25" customFormat="1" ht="18" x14ac:dyDescent="0.2">
      <c r="A80"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5.2.3</v>
      </c>
      <c r="B80" s="64" t="s">
        <v>154</v>
      </c>
      <c r="C80" s="25" t="s">
        <v>177</v>
      </c>
      <c r="D80" s="63"/>
      <c r="E80" s="92">
        <v>45110</v>
      </c>
      <c r="F80" s="93">
        <f t="shared" si="72"/>
        <v>45112</v>
      </c>
      <c r="G80" s="26">
        <v>3</v>
      </c>
      <c r="H80" s="27"/>
      <c r="I80" s="28">
        <f t="shared" si="73"/>
        <v>3</v>
      </c>
      <c r="J80" s="46"/>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c r="BS80" s="24"/>
      <c r="BT80" s="24"/>
      <c r="BU80" s="24"/>
      <c r="BV80" s="24"/>
      <c r="BW80" s="24"/>
      <c r="BX80" s="24"/>
      <c r="BY80" s="24"/>
      <c r="BZ80" s="24"/>
      <c r="CA80" s="24"/>
      <c r="CB80" s="24"/>
      <c r="CC80" s="24"/>
      <c r="CD80" s="24"/>
      <c r="CE80" s="24"/>
      <c r="CF80" s="24"/>
      <c r="CG80" s="24"/>
      <c r="CH80" s="24"/>
      <c r="CI80" s="24"/>
      <c r="CJ80" s="24"/>
      <c r="CK80" s="24"/>
      <c r="CL80" s="24"/>
      <c r="CM80" s="24"/>
      <c r="CN80" s="24"/>
      <c r="CO80" s="24"/>
      <c r="CP80" s="24"/>
      <c r="CQ80" s="24"/>
      <c r="CR80" s="24"/>
      <c r="CS80" s="24"/>
      <c r="CT80" s="24"/>
      <c r="CU80" s="24"/>
      <c r="CV80" s="24"/>
      <c r="CW80" s="24"/>
      <c r="CX80" s="24"/>
      <c r="CY80" s="24"/>
      <c r="CZ80" s="24"/>
      <c r="DA80" s="24"/>
      <c r="DB80" s="24"/>
      <c r="DC80" s="24"/>
      <c r="DD80" s="24"/>
    </row>
    <row r="81" spans="1:108" s="31" customFormat="1" ht="18" x14ac:dyDescent="0.2">
      <c r="A81"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5.2.4</v>
      </c>
      <c r="B81" s="105" t="s">
        <v>156</v>
      </c>
      <c r="C81" s="25" t="s">
        <v>177</v>
      </c>
      <c r="D81" s="29"/>
      <c r="E81" s="92">
        <v>45114</v>
      </c>
      <c r="F81" s="112">
        <f t="shared" si="72"/>
        <v>45117</v>
      </c>
      <c r="G81" s="26">
        <v>4</v>
      </c>
      <c r="H81" s="27"/>
      <c r="I81" s="30">
        <f t="shared" si="48"/>
        <v>2</v>
      </c>
      <c r="J81" s="48"/>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c r="BK81" s="24"/>
      <c r="BL81" s="24"/>
      <c r="BM81" s="24"/>
      <c r="BN81" s="24"/>
      <c r="BO81" s="24"/>
      <c r="BP81" s="24"/>
      <c r="BQ81" s="24"/>
      <c r="BR81" s="24"/>
      <c r="BS81" s="24"/>
      <c r="BT81" s="24"/>
      <c r="BU81" s="24"/>
      <c r="BV81" s="24"/>
      <c r="BW81" s="24"/>
      <c r="BX81" s="24"/>
      <c r="BY81" s="24"/>
      <c r="BZ81" s="24"/>
      <c r="CA81" s="24"/>
      <c r="CB81" s="24"/>
      <c r="CC81" s="24"/>
      <c r="CD81" s="24"/>
      <c r="CE81" s="24"/>
      <c r="CF81" s="24"/>
      <c r="CG81" s="24"/>
      <c r="CH81" s="24"/>
      <c r="CI81" s="24"/>
      <c r="CJ81" s="24"/>
      <c r="CK81" s="24"/>
      <c r="CL81" s="24"/>
      <c r="CM81" s="24"/>
      <c r="CN81" s="24"/>
      <c r="CO81" s="24"/>
      <c r="CP81" s="24"/>
      <c r="CQ81" s="24"/>
      <c r="CR81" s="24"/>
      <c r="CS81" s="24"/>
      <c r="CT81" s="24"/>
      <c r="CU81" s="24"/>
      <c r="CV81" s="24"/>
      <c r="CW81" s="24"/>
      <c r="CX81" s="24"/>
      <c r="CY81" s="24"/>
      <c r="CZ81" s="24"/>
      <c r="DA81" s="24"/>
      <c r="DB81" s="24"/>
      <c r="DC81" s="24"/>
      <c r="DD81" s="24"/>
    </row>
    <row r="82" spans="1:108" s="31" customFormat="1" ht="18" x14ac:dyDescent="0.2">
      <c r="A82"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5.2.5</v>
      </c>
      <c r="B82" s="106" t="s">
        <v>157</v>
      </c>
      <c r="C82" s="25" t="s">
        <v>177</v>
      </c>
      <c r="D82" s="108"/>
      <c r="E82" s="92">
        <v>45114</v>
      </c>
      <c r="F82" s="113">
        <f t="shared" si="72"/>
        <v>45119</v>
      </c>
      <c r="G82" s="26">
        <v>6</v>
      </c>
      <c r="H82" s="27"/>
      <c r="I82" s="109">
        <f t="shared" si="48"/>
        <v>4</v>
      </c>
      <c r="J82" s="110"/>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24"/>
      <c r="BM82" s="24"/>
      <c r="BN82" s="24"/>
      <c r="BO82" s="24"/>
      <c r="BP82" s="24"/>
      <c r="BQ82" s="24"/>
      <c r="BR82" s="24"/>
      <c r="BS82" s="24"/>
      <c r="BT82" s="24"/>
      <c r="BU82" s="24"/>
      <c r="BV82" s="24"/>
      <c r="BW82" s="24"/>
      <c r="BX82" s="24"/>
      <c r="BY82" s="24"/>
      <c r="BZ82" s="24"/>
      <c r="CA82" s="24"/>
      <c r="CB82" s="24"/>
      <c r="CC82" s="24"/>
      <c r="CD82" s="24"/>
      <c r="CE82" s="24"/>
      <c r="CF82" s="24"/>
      <c r="CG82" s="24"/>
      <c r="CH82" s="24"/>
      <c r="CI82" s="24"/>
      <c r="CJ82" s="24"/>
      <c r="CK82" s="24"/>
      <c r="CL82" s="24"/>
      <c r="CM82" s="24"/>
      <c r="CN82" s="24"/>
      <c r="CO82" s="24"/>
      <c r="CP82" s="24"/>
      <c r="CQ82" s="24"/>
      <c r="CR82" s="24"/>
      <c r="CS82" s="24"/>
      <c r="CT82" s="24"/>
      <c r="CU82" s="24"/>
      <c r="CV82" s="24"/>
      <c r="CW82" s="24"/>
      <c r="CX82" s="24"/>
      <c r="CY82" s="24"/>
      <c r="CZ82" s="24"/>
      <c r="DA82" s="24"/>
      <c r="DB82" s="24"/>
      <c r="DC82" s="24"/>
      <c r="DD82" s="24"/>
    </row>
    <row r="83" spans="1:108" s="31" customFormat="1" ht="18" x14ac:dyDescent="0.2">
      <c r="A83"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83" s="106" t="s">
        <v>155</v>
      </c>
      <c r="C83" s="107" t="s">
        <v>183</v>
      </c>
      <c r="D83" s="108"/>
      <c r="E83" s="96">
        <v>45120</v>
      </c>
      <c r="F83" s="113">
        <f t="shared" si="72"/>
        <v>45134</v>
      </c>
      <c r="G83" s="98">
        <v>15</v>
      </c>
      <c r="H83" s="99"/>
      <c r="I83" s="109">
        <f t="shared" si="48"/>
        <v>11</v>
      </c>
      <c r="J83" s="110"/>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c r="BC83" s="24"/>
      <c r="BD83" s="24"/>
      <c r="BE83" s="24"/>
      <c r="BF83" s="24"/>
      <c r="BG83" s="24"/>
      <c r="BH83" s="24"/>
      <c r="BI83" s="24"/>
      <c r="BJ83" s="24"/>
      <c r="BK83" s="24"/>
      <c r="BL83" s="24"/>
      <c r="BM83" s="24"/>
      <c r="BN83" s="24"/>
      <c r="BO83" s="24"/>
      <c r="BP83" s="24"/>
      <c r="BQ83" s="24"/>
      <c r="BR83" s="24"/>
      <c r="BS83" s="24"/>
      <c r="BT83" s="24"/>
      <c r="BU83" s="24"/>
      <c r="BV83" s="24"/>
      <c r="BW83" s="24"/>
      <c r="BX83" s="24"/>
      <c r="BY83" s="24"/>
      <c r="BZ83" s="24"/>
      <c r="CA83" s="24"/>
      <c r="CB83" s="24"/>
      <c r="CC83" s="24"/>
      <c r="CD83" s="24"/>
      <c r="CE83" s="24"/>
      <c r="CF83" s="24"/>
      <c r="CG83" s="24"/>
      <c r="CH83" s="24"/>
      <c r="CI83" s="24"/>
      <c r="CJ83" s="24"/>
      <c r="CK83" s="24"/>
      <c r="CL83" s="24"/>
      <c r="CM83" s="24"/>
      <c r="CN83" s="24"/>
      <c r="CO83" s="24"/>
      <c r="CP83" s="24"/>
      <c r="CQ83" s="24"/>
      <c r="CR83" s="24"/>
      <c r="CS83" s="24"/>
      <c r="CT83" s="24"/>
      <c r="CU83" s="24"/>
      <c r="CV83" s="24"/>
      <c r="CW83" s="24"/>
      <c r="CX83" s="24"/>
      <c r="CY83" s="24"/>
      <c r="CZ83" s="24"/>
      <c r="DA83" s="24"/>
      <c r="DB83" s="24"/>
      <c r="DC83" s="24"/>
      <c r="DD83" s="24"/>
    </row>
    <row r="84" spans="1:108" s="31" customFormat="1" ht="18" x14ac:dyDescent="0.2">
      <c r="A84"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5.3.1</v>
      </c>
      <c r="B84" s="106" t="s">
        <v>158</v>
      </c>
      <c r="C84" s="107" t="s">
        <v>177</v>
      </c>
      <c r="D84" s="108"/>
      <c r="E84" s="96">
        <v>45120</v>
      </c>
      <c r="F84" s="113">
        <f t="shared" si="72"/>
        <v>45122</v>
      </c>
      <c r="G84" s="98">
        <v>3</v>
      </c>
      <c r="H84" s="99"/>
      <c r="I84" s="109">
        <f t="shared" si="48"/>
        <v>2</v>
      </c>
      <c r="J84" s="110"/>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c r="BK84" s="24"/>
      <c r="BL84" s="24"/>
      <c r="BM84" s="24"/>
      <c r="BN84" s="24"/>
      <c r="BO84" s="24"/>
      <c r="BP84" s="24"/>
      <c r="BQ84" s="24"/>
      <c r="BR84" s="24"/>
      <c r="BS84" s="24"/>
      <c r="BT84" s="24"/>
      <c r="BU84" s="24"/>
      <c r="BV84" s="24"/>
      <c r="BW84" s="24"/>
      <c r="BX84" s="24"/>
      <c r="BY84" s="24"/>
      <c r="BZ84" s="24"/>
      <c r="CA84" s="24"/>
      <c r="CB84" s="24"/>
      <c r="CC84" s="24"/>
      <c r="CD84" s="24"/>
      <c r="CE84" s="24"/>
      <c r="CF84" s="24"/>
      <c r="CG84" s="24"/>
      <c r="CH84" s="24"/>
      <c r="CI84" s="24"/>
      <c r="CJ84" s="24"/>
      <c r="CK84" s="24"/>
      <c r="CL84" s="24"/>
      <c r="CM84" s="24"/>
      <c r="CN84" s="24"/>
      <c r="CO84" s="24"/>
      <c r="CP84" s="24"/>
      <c r="CQ84" s="24"/>
      <c r="CR84" s="24"/>
      <c r="CS84" s="24"/>
      <c r="CT84" s="24"/>
      <c r="CU84" s="24"/>
      <c r="CV84" s="24"/>
      <c r="CW84" s="24"/>
      <c r="CX84" s="24"/>
      <c r="CY84" s="24"/>
      <c r="CZ84" s="24"/>
      <c r="DA84" s="24"/>
      <c r="DB84" s="24"/>
      <c r="DC84" s="24"/>
      <c r="DD84" s="24"/>
    </row>
    <row r="85" spans="1:108" s="31" customFormat="1" ht="18" x14ac:dyDescent="0.2">
      <c r="A85"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5.3.2</v>
      </c>
      <c r="B85" s="106" t="s">
        <v>159</v>
      </c>
      <c r="C85" s="107" t="s">
        <v>179</v>
      </c>
      <c r="D85" s="108"/>
      <c r="E85" s="96">
        <v>45123</v>
      </c>
      <c r="F85" s="113">
        <f t="shared" si="72"/>
        <v>45127</v>
      </c>
      <c r="G85" s="98">
        <v>5</v>
      </c>
      <c r="H85" s="99"/>
      <c r="I85" s="109">
        <f t="shared" si="48"/>
        <v>4</v>
      </c>
      <c r="J85" s="110"/>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c r="BJ85" s="24"/>
      <c r="BK85" s="24"/>
      <c r="BL85" s="24"/>
      <c r="BM85" s="24"/>
      <c r="BN85" s="24"/>
      <c r="BO85" s="24"/>
      <c r="BP85" s="24"/>
      <c r="BQ85" s="24"/>
      <c r="BR85" s="24"/>
      <c r="BS85" s="24"/>
      <c r="BT85" s="24"/>
      <c r="BU85" s="24"/>
      <c r="BV85" s="24"/>
      <c r="BW85" s="24"/>
      <c r="BX85" s="24"/>
      <c r="BY85" s="24"/>
      <c r="BZ85" s="24"/>
      <c r="CA85" s="24"/>
      <c r="CB85" s="24"/>
      <c r="CC85" s="24"/>
      <c r="CD85" s="24"/>
      <c r="CE85" s="24"/>
      <c r="CF85" s="24"/>
      <c r="CG85" s="24"/>
      <c r="CH85" s="24"/>
      <c r="CI85" s="24"/>
      <c r="CJ85" s="24"/>
      <c r="CK85" s="24"/>
      <c r="CL85" s="24"/>
      <c r="CM85" s="24"/>
      <c r="CN85" s="24"/>
      <c r="CO85" s="24"/>
      <c r="CP85" s="24"/>
      <c r="CQ85" s="24"/>
      <c r="CR85" s="24"/>
      <c r="CS85" s="24"/>
      <c r="CT85" s="24"/>
      <c r="CU85" s="24"/>
      <c r="CV85" s="24"/>
      <c r="CW85" s="24"/>
      <c r="CX85" s="24"/>
      <c r="CY85" s="24"/>
      <c r="CZ85" s="24"/>
      <c r="DA85" s="24"/>
      <c r="DB85" s="24"/>
      <c r="DC85" s="24"/>
      <c r="DD85" s="24"/>
    </row>
    <row r="86" spans="1:108" s="31" customFormat="1" ht="18" x14ac:dyDescent="0.2">
      <c r="A86"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5.3.3</v>
      </c>
      <c r="B86" s="106" t="s">
        <v>161</v>
      </c>
      <c r="C86" s="107" t="s">
        <v>183</v>
      </c>
      <c r="D86" s="108"/>
      <c r="E86" s="96">
        <v>45127</v>
      </c>
      <c r="F86" s="113">
        <f t="shared" si="72"/>
        <v>45133</v>
      </c>
      <c r="G86" s="98">
        <v>7</v>
      </c>
      <c r="H86" s="99"/>
      <c r="I86" s="109">
        <f t="shared" si="48"/>
        <v>5</v>
      </c>
      <c r="J86" s="110"/>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c r="BJ86" s="24"/>
      <c r="BK86" s="24"/>
      <c r="BL86" s="24"/>
      <c r="BM86" s="24"/>
      <c r="BN86" s="24"/>
      <c r="BO86" s="24"/>
      <c r="BP86" s="24"/>
      <c r="BQ86" s="24"/>
      <c r="BR86" s="24"/>
      <c r="BS86" s="24"/>
      <c r="BT86" s="24"/>
      <c r="BU86" s="24"/>
      <c r="BV86" s="24"/>
      <c r="BW86" s="24"/>
      <c r="BX86" s="24"/>
      <c r="BY86" s="24"/>
      <c r="BZ86" s="24"/>
      <c r="CA86" s="24"/>
      <c r="CB86" s="24"/>
      <c r="CC86" s="24"/>
      <c r="CD86" s="24"/>
      <c r="CE86" s="24"/>
      <c r="CF86" s="24"/>
      <c r="CG86" s="24"/>
      <c r="CH86" s="24"/>
      <c r="CI86" s="24"/>
      <c r="CJ86" s="24"/>
      <c r="CK86" s="24"/>
      <c r="CL86" s="24"/>
      <c r="CM86" s="24"/>
      <c r="CN86" s="24"/>
      <c r="CO86" s="24"/>
      <c r="CP86" s="24"/>
      <c r="CQ86" s="24"/>
      <c r="CR86" s="24"/>
      <c r="CS86" s="24"/>
      <c r="CT86" s="24"/>
      <c r="CU86" s="24"/>
      <c r="CV86" s="24"/>
      <c r="CW86" s="24"/>
      <c r="CX86" s="24"/>
      <c r="CY86" s="24"/>
      <c r="CZ86" s="24"/>
      <c r="DA86" s="24"/>
      <c r="DB86" s="24"/>
      <c r="DC86" s="24"/>
      <c r="DD86" s="24"/>
    </row>
    <row r="87" spans="1:108" s="31" customFormat="1" ht="18" x14ac:dyDescent="0.2">
      <c r="A87"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87" s="106" t="s">
        <v>160</v>
      </c>
      <c r="C87" s="25" t="s">
        <v>178</v>
      </c>
      <c r="D87" s="108"/>
      <c r="E87" s="96">
        <v>45135</v>
      </c>
      <c r="F87" s="113">
        <f t="shared" si="72"/>
        <v>45145</v>
      </c>
      <c r="G87" s="98">
        <v>11</v>
      </c>
      <c r="H87" s="99"/>
      <c r="I87" s="109">
        <f t="shared" si="48"/>
        <v>7</v>
      </c>
      <c r="J87" s="110"/>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c r="BS87" s="24"/>
      <c r="BT87" s="24"/>
      <c r="BU87" s="24"/>
      <c r="BV87" s="24"/>
      <c r="BW87" s="24"/>
      <c r="BX87" s="24"/>
      <c r="BY87" s="24"/>
      <c r="BZ87" s="24"/>
      <c r="CA87" s="24"/>
      <c r="CB87" s="24"/>
      <c r="CC87" s="24"/>
      <c r="CD87" s="24"/>
      <c r="CE87" s="24"/>
      <c r="CF87" s="24"/>
      <c r="CG87" s="24"/>
      <c r="CH87" s="24"/>
      <c r="CI87" s="24"/>
      <c r="CJ87" s="24"/>
      <c r="CK87" s="24"/>
      <c r="CL87" s="24"/>
      <c r="CM87" s="24"/>
      <c r="CN87" s="24"/>
      <c r="CO87" s="24"/>
      <c r="CP87" s="24"/>
      <c r="CQ87" s="24"/>
      <c r="CR87" s="24"/>
      <c r="CS87" s="24"/>
      <c r="CT87" s="24"/>
      <c r="CU87" s="24"/>
      <c r="CV87" s="24"/>
      <c r="CW87" s="24"/>
      <c r="CX87" s="24"/>
      <c r="CY87" s="24"/>
      <c r="CZ87" s="24"/>
      <c r="DA87" s="24"/>
      <c r="DB87" s="24"/>
      <c r="DC87" s="24"/>
      <c r="DD87" s="24"/>
    </row>
    <row r="88" spans="1:108" s="31" customFormat="1" ht="18" x14ac:dyDescent="0.2">
      <c r="A88"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5.4.1</v>
      </c>
      <c r="B88" s="106" t="s">
        <v>162</v>
      </c>
      <c r="C88" s="25" t="s">
        <v>178</v>
      </c>
      <c r="D88" s="108"/>
      <c r="E88" s="96">
        <v>45135</v>
      </c>
      <c r="F88" s="113">
        <f t="shared" si="72"/>
        <v>45136</v>
      </c>
      <c r="G88" s="98">
        <v>2</v>
      </c>
      <c r="H88" s="99"/>
      <c r="I88" s="109">
        <f t="shared" si="48"/>
        <v>1</v>
      </c>
      <c r="J88" s="110"/>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c r="BS88" s="24"/>
      <c r="BT88" s="24"/>
      <c r="BU88" s="24"/>
      <c r="BV88" s="24"/>
      <c r="BW88" s="24"/>
      <c r="BX88" s="24"/>
      <c r="BY88" s="24"/>
      <c r="BZ88" s="24"/>
      <c r="CA88" s="24"/>
      <c r="CB88" s="24"/>
      <c r="CC88" s="24"/>
      <c r="CD88" s="24"/>
      <c r="CE88" s="24"/>
      <c r="CF88" s="24"/>
      <c r="CG88" s="24"/>
      <c r="CH88" s="24"/>
      <c r="CI88" s="24"/>
      <c r="CJ88" s="24"/>
      <c r="CK88" s="24"/>
      <c r="CL88" s="24"/>
      <c r="CM88" s="24"/>
      <c r="CN88" s="24"/>
      <c r="CO88" s="24"/>
      <c r="CP88" s="24"/>
      <c r="CQ88" s="24"/>
      <c r="CR88" s="24"/>
      <c r="CS88" s="24"/>
      <c r="CT88" s="24"/>
      <c r="CU88" s="24"/>
      <c r="CV88" s="24"/>
      <c r="CW88" s="24"/>
      <c r="CX88" s="24"/>
      <c r="CY88" s="24"/>
      <c r="CZ88" s="24"/>
      <c r="DA88" s="24"/>
      <c r="DB88" s="24"/>
      <c r="DC88" s="24"/>
      <c r="DD88" s="24"/>
    </row>
    <row r="89" spans="1:108" s="31" customFormat="1" ht="18" x14ac:dyDescent="0.2">
      <c r="A89"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5.4.2</v>
      </c>
      <c r="B89" s="106" t="s">
        <v>163</v>
      </c>
      <c r="C89" s="25" t="s">
        <v>178</v>
      </c>
      <c r="D89" s="108"/>
      <c r="E89" s="96">
        <v>45135</v>
      </c>
      <c r="F89" s="113">
        <f t="shared" si="72"/>
        <v>45136</v>
      </c>
      <c r="G89" s="98">
        <v>2</v>
      </c>
      <c r="H89" s="99"/>
      <c r="I89" s="109">
        <f t="shared" si="48"/>
        <v>1</v>
      </c>
      <c r="J89" s="110"/>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c r="BM89" s="24"/>
      <c r="BN89" s="24"/>
      <c r="BO89" s="24"/>
      <c r="BP89" s="24"/>
      <c r="BQ89" s="24"/>
      <c r="BR89" s="24"/>
      <c r="BS89" s="24"/>
      <c r="BT89" s="24"/>
      <c r="BU89" s="24"/>
      <c r="BV89" s="24"/>
      <c r="BW89" s="24"/>
      <c r="BX89" s="24"/>
      <c r="BY89" s="24"/>
      <c r="BZ89" s="24"/>
      <c r="CA89" s="24"/>
      <c r="CB89" s="24"/>
      <c r="CC89" s="24"/>
      <c r="CD89" s="24"/>
      <c r="CE89" s="24"/>
      <c r="CF89" s="24"/>
      <c r="CG89" s="24"/>
      <c r="CH89" s="24"/>
      <c r="CI89" s="24"/>
      <c r="CJ89" s="24"/>
      <c r="CK89" s="24"/>
      <c r="CL89" s="24"/>
      <c r="CM89" s="24"/>
      <c r="CN89" s="24"/>
      <c r="CO89" s="24"/>
      <c r="CP89" s="24"/>
      <c r="CQ89" s="24"/>
      <c r="CR89" s="24"/>
      <c r="CS89" s="24"/>
      <c r="CT89" s="24"/>
      <c r="CU89" s="24"/>
      <c r="CV89" s="24"/>
      <c r="CW89" s="24"/>
      <c r="CX89" s="24"/>
      <c r="CY89" s="24"/>
      <c r="CZ89" s="24"/>
      <c r="DA89" s="24"/>
      <c r="DB89" s="24"/>
      <c r="DC89" s="24"/>
      <c r="DD89" s="24"/>
    </row>
    <row r="90" spans="1:108" s="31" customFormat="1" ht="18" x14ac:dyDescent="0.2">
      <c r="A90"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5.4.3</v>
      </c>
      <c r="B90" s="106" t="s">
        <v>164</v>
      </c>
      <c r="C90" s="25" t="s">
        <v>178</v>
      </c>
      <c r="D90" s="108"/>
      <c r="E90" s="96">
        <v>45135</v>
      </c>
      <c r="F90" s="113">
        <f t="shared" si="72"/>
        <v>45138</v>
      </c>
      <c r="G90" s="98">
        <v>4</v>
      </c>
      <c r="H90" s="99"/>
      <c r="I90" s="109">
        <f t="shared" si="48"/>
        <v>2</v>
      </c>
      <c r="J90" s="110"/>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c r="BM90" s="24"/>
      <c r="BN90" s="24"/>
      <c r="BO90" s="24"/>
      <c r="BP90" s="24"/>
      <c r="BQ90" s="24"/>
      <c r="BR90" s="24"/>
      <c r="BS90" s="24"/>
      <c r="BT90" s="24"/>
      <c r="BU90" s="24"/>
      <c r="BV90" s="24"/>
      <c r="BW90" s="24"/>
      <c r="BX90" s="24"/>
      <c r="BY90" s="24"/>
      <c r="BZ90" s="24"/>
      <c r="CA90" s="24"/>
      <c r="CB90" s="24"/>
      <c r="CC90" s="24"/>
      <c r="CD90" s="24"/>
      <c r="CE90" s="24"/>
      <c r="CF90" s="24"/>
      <c r="CG90" s="24"/>
      <c r="CH90" s="24"/>
      <c r="CI90" s="24"/>
      <c r="CJ90" s="24"/>
      <c r="CK90" s="24"/>
      <c r="CL90" s="24"/>
      <c r="CM90" s="24"/>
      <c r="CN90" s="24"/>
      <c r="CO90" s="24"/>
      <c r="CP90" s="24"/>
      <c r="CQ90" s="24"/>
      <c r="CR90" s="24"/>
      <c r="CS90" s="24"/>
      <c r="CT90" s="24"/>
      <c r="CU90" s="24"/>
      <c r="CV90" s="24"/>
      <c r="CW90" s="24"/>
      <c r="CX90" s="24"/>
      <c r="CY90" s="24"/>
      <c r="CZ90" s="24"/>
      <c r="DA90" s="24"/>
      <c r="DB90" s="24"/>
      <c r="DC90" s="24"/>
      <c r="DD90" s="24"/>
    </row>
    <row r="91" spans="1:108" s="31" customFormat="1" ht="18" x14ac:dyDescent="0.2">
      <c r="A91"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5.4.4</v>
      </c>
      <c r="B91" s="106" t="s">
        <v>165</v>
      </c>
      <c r="C91" s="25" t="s">
        <v>178</v>
      </c>
      <c r="D91" s="108"/>
      <c r="E91" s="96">
        <v>45141</v>
      </c>
      <c r="F91" s="113">
        <f t="shared" si="72"/>
        <v>45143</v>
      </c>
      <c r="G91" s="98">
        <v>3</v>
      </c>
      <c r="H91" s="99"/>
      <c r="I91" s="109">
        <f t="shared" si="48"/>
        <v>2</v>
      </c>
      <c r="J91" s="110"/>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c r="BK91" s="24"/>
      <c r="BL91" s="24"/>
      <c r="BM91" s="24"/>
      <c r="BN91" s="24"/>
      <c r="BO91" s="24"/>
      <c r="BP91" s="24"/>
      <c r="BQ91" s="24"/>
      <c r="BR91" s="24"/>
      <c r="BS91" s="24"/>
      <c r="BT91" s="24"/>
      <c r="BU91" s="24"/>
      <c r="BV91" s="24"/>
      <c r="BW91" s="24"/>
      <c r="BX91" s="24"/>
      <c r="BY91" s="24"/>
      <c r="BZ91" s="24"/>
      <c r="CA91" s="24"/>
      <c r="CB91" s="24"/>
      <c r="CC91" s="24"/>
      <c r="CD91" s="24"/>
      <c r="CE91" s="24"/>
      <c r="CF91" s="24"/>
      <c r="CG91" s="24"/>
      <c r="CH91" s="24"/>
      <c r="CI91" s="24"/>
      <c r="CJ91" s="24"/>
      <c r="CK91" s="24"/>
      <c r="CL91" s="24"/>
      <c r="CM91" s="24"/>
      <c r="CN91" s="24"/>
      <c r="CO91" s="24"/>
      <c r="CP91" s="24"/>
      <c r="CQ91" s="24"/>
      <c r="CR91" s="24"/>
      <c r="CS91" s="24"/>
      <c r="CT91" s="24"/>
      <c r="CU91" s="24"/>
      <c r="CV91" s="24"/>
      <c r="CW91" s="24"/>
      <c r="CX91" s="24"/>
      <c r="CY91" s="24"/>
      <c r="CZ91" s="24"/>
      <c r="DA91" s="24"/>
      <c r="DB91" s="24"/>
      <c r="DC91" s="24"/>
      <c r="DD91" s="24"/>
    </row>
    <row r="92" spans="1:108" s="31" customFormat="1" ht="18" x14ac:dyDescent="0.2">
      <c r="A92"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5.4.5</v>
      </c>
      <c r="B92" s="106" t="s">
        <v>166</v>
      </c>
      <c r="C92" s="25" t="s">
        <v>178</v>
      </c>
      <c r="D92" s="108"/>
      <c r="E92" s="96">
        <v>45143</v>
      </c>
      <c r="F92" s="113">
        <v>45145</v>
      </c>
      <c r="G92" s="98">
        <v>2</v>
      </c>
      <c r="H92" s="99"/>
      <c r="I92" s="109">
        <f t="shared" si="48"/>
        <v>1</v>
      </c>
      <c r="J92" s="110"/>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c r="BK92" s="24"/>
      <c r="BL92" s="24"/>
      <c r="BM92" s="24"/>
      <c r="BN92" s="24"/>
      <c r="BO92" s="24"/>
      <c r="BP92" s="24"/>
      <c r="BQ92" s="24"/>
      <c r="BR92" s="24"/>
      <c r="BS92" s="24"/>
      <c r="BT92" s="24"/>
      <c r="BU92" s="24"/>
      <c r="BV92" s="24"/>
      <c r="BW92" s="24"/>
      <c r="BX92" s="24"/>
      <c r="BY92" s="24"/>
      <c r="BZ92" s="24"/>
      <c r="CA92" s="24"/>
      <c r="CB92" s="24"/>
      <c r="CC92" s="24"/>
      <c r="CD92" s="24"/>
      <c r="CE92" s="24"/>
      <c r="CF92" s="24"/>
      <c r="CG92" s="24"/>
      <c r="CH92" s="24"/>
      <c r="CI92" s="24"/>
      <c r="CJ92" s="24"/>
      <c r="CK92" s="24"/>
      <c r="CL92" s="24"/>
      <c r="CM92" s="24"/>
      <c r="CN92" s="24"/>
      <c r="CO92" s="24"/>
      <c r="CP92" s="24"/>
      <c r="CQ92" s="24"/>
      <c r="CR92" s="24"/>
      <c r="CS92" s="24"/>
      <c r="CT92" s="24"/>
      <c r="CU92" s="24"/>
      <c r="CV92" s="24"/>
      <c r="CW92" s="24"/>
      <c r="CX92" s="24"/>
      <c r="CY92" s="24"/>
      <c r="CZ92" s="24"/>
      <c r="DA92" s="24"/>
      <c r="DB92" s="24"/>
      <c r="DC92" s="24"/>
      <c r="DD92" s="24"/>
    </row>
    <row r="93" spans="1:108" s="10" customFormat="1" x14ac:dyDescent="0.2"/>
  </sheetData>
  <sheetProtection formatCells="0" formatColumns="0" formatRows="0" insertRows="0" deleteRows="0"/>
  <mergeCells count="31">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 ref="BO4:BU4"/>
    <mergeCell ref="BO5:BU5"/>
    <mergeCell ref="BV4:CB4"/>
    <mergeCell ref="BV5:CB5"/>
    <mergeCell ref="CC4:CI4"/>
    <mergeCell ref="CC5:CI5"/>
    <mergeCell ref="CJ4:CP4"/>
    <mergeCell ref="CJ5:CP5"/>
    <mergeCell ref="CQ4:CW4"/>
    <mergeCell ref="CQ5:CW5"/>
    <mergeCell ref="CX4:DD4"/>
    <mergeCell ref="CX5:DD5"/>
  </mergeCells>
  <phoneticPr fontId="3" type="noConversion"/>
  <conditionalFormatting sqref="H54 H57 H60 H64:H65 H77 H8:H48">
    <cfRule type="dataBar" priority="19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66" priority="239">
      <formula>K$6=TODAY()</formula>
    </cfRule>
  </conditionalFormatting>
  <conditionalFormatting sqref="K8:BN12 K13:DD21 K24:DD92 K22:V23 X22:DD23">
    <cfRule type="expression" dxfId="65" priority="242">
      <formula>AND($E8&lt;=K$6,ROUNDDOWN(($F8-$E8+1)*$H8,0)+$E8-1&gt;=K$6)</formula>
    </cfRule>
    <cfRule type="expression" dxfId="64" priority="243">
      <formula>AND(NOT(ISBLANK($E8)),$E8&lt;=K$6,$F8&gt;=K$6)</formula>
    </cfRule>
  </conditionalFormatting>
  <conditionalFormatting sqref="K6:BN12 K17:DD17 K54:DD54 K57:DD57 K60:DD60 K64:DD65 K13:DD14 K77:DD77 K81:DD92 K24:DD48 K23:V23 X23:DD23 K19:DD22">
    <cfRule type="expression" dxfId="63" priority="202">
      <formula>K$6=TODAY()</formula>
    </cfRule>
  </conditionalFormatting>
  <conditionalFormatting sqref="BO6:BU6">
    <cfRule type="expression" dxfId="62" priority="192">
      <formula>BO$6=TODAY()</formula>
    </cfRule>
  </conditionalFormatting>
  <conditionalFormatting sqref="BO8:BU12">
    <cfRule type="expression" dxfId="61" priority="193">
      <formula>AND($E8&lt;=BO$6,ROUNDDOWN(($F8-$E8+1)*$H8,0)+$E8-1&gt;=BO$6)</formula>
    </cfRule>
    <cfRule type="expression" dxfId="60" priority="194">
      <formula>AND(NOT(ISBLANK($E8)),$E8&lt;=BO$6,$F8&gt;=BO$6)</formula>
    </cfRule>
  </conditionalFormatting>
  <conditionalFormatting sqref="BO6:BU6 BO8:BU12">
    <cfRule type="expression" dxfId="59" priority="191">
      <formula>BO$6=TODAY()</formula>
    </cfRule>
  </conditionalFormatting>
  <conditionalFormatting sqref="BV6:CB6">
    <cfRule type="expression" dxfId="58" priority="188">
      <formula>BV$6=TODAY()</formula>
    </cfRule>
  </conditionalFormatting>
  <conditionalFormatting sqref="BV8:CB12">
    <cfRule type="expression" dxfId="57" priority="189">
      <formula>AND($E8&lt;=BV$6,ROUNDDOWN(($F8-$E8+1)*$H8,0)+$E8-1&gt;=BV$6)</formula>
    </cfRule>
    <cfRule type="expression" dxfId="56" priority="190">
      <formula>AND(NOT(ISBLANK($E8)),$E8&lt;=BV$6,$F8&gt;=BV$6)</formula>
    </cfRule>
  </conditionalFormatting>
  <conditionalFormatting sqref="BV6:CB6 BV8:CB12">
    <cfRule type="expression" dxfId="55" priority="187">
      <formula>BV$6=TODAY()</formula>
    </cfRule>
  </conditionalFormatting>
  <conditionalFormatting sqref="CC6:CI6">
    <cfRule type="expression" dxfId="54" priority="184">
      <formula>CC$6=TODAY()</formula>
    </cfRule>
  </conditionalFormatting>
  <conditionalFormatting sqref="CC8:CI12">
    <cfRule type="expression" dxfId="53" priority="185">
      <formula>AND($E8&lt;=CC$6,ROUNDDOWN(($F8-$E8+1)*$H8,0)+$E8-1&gt;=CC$6)</formula>
    </cfRule>
    <cfRule type="expression" dxfId="52" priority="186">
      <formula>AND(NOT(ISBLANK($E8)),$E8&lt;=CC$6,$F8&gt;=CC$6)</formula>
    </cfRule>
  </conditionalFormatting>
  <conditionalFormatting sqref="CC6:CI6 CC8:CI12">
    <cfRule type="expression" dxfId="51" priority="183">
      <formula>CC$6=TODAY()</formula>
    </cfRule>
  </conditionalFormatting>
  <conditionalFormatting sqref="CJ6:CP6">
    <cfRule type="expression" dxfId="50" priority="180">
      <formula>CJ$6=TODAY()</formula>
    </cfRule>
  </conditionalFormatting>
  <conditionalFormatting sqref="CJ8:CP12">
    <cfRule type="expression" dxfId="49" priority="181">
      <formula>AND($E8&lt;=CJ$6,ROUNDDOWN(($F8-$E8+1)*$H8,0)+$E8-1&gt;=CJ$6)</formula>
    </cfRule>
    <cfRule type="expression" dxfId="48" priority="182">
      <formula>AND(NOT(ISBLANK($E8)),$E8&lt;=CJ$6,$F8&gt;=CJ$6)</formula>
    </cfRule>
  </conditionalFormatting>
  <conditionalFormatting sqref="CJ6:CP6 CJ8:CP12">
    <cfRule type="expression" dxfId="47" priority="179">
      <formula>CJ$6=TODAY()</formula>
    </cfRule>
  </conditionalFormatting>
  <conditionalFormatting sqref="CQ6:CW6">
    <cfRule type="expression" dxfId="46" priority="176">
      <formula>CQ$6=TODAY()</formula>
    </cfRule>
  </conditionalFormatting>
  <conditionalFormatting sqref="CQ8:CW12">
    <cfRule type="expression" dxfId="45" priority="177">
      <formula>AND($E8&lt;=CQ$6,ROUNDDOWN(($F8-$E8+1)*$H8,0)+$E8-1&gt;=CQ$6)</formula>
    </cfRule>
    <cfRule type="expression" dxfId="44" priority="178">
      <formula>AND(NOT(ISBLANK($E8)),$E8&lt;=CQ$6,$F8&gt;=CQ$6)</formula>
    </cfRule>
  </conditionalFormatting>
  <conditionalFormatting sqref="CQ6:CW6 CQ8:CW12">
    <cfRule type="expression" dxfId="43" priority="175">
      <formula>CQ$6=TODAY()</formula>
    </cfRule>
  </conditionalFormatting>
  <conditionalFormatting sqref="CX6:DD6">
    <cfRule type="expression" dxfId="42" priority="172">
      <formula>CX$6=TODAY()</formula>
    </cfRule>
  </conditionalFormatting>
  <conditionalFormatting sqref="CX8:DD12">
    <cfRule type="expression" dxfId="41" priority="173">
      <formula>AND($E8&lt;=CX$6,ROUNDDOWN(($F8-$E8+1)*$H8,0)+$E8-1&gt;=CX$6)</formula>
    </cfRule>
    <cfRule type="expression" dxfId="40" priority="174">
      <formula>AND(NOT(ISBLANK($E8)),$E8&lt;=CX$6,$F8&gt;=CX$6)</formula>
    </cfRule>
  </conditionalFormatting>
  <conditionalFormatting sqref="CX6:DD6 CX8:DD12">
    <cfRule type="expression" dxfId="39" priority="171">
      <formula>CX$6=TODAY()</formula>
    </cfRule>
  </conditionalFormatting>
  <conditionalFormatting sqref="BO7:BU7">
    <cfRule type="expression" dxfId="38" priority="170">
      <formula>BO$6=TODAY()</formula>
    </cfRule>
  </conditionalFormatting>
  <conditionalFormatting sqref="BO7:BU7">
    <cfRule type="expression" dxfId="37" priority="169">
      <formula>BO$6=TODAY()</formula>
    </cfRule>
  </conditionalFormatting>
  <conditionalFormatting sqref="BV7:CB7">
    <cfRule type="expression" dxfId="36" priority="168">
      <formula>BV$6=TODAY()</formula>
    </cfRule>
  </conditionalFormatting>
  <conditionalFormatting sqref="BV7:CB7">
    <cfRule type="expression" dxfId="35" priority="167">
      <formula>BV$6=TODAY()</formula>
    </cfRule>
  </conditionalFormatting>
  <conditionalFormatting sqref="CC7:CI7">
    <cfRule type="expression" dxfId="34" priority="166">
      <formula>CC$6=TODAY()</formula>
    </cfRule>
  </conditionalFormatting>
  <conditionalFormatting sqref="CC7:CI7">
    <cfRule type="expression" dxfId="33" priority="165">
      <formula>CC$6=TODAY()</formula>
    </cfRule>
  </conditionalFormatting>
  <conditionalFormatting sqref="CJ7:CP7">
    <cfRule type="expression" dxfId="32" priority="164">
      <formula>CJ$6=TODAY()</formula>
    </cfRule>
  </conditionalFormatting>
  <conditionalFormatting sqref="CJ7:CP7">
    <cfRule type="expression" dxfId="31" priority="163">
      <formula>CJ$6=TODAY()</formula>
    </cfRule>
  </conditionalFormatting>
  <conditionalFormatting sqref="CQ7:CW7">
    <cfRule type="expression" dxfId="30" priority="162">
      <formula>CQ$6=TODAY()</formula>
    </cfRule>
  </conditionalFormatting>
  <conditionalFormatting sqref="CQ7:CW7">
    <cfRule type="expression" dxfId="29" priority="161">
      <formula>CQ$6=TODAY()</formula>
    </cfRule>
  </conditionalFormatting>
  <conditionalFormatting sqref="CX7:DD7">
    <cfRule type="expression" dxfId="28" priority="160">
      <formula>CX$6=TODAY()</formula>
    </cfRule>
  </conditionalFormatting>
  <conditionalFormatting sqref="CX7:DD7">
    <cfRule type="expression" dxfId="27" priority="159">
      <formula>CX$6=TODAY()</formula>
    </cfRule>
  </conditionalFormatting>
  <conditionalFormatting sqref="K16:DD16">
    <cfRule type="expression" dxfId="26" priority="134">
      <formula>K$6=TODAY()</formula>
    </cfRule>
  </conditionalFormatting>
  <conditionalFormatting sqref="K15:DD15">
    <cfRule type="expression" dxfId="25" priority="130">
      <formula>K$6=TODAY()</formula>
    </cfRule>
  </conditionalFormatting>
  <conditionalFormatting sqref="K18:DD18">
    <cfRule type="expression" dxfId="24" priority="126">
      <formula>K$6=TODAY()</formula>
    </cfRule>
  </conditionalFormatting>
  <conditionalFormatting sqref="H49">
    <cfRule type="dataBar" priority="117">
      <dataBar>
        <cfvo type="num" val="0"/>
        <cfvo type="num" val="1"/>
        <color theme="0" tint="-0.34998626667073579"/>
      </dataBar>
      <extLst>
        <ext xmlns:x14="http://schemas.microsoft.com/office/spreadsheetml/2009/9/main" uri="{B025F937-C7B1-47D3-B67F-A62EFF666E3E}">
          <x14:id>{B68F6D85-7DC6-42CF-B293-9DD44BA4A443}</x14:id>
        </ext>
      </extLst>
    </cfRule>
  </conditionalFormatting>
  <conditionalFormatting sqref="K49:DD49">
    <cfRule type="expression" dxfId="23" priority="118">
      <formula>K$6=TODAY()</formula>
    </cfRule>
  </conditionalFormatting>
  <conditionalFormatting sqref="H50">
    <cfRule type="dataBar" priority="113">
      <dataBar>
        <cfvo type="num" val="0"/>
        <cfvo type="num" val="1"/>
        <color theme="0" tint="-0.34998626667073579"/>
      </dataBar>
      <extLst>
        <ext xmlns:x14="http://schemas.microsoft.com/office/spreadsheetml/2009/9/main" uri="{B025F937-C7B1-47D3-B67F-A62EFF666E3E}">
          <x14:id>{C858E859-F602-46DB-9B71-1AA4301886FE}</x14:id>
        </ext>
      </extLst>
    </cfRule>
  </conditionalFormatting>
  <conditionalFormatting sqref="K50:DD50">
    <cfRule type="expression" dxfId="22" priority="114">
      <formula>K$6=TODAY()</formula>
    </cfRule>
  </conditionalFormatting>
  <conditionalFormatting sqref="H52:H53">
    <cfRule type="dataBar" priority="109">
      <dataBar>
        <cfvo type="num" val="0"/>
        <cfvo type="num" val="1"/>
        <color theme="0" tint="-0.34998626667073579"/>
      </dataBar>
      <extLst>
        <ext xmlns:x14="http://schemas.microsoft.com/office/spreadsheetml/2009/9/main" uri="{B025F937-C7B1-47D3-B67F-A62EFF666E3E}">
          <x14:id>{8975553D-0E30-4036-B630-0C03D8882254}</x14:id>
        </ext>
      </extLst>
    </cfRule>
  </conditionalFormatting>
  <conditionalFormatting sqref="K52:DD53">
    <cfRule type="expression" dxfId="21" priority="110">
      <formula>K$6=TODAY()</formula>
    </cfRule>
  </conditionalFormatting>
  <conditionalFormatting sqref="H51">
    <cfRule type="dataBar" priority="105">
      <dataBar>
        <cfvo type="num" val="0"/>
        <cfvo type="num" val="1"/>
        <color theme="0" tint="-0.34998626667073579"/>
      </dataBar>
      <extLst>
        <ext xmlns:x14="http://schemas.microsoft.com/office/spreadsheetml/2009/9/main" uri="{B025F937-C7B1-47D3-B67F-A62EFF666E3E}">
          <x14:id>{F8B93C8C-E602-42BD-9165-BE1F3A084F1E}</x14:id>
        </ext>
      </extLst>
    </cfRule>
  </conditionalFormatting>
  <conditionalFormatting sqref="K51:DD51">
    <cfRule type="expression" dxfId="20" priority="106">
      <formula>K$6=TODAY()</formula>
    </cfRule>
  </conditionalFormatting>
  <conditionalFormatting sqref="H56">
    <cfRule type="dataBar" priority="97">
      <dataBar>
        <cfvo type="num" val="0"/>
        <cfvo type="num" val="1"/>
        <color theme="0" tint="-0.34998626667073579"/>
      </dataBar>
      <extLst>
        <ext xmlns:x14="http://schemas.microsoft.com/office/spreadsheetml/2009/9/main" uri="{B025F937-C7B1-47D3-B67F-A62EFF666E3E}">
          <x14:id>{8669C826-4E66-406D-8A7A-CB8B9152EDA8}</x14:id>
        </ext>
      </extLst>
    </cfRule>
  </conditionalFormatting>
  <conditionalFormatting sqref="K56:DD56">
    <cfRule type="expression" dxfId="19" priority="98">
      <formula>K$6=TODAY()</formula>
    </cfRule>
  </conditionalFormatting>
  <conditionalFormatting sqref="H55">
    <cfRule type="dataBar" priority="93">
      <dataBar>
        <cfvo type="num" val="0"/>
        <cfvo type="num" val="1"/>
        <color theme="0" tint="-0.34998626667073579"/>
      </dataBar>
      <extLst>
        <ext xmlns:x14="http://schemas.microsoft.com/office/spreadsheetml/2009/9/main" uri="{B025F937-C7B1-47D3-B67F-A62EFF666E3E}">
          <x14:id>{BD301972-8DD1-4919-A74F-33287EB8DC0D}</x14:id>
        </ext>
      </extLst>
    </cfRule>
  </conditionalFormatting>
  <conditionalFormatting sqref="K55:DD55">
    <cfRule type="expression" dxfId="18" priority="94">
      <formula>K$6=TODAY()</formula>
    </cfRule>
  </conditionalFormatting>
  <conditionalFormatting sqref="H59">
    <cfRule type="dataBar" priority="77">
      <dataBar>
        <cfvo type="num" val="0"/>
        <cfvo type="num" val="1"/>
        <color theme="0" tint="-0.34998626667073579"/>
      </dataBar>
      <extLst>
        <ext xmlns:x14="http://schemas.microsoft.com/office/spreadsheetml/2009/9/main" uri="{B025F937-C7B1-47D3-B67F-A62EFF666E3E}">
          <x14:id>{D1B96453-D69C-48F6-815D-BD694327809E}</x14:id>
        </ext>
      </extLst>
    </cfRule>
  </conditionalFormatting>
  <conditionalFormatting sqref="K59:DD59">
    <cfRule type="expression" dxfId="17" priority="78">
      <formula>K$6=TODAY()</formula>
    </cfRule>
  </conditionalFormatting>
  <conditionalFormatting sqref="H58">
    <cfRule type="dataBar" priority="73">
      <dataBar>
        <cfvo type="num" val="0"/>
        <cfvo type="num" val="1"/>
        <color theme="0" tint="-0.34998626667073579"/>
      </dataBar>
      <extLst>
        <ext xmlns:x14="http://schemas.microsoft.com/office/spreadsheetml/2009/9/main" uri="{B025F937-C7B1-47D3-B67F-A62EFF666E3E}">
          <x14:id>{9DDC6B5D-9CB3-42E3-830B-E9B97D88AE9E}</x14:id>
        </ext>
      </extLst>
    </cfRule>
  </conditionalFormatting>
  <conditionalFormatting sqref="K58:DD58">
    <cfRule type="expression" dxfId="16" priority="74">
      <formula>K$6=TODAY()</formula>
    </cfRule>
  </conditionalFormatting>
  <conditionalFormatting sqref="H63">
    <cfRule type="dataBar" priority="69">
      <dataBar>
        <cfvo type="num" val="0"/>
        <cfvo type="num" val="1"/>
        <color theme="0" tint="-0.34998626667073579"/>
      </dataBar>
      <extLst>
        <ext xmlns:x14="http://schemas.microsoft.com/office/spreadsheetml/2009/9/main" uri="{B025F937-C7B1-47D3-B67F-A62EFF666E3E}">
          <x14:id>{18BBB57B-B24D-4375-83DB-6EF954ED4656}</x14:id>
        </ext>
      </extLst>
    </cfRule>
  </conditionalFormatting>
  <conditionalFormatting sqref="K63:DD63">
    <cfRule type="expression" dxfId="15" priority="70">
      <formula>K$6=TODAY()</formula>
    </cfRule>
  </conditionalFormatting>
  <conditionalFormatting sqref="H62">
    <cfRule type="dataBar" priority="65">
      <dataBar>
        <cfvo type="num" val="0"/>
        <cfvo type="num" val="1"/>
        <color theme="0" tint="-0.34998626667073579"/>
      </dataBar>
      <extLst>
        <ext xmlns:x14="http://schemas.microsoft.com/office/spreadsheetml/2009/9/main" uri="{B025F937-C7B1-47D3-B67F-A62EFF666E3E}">
          <x14:id>{C1111880-197C-4960-AC0F-5DF2656F9A3F}</x14:id>
        </ext>
      </extLst>
    </cfRule>
  </conditionalFormatting>
  <conditionalFormatting sqref="K62:DD62">
    <cfRule type="expression" dxfId="14" priority="66">
      <formula>K$6=TODAY()</formula>
    </cfRule>
  </conditionalFormatting>
  <conditionalFormatting sqref="H61">
    <cfRule type="dataBar" priority="61">
      <dataBar>
        <cfvo type="num" val="0"/>
        <cfvo type="num" val="1"/>
        <color theme="0" tint="-0.34998626667073579"/>
      </dataBar>
      <extLst>
        <ext xmlns:x14="http://schemas.microsoft.com/office/spreadsheetml/2009/9/main" uri="{B025F937-C7B1-47D3-B67F-A62EFF666E3E}">
          <x14:id>{E24F80DF-76DF-4E94-9D00-5F5B8C118B88}</x14:id>
        </ext>
      </extLst>
    </cfRule>
  </conditionalFormatting>
  <conditionalFormatting sqref="K61:DD61">
    <cfRule type="expression" dxfId="13" priority="62">
      <formula>K$6=TODAY()</formula>
    </cfRule>
  </conditionalFormatting>
  <conditionalFormatting sqref="H68">
    <cfRule type="dataBar" priority="57">
      <dataBar>
        <cfvo type="num" val="0"/>
        <cfvo type="num" val="1"/>
        <color theme="0" tint="-0.34998626667073579"/>
      </dataBar>
      <extLst>
        <ext xmlns:x14="http://schemas.microsoft.com/office/spreadsheetml/2009/9/main" uri="{B025F937-C7B1-47D3-B67F-A62EFF666E3E}">
          <x14:id>{76644EAA-F991-496F-9521-140FECAE342D}</x14:id>
        </ext>
      </extLst>
    </cfRule>
  </conditionalFormatting>
  <conditionalFormatting sqref="K68:DD68">
    <cfRule type="expression" dxfId="12" priority="58">
      <formula>K$6=TODAY()</formula>
    </cfRule>
  </conditionalFormatting>
  <conditionalFormatting sqref="H67">
    <cfRule type="dataBar" priority="53">
      <dataBar>
        <cfvo type="num" val="0"/>
        <cfvo type="num" val="1"/>
        <color theme="0" tint="-0.34998626667073579"/>
      </dataBar>
      <extLst>
        <ext xmlns:x14="http://schemas.microsoft.com/office/spreadsheetml/2009/9/main" uri="{B025F937-C7B1-47D3-B67F-A62EFF666E3E}">
          <x14:id>{7B910277-1A99-4FC9-AAE1-EA562C46D3DF}</x14:id>
        </ext>
      </extLst>
    </cfRule>
  </conditionalFormatting>
  <conditionalFormatting sqref="K67:DD67">
    <cfRule type="expression" dxfId="11" priority="54">
      <formula>K$6=TODAY()</formula>
    </cfRule>
  </conditionalFormatting>
  <conditionalFormatting sqref="H66">
    <cfRule type="dataBar" priority="49">
      <dataBar>
        <cfvo type="num" val="0"/>
        <cfvo type="num" val="1"/>
        <color theme="0" tint="-0.34998626667073579"/>
      </dataBar>
      <extLst>
        <ext xmlns:x14="http://schemas.microsoft.com/office/spreadsheetml/2009/9/main" uri="{B025F937-C7B1-47D3-B67F-A62EFF666E3E}">
          <x14:id>{B9F04D47-0429-4F90-81FE-868AB18EB1CA}</x14:id>
        </ext>
      </extLst>
    </cfRule>
  </conditionalFormatting>
  <conditionalFormatting sqref="K66:DD66">
    <cfRule type="expression" dxfId="10" priority="50">
      <formula>K$6=TODAY()</formula>
    </cfRule>
  </conditionalFormatting>
  <conditionalFormatting sqref="H69:H70">
    <cfRule type="dataBar" priority="41">
      <dataBar>
        <cfvo type="num" val="0"/>
        <cfvo type="num" val="1"/>
        <color theme="0" tint="-0.34998626667073579"/>
      </dataBar>
      <extLst>
        <ext xmlns:x14="http://schemas.microsoft.com/office/spreadsheetml/2009/9/main" uri="{B025F937-C7B1-47D3-B67F-A62EFF666E3E}">
          <x14:id>{7C1775A6-C86B-46A2-AD09-079C79189E71}</x14:id>
        </ext>
      </extLst>
    </cfRule>
  </conditionalFormatting>
  <conditionalFormatting sqref="K69:DD70">
    <cfRule type="expression" dxfId="9" priority="42">
      <formula>K$6=TODAY()</formula>
    </cfRule>
  </conditionalFormatting>
  <conditionalFormatting sqref="H74:H76">
    <cfRule type="dataBar" priority="37">
      <dataBar>
        <cfvo type="num" val="0"/>
        <cfvo type="num" val="1"/>
        <color theme="0" tint="-0.34998626667073579"/>
      </dataBar>
      <extLst>
        <ext xmlns:x14="http://schemas.microsoft.com/office/spreadsheetml/2009/9/main" uri="{B025F937-C7B1-47D3-B67F-A62EFF666E3E}">
          <x14:id>{E92C7C7F-683A-4651-B5CF-6E76D9A34FFD}</x14:id>
        </ext>
      </extLst>
    </cfRule>
  </conditionalFormatting>
  <conditionalFormatting sqref="K74:DD76">
    <cfRule type="expression" dxfId="8" priority="38">
      <formula>K$6=TODAY()</formula>
    </cfRule>
  </conditionalFormatting>
  <conditionalFormatting sqref="H72">
    <cfRule type="dataBar" priority="33">
      <dataBar>
        <cfvo type="num" val="0"/>
        <cfvo type="num" val="1"/>
        <color theme="0" tint="-0.34998626667073579"/>
      </dataBar>
      <extLst>
        <ext xmlns:x14="http://schemas.microsoft.com/office/spreadsheetml/2009/9/main" uri="{B025F937-C7B1-47D3-B67F-A62EFF666E3E}">
          <x14:id>{31D059A2-F78D-42A7-A21E-5408F4C33E0B}</x14:id>
        </ext>
      </extLst>
    </cfRule>
  </conditionalFormatting>
  <conditionalFormatting sqref="K72:DD72">
    <cfRule type="expression" dxfId="7" priority="34">
      <formula>K$6=TODAY()</formula>
    </cfRule>
  </conditionalFormatting>
  <conditionalFormatting sqref="H71">
    <cfRule type="dataBar" priority="29">
      <dataBar>
        <cfvo type="num" val="0"/>
        <cfvo type="num" val="1"/>
        <color theme="0" tint="-0.34998626667073579"/>
      </dataBar>
      <extLst>
        <ext xmlns:x14="http://schemas.microsoft.com/office/spreadsheetml/2009/9/main" uri="{B025F937-C7B1-47D3-B67F-A62EFF666E3E}">
          <x14:id>{B8E6E44D-A045-4DAA-B74F-484BFE0BFF40}</x14:id>
        </ext>
      </extLst>
    </cfRule>
  </conditionalFormatting>
  <conditionalFormatting sqref="K71:DD71">
    <cfRule type="expression" dxfId="6" priority="30">
      <formula>K$6=TODAY()</formula>
    </cfRule>
  </conditionalFormatting>
  <conditionalFormatting sqref="H80:H92">
    <cfRule type="dataBar" priority="17">
      <dataBar>
        <cfvo type="num" val="0"/>
        <cfvo type="num" val="1"/>
        <color theme="0" tint="-0.34998626667073579"/>
      </dataBar>
      <extLst>
        <ext xmlns:x14="http://schemas.microsoft.com/office/spreadsheetml/2009/9/main" uri="{B025F937-C7B1-47D3-B67F-A62EFF666E3E}">
          <x14:id>{E5613F50-3CDA-4497-9C2D-4A7EB2E31F52}</x14:id>
        </ext>
      </extLst>
    </cfRule>
  </conditionalFormatting>
  <conditionalFormatting sqref="K80:DD80">
    <cfRule type="expression" dxfId="5" priority="18">
      <formula>K$6=TODAY()</formula>
    </cfRule>
  </conditionalFormatting>
  <conditionalFormatting sqref="H79">
    <cfRule type="dataBar" priority="13">
      <dataBar>
        <cfvo type="num" val="0"/>
        <cfvo type="num" val="1"/>
        <color theme="0" tint="-0.34998626667073579"/>
      </dataBar>
      <extLst>
        <ext xmlns:x14="http://schemas.microsoft.com/office/spreadsheetml/2009/9/main" uri="{B025F937-C7B1-47D3-B67F-A62EFF666E3E}">
          <x14:id>{C144AA66-E357-4CD3-A1FE-A081545E801C}</x14:id>
        </ext>
      </extLst>
    </cfRule>
  </conditionalFormatting>
  <conditionalFormatting sqref="K79:DD79">
    <cfRule type="expression" dxfId="4" priority="14">
      <formula>K$6=TODAY()</formula>
    </cfRule>
  </conditionalFormatting>
  <conditionalFormatting sqref="H78">
    <cfRule type="dataBar" priority="9">
      <dataBar>
        <cfvo type="num" val="0"/>
        <cfvo type="num" val="1"/>
        <color theme="0" tint="-0.34998626667073579"/>
      </dataBar>
      <extLst>
        <ext xmlns:x14="http://schemas.microsoft.com/office/spreadsheetml/2009/9/main" uri="{B025F937-C7B1-47D3-B67F-A62EFF666E3E}">
          <x14:id>{B725BEF0-401D-412E-9A15-7496824935EF}</x14:id>
        </ext>
      </extLst>
    </cfRule>
  </conditionalFormatting>
  <conditionalFormatting sqref="K78:DD78">
    <cfRule type="expression" dxfId="3" priority="10">
      <formula>K$6=TODAY()</formula>
    </cfRule>
  </conditionalFormatting>
  <conditionalFormatting sqref="H73">
    <cfRule type="dataBar" priority="1">
      <dataBar>
        <cfvo type="num" val="0"/>
        <cfvo type="num" val="1"/>
        <color theme="0" tint="-0.34998626667073579"/>
      </dataBar>
      <extLst>
        <ext xmlns:x14="http://schemas.microsoft.com/office/spreadsheetml/2009/9/main" uri="{B025F937-C7B1-47D3-B67F-A62EFF666E3E}">
          <x14:id>{433F3ED7-4108-4392-AE81-FE6E142423B7}</x14:id>
        </ext>
      </extLst>
    </cfRule>
  </conditionalFormatting>
  <conditionalFormatting sqref="K73:DD73">
    <cfRule type="expression" dxfId="2" priority="2">
      <formula>K$6=TODAY()</formula>
    </cfRule>
  </conditionalFormatting>
  <conditionalFormatting sqref="W22">
    <cfRule type="expression" dxfId="1" priority="246">
      <formula>AND($E23&lt;=W$6,ROUNDDOWN(($F23-$E23+1)*$H23,0)+$E23-1&gt;=W$6)</formula>
    </cfRule>
    <cfRule type="expression" dxfId="0" priority="247">
      <formula>AND(NOT(ISBLANK($E23)),$E23&lt;=W$6,$F23&gt;=W$6)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H47 H64" unlockedFormula="1"/>
    <ignoredError sqref="A64 A47 A1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H54 H57 H60 H64:H65 H77 H8:H48</xm:sqref>
        </x14:conditionalFormatting>
        <x14:conditionalFormatting xmlns:xm="http://schemas.microsoft.com/office/excel/2006/main">
          <x14:cfRule type="dataBar" id="{B68F6D85-7DC6-42CF-B293-9DD44BA4A44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C858E859-F602-46DB-9B71-1AA4301886F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8975553D-0E30-4036-B630-0C03D8882254}">
            <x14:dataBar minLength="0" maxLength="100" gradient="0">
              <x14:cfvo type="num">
                <xm:f>0</xm:f>
              </x14:cfvo>
              <x14:cfvo type="num">
                <xm:f>1</xm:f>
              </x14:cfvo>
              <x14:negativeFillColor rgb="FFFF0000"/>
              <x14:axisColor rgb="FF000000"/>
            </x14:dataBar>
          </x14:cfRule>
          <xm:sqref>H52:H53</xm:sqref>
        </x14:conditionalFormatting>
        <x14:conditionalFormatting xmlns:xm="http://schemas.microsoft.com/office/excel/2006/main">
          <x14:cfRule type="dataBar" id="{F8B93C8C-E602-42BD-9165-BE1F3A084F1E}">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8669C826-4E66-406D-8A7A-CB8B9152EDA8}">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D301972-8DD1-4919-A74F-33287EB8DC0D}">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D1B96453-D69C-48F6-815D-BD694327809E}">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9DDC6B5D-9CB3-42E3-830B-E9B97D88AE9E}">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18BBB57B-B24D-4375-83DB-6EF954ED4656}">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C1111880-197C-4960-AC0F-5DF2656F9A3F}">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E24F80DF-76DF-4E94-9D00-5F5B8C118B88}">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76644EAA-F991-496F-9521-140FECAE342D}">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7B910277-1A99-4FC9-AAE1-EA562C46D3DF}">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9F04D47-0429-4F90-81FE-868AB18EB1CA}">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C1775A6-C86B-46A2-AD09-079C79189E71}">
            <x14:dataBar minLength="0" maxLength="100" gradient="0">
              <x14:cfvo type="num">
                <xm:f>0</xm:f>
              </x14:cfvo>
              <x14:cfvo type="num">
                <xm:f>1</xm:f>
              </x14:cfvo>
              <x14:negativeFillColor rgb="FFFF0000"/>
              <x14:axisColor rgb="FF000000"/>
            </x14:dataBar>
          </x14:cfRule>
          <xm:sqref>H69:H70</xm:sqref>
        </x14:conditionalFormatting>
        <x14:conditionalFormatting xmlns:xm="http://schemas.microsoft.com/office/excel/2006/main">
          <x14:cfRule type="dataBar" id="{E92C7C7F-683A-4651-B5CF-6E76D9A34FFD}">
            <x14:dataBar minLength="0" maxLength="100" gradient="0">
              <x14:cfvo type="num">
                <xm:f>0</xm:f>
              </x14:cfvo>
              <x14:cfvo type="num">
                <xm:f>1</xm:f>
              </x14:cfvo>
              <x14:negativeFillColor rgb="FFFF0000"/>
              <x14:axisColor rgb="FF000000"/>
            </x14:dataBar>
          </x14:cfRule>
          <xm:sqref>H74:H76</xm:sqref>
        </x14:conditionalFormatting>
        <x14:conditionalFormatting xmlns:xm="http://schemas.microsoft.com/office/excel/2006/main">
          <x14:cfRule type="dataBar" id="{31D059A2-F78D-42A7-A21E-5408F4C33E0B}">
            <x14:dataBar minLength="0" maxLength="100" gradient="0">
              <x14:cfvo type="num">
                <xm:f>0</xm:f>
              </x14:cfvo>
              <x14:cfvo type="num">
                <xm:f>1</xm:f>
              </x14:cfvo>
              <x14:negativeFillColor rgb="FFFF0000"/>
              <x14:axisColor rgb="FF000000"/>
            </x14:dataBar>
          </x14:cfRule>
          <xm:sqref>H72</xm:sqref>
        </x14:conditionalFormatting>
        <x14:conditionalFormatting xmlns:xm="http://schemas.microsoft.com/office/excel/2006/main">
          <x14:cfRule type="dataBar" id="{B8E6E44D-A045-4DAA-B74F-484BFE0BFF40}">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5613F50-3CDA-4497-9C2D-4A7EB2E31F52}">
            <x14:dataBar minLength="0" maxLength="100" gradient="0">
              <x14:cfvo type="num">
                <xm:f>0</xm:f>
              </x14:cfvo>
              <x14:cfvo type="num">
                <xm:f>1</xm:f>
              </x14:cfvo>
              <x14:negativeFillColor rgb="FFFF0000"/>
              <x14:axisColor rgb="FF000000"/>
            </x14:dataBar>
          </x14:cfRule>
          <xm:sqref>H80:H92</xm:sqref>
        </x14:conditionalFormatting>
        <x14:conditionalFormatting xmlns:xm="http://schemas.microsoft.com/office/excel/2006/main">
          <x14:cfRule type="dataBar" id="{C144AA66-E357-4CD3-A1FE-A081545E801C}">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B725BEF0-401D-412E-9A15-7496824935EF}">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433F3ED7-4108-4392-AE81-FE6E142423B7}">
            <x14:dataBar minLength="0" maxLength="100" gradient="0">
              <x14:cfvo type="num">
                <xm:f>0</xm:f>
              </x14:cfvo>
              <x14:cfvo type="num">
                <xm:f>1</xm:f>
              </x14:cfvo>
              <x14:negativeFillColor rgb="FFFF0000"/>
              <x14:axisColor rgb="FF000000"/>
            </x14:dataBar>
          </x14:cfRule>
          <xm:sqref>H73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C94"/>
  <sheetViews>
    <sheetView showGridLines="0" topLeftCell="A69" workbookViewId="0">
      <selection activeCell="B73" sqref="B73"/>
    </sheetView>
  </sheetViews>
  <sheetFormatPr defaultColWidth="8.85546875" defaultRowHeight="12.75" x14ac:dyDescent="0.2"/>
  <cols>
    <col min="1" max="1" width="5.5703125" style="2" customWidth="1"/>
    <col min="2" max="2" width="90.42578125" style="2" customWidth="1"/>
    <col min="3" max="3" width="16.42578125" style="2" bestFit="1" customWidth="1"/>
    <col min="4" max="16384" width="8.85546875" style="2"/>
  </cols>
  <sheetData>
    <row r="1" spans="1:3" ht="30" customHeight="1" x14ac:dyDescent="0.2">
      <c r="A1" s="13" t="s">
        <v>68</v>
      </c>
      <c r="B1" s="14"/>
    </row>
    <row r="2" spans="1:3" ht="14.25" x14ac:dyDescent="0.2">
      <c r="A2" s="72" t="s">
        <v>19</v>
      </c>
      <c r="B2" s="3"/>
    </row>
    <row r="3" spans="1:3" x14ac:dyDescent="0.2">
      <c r="B3" s="3"/>
    </row>
    <row r="4" spans="1:3" ht="18" x14ac:dyDescent="0.25">
      <c r="A4" s="67" t="s">
        <v>35</v>
      </c>
      <c r="B4" s="12"/>
    </row>
    <row r="5" spans="1:3" ht="57" x14ac:dyDescent="0.2">
      <c r="B5" s="73" t="s">
        <v>24</v>
      </c>
    </row>
    <row r="7" spans="1:3" ht="28.5" x14ac:dyDescent="0.2">
      <c r="B7" s="73" t="s">
        <v>36</v>
      </c>
    </row>
    <row r="9" spans="1:3" ht="14.25" x14ac:dyDescent="0.2">
      <c r="B9" s="72" t="s">
        <v>21</v>
      </c>
    </row>
    <row r="11" spans="1:3" ht="28.5" x14ac:dyDescent="0.2">
      <c r="B11" s="71" t="s">
        <v>22</v>
      </c>
    </row>
    <row r="13" spans="1:3" ht="18" x14ac:dyDescent="0.25">
      <c r="A13" s="123" t="s">
        <v>2</v>
      </c>
      <c r="B13" s="123"/>
    </row>
    <row r="15" spans="1:3" s="68" customFormat="1" ht="18" x14ac:dyDescent="0.2">
      <c r="A15" s="75"/>
      <c r="B15" s="74" t="s">
        <v>27</v>
      </c>
    </row>
    <row r="16" spans="1:3" s="68" customFormat="1" ht="18" x14ac:dyDescent="0.2">
      <c r="A16" s="75"/>
      <c r="B16" s="74" t="s">
        <v>25</v>
      </c>
      <c r="C16" s="70" t="s">
        <v>1</v>
      </c>
    </row>
    <row r="17" spans="1:3" ht="18" x14ac:dyDescent="0.25">
      <c r="A17" s="76"/>
      <c r="B17" s="74" t="s">
        <v>29</v>
      </c>
    </row>
    <row r="18" spans="1:3" ht="18" x14ac:dyDescent="0.25">
      <c r="A18" s="76"/>
      <c r="B18" s="74" t="s">
        <v>37</v>
      </c>
    </row>
    <row r="19" spans="1:3" ht="18" x14ac:dyDescent="0.25">
      <c r="A19" s="76"/>
      <c r="B19" s="74" t="s">
        <v>38</v>
      </c>
    </row>
    <row r="20" spans="1:3" s="68" customFormat="1" ht="18" x14ac:dyDescent="0.2">
      <c r="A20" s="75"/>
      <c r="B20" s="74" t="s">
        <v>26</v>
      </c>
      <c r="C20" s="69" t="s">
        <v>0</v>
      </c>
    </row>
    <row r="21" spans="1:3" ht="18" x14ac:dyDescent="0.25">
      <c r="A21" s="76"/>
      <c r="B21" s="74" t="s">
        <v>28</v>
      </c>
    </row>
    <row r="22" spans="1:3" ht="18" x14ac:dyDescent="0.25">
      <c r="A22" s="76"/>
      <c r="B22" s="77" t="s">
        <v>30</v>
      </c>
    </row>
    <row r="23" spans="1:3" ht="18" x14ac:dyDescent="0.25">
      <c r="A23" s="76"/>
      <c r="B23" s="4"/>
    </row>
    <row r="24" spans="1:3" ht="18" x14ac:dyDescent="0.25">
      <c r="A24" s="123" t="s">
        <v>31</v>
      </c>
      <c r="B24" s="123"/>
    </row>
    <row r="25" spans="1:3" ht="43.5" x14ac:dyDescent="0.25">
      <c r="A25" s="76"/>
      <c r="B25" s="74" t="s">
        <v>39</v>
      </c>
    </row>
    <row r="26" spans="1:3" ht="18" x14ac:dyDescent="0.25">
      <c r="A26" s="76"/>
      <c r="B26" s="74"/>
    </row>
    <row r="27" spans="1:3" ht="18" x14ac:dyDescent="0.25">
      <c r="A27" s="76"/>
      <c r="B27" s="91" t="s">
        <v>43</v>
      </c>
    </row>
    <row r="28" spans="1:3" ht="18" x14ac:dyDescent="0.25">
      <c r="A28" s="76"/>
      <c r="B28" s="74" t="s">
        <v>32</v>
      </c>
    </row>
    <row r="29" spans="1:3" ht="28.5" x14ac:dyDescent="0.25">
      <c r="A29" s="76"/>
      <c r="B29" s="74" t="s">
        <v>34</v>
      </c>
    </row>
    <row r="30" spans="1:3" ht="18" x14ac:dyDescent="0.25">
      <c r="A30" s="76"/>
      <c r="B30" s="74"/>
    </row>
    <row r="31" spans="1:3" ht="18" x14ac:dyDescent="0.25">
      <c r="A31" s="76"/>
      <c r="B31" s="91" t="s">
        <v>40</v>
      </c>
    </row>
    <row r="32" spans="1:3" ht="18" x14ac:dyDescent="0.25">
      <c r="A32" s="76"/>
      <c r="B32" s="74" t="s">
        <v>33</v>
      </c>
    </row>
    <row r="33" spans="1:2" ht="18" x14ac:dyDescent="0.25">
      <c r="A33" s="76"/>
      <c r="B33" s="74" t="s">
        <v>41</v>
      </c>
    </row>
    <row r="34" spans="1:2" ht="18" x14ac:dyDescent="0.25">
      <c r="A34" s="76"/>
      <c r="B34" s="4"/>
    </row>
    <row r="35" spans="1:2" ht="28.5" x14ac:dyDescent="0.25">
      <c r="A35" s="76"/>
      <c r="B35" s="74" t="s">
        <v>74</v>
      </c>
    </row>
    <row r="36" spans="1:2" ht="18" x14ac:dyDescent="0.25">
      <c r="A36" s="76"/>
      <c r="B36" s="78" t="s">
        <v>42</v>
      </c>
    </row>
    <row r="37" spans="1:2" ht="18" x14ac:dyDescent="0.25">
      <c r="A37" s="76"/>
      <c r="B37" s="4"/>
    </row>
    <row r="38" spans="1:2" ht="18" x14ac:dyDescent="0.25">
      <c r="A38" s="123" t="s">
        <v>7</v>
      </c>
      <c r="B38" s="123"/>
    </row>
    <row r="39" spans="1:2" ht="28.5" x14ac:dyDescent="0.2">
      <c r="B39" s="74" t="s">
        <v>45</v>
      </c>
    </row>
    <row r="41" spans="1:2" ht="14.25" x14ac:dyDescent="0.2">
      <c r="B41" s="74" t="s">
        <v>46</v>
      </c>
    </row>
    <row r="43" spans="1:2" ht="28.5" x14ac:dyDescent="0.2">
      <c r="B43" s="74" t="s">
        <v>44</v>
      </c>
    </row>
    <row r="45" spans="1:2" ht="28.5" x14ac:dyDescent="0.2">
      <c r="B45" s="74" t="s">
        <v>47</v>
      </c>
    </row>
    <row r="46" spans="1:2" x14ac:dyDescent="0.2">
      <c r="B46" s="6"/>
    </row>
    <row r="47" spans="1:2" ht="28.5" x14ac:dyDescent="0.2">
      <c r="B47" s="74" t="s">
        <v>48</v>
      </c>
    </row>
    <row r="49" spans="1:2" ht="18" x14ac:dyDescent="0.25">
      <c r="A49" s="123" t="s">
        <v>5</v>
      </c>
      <c r="B49" s="123"/>
    </row>
    <row r="50" spans="1:2" ht="28.5" x14ac:dyDescent="0.2">
      <c r="B50" s="74" t="s">
        <v>75</v>
      </c>
    </row>
    <row r="52" spans="1:2" ht="14.25" x14ac:dyDescent="0.2">
      <c r="A52" s="79" t="s">
        <v>8</v>
      </c>
      <c r="B52" s="74" t="s">
        <v>9</v>
      </c>
    </row>
    <row r="53" spans="1:2" ht="14.25" x14ac:dyDescent="0.2">
      <c r="A53" s="79" t="s">
        <v>10</v>
      </c>
      <c r="B53" s="74" t="s">
        <v>11</v>
      </c>
    </row>
    <row r="54" spans="1:2" ht="14.25" x14ac:dyDescent="0.2">
      <c r="A54" s="79" t="s">
        <v>12</v>
      </c>
      <c r="B54" s="74" t="s">
        <v>13</v>
      </c>
    </row>
    <row r="55" spans="1:2" ht="28.5" x14ac:dyDescent="0.2">
      <c r="A55" s="71"/>
      <c r="B55" s="74" t="s">
        <v>49</v>
      </c>
    </row>
    <row r="56" spans="1:2" ht="28.5" x14ac:dyDescent="0.2">
      <c r="A56" s="71"/>
      <c r="B56" s="74" t="s">
        <v>50</v>
      </c>
    </row>
    <row r="57" spans="1:2" ht="14.25" x14ac:dyDescent="0.2">
      <c r="A57" s="79" t="s">
        <v>14</v>
      </c>
      <c r="B57" s="74" t="s">
        <v>15</v>
      </c>
    </row>
    <row r="58" spans="1:2" ht="14.25" x14ac:dyDescent="0.2">
      <c r="A58" s="71"/>
      <c r="B58" s="74" t="s">
        <v>51</v>
      </c>
    </row>
    <row r="59" spans="1:2" ht="14.25" x14ac:dyDescent="0.2">
      <c r="A59" s="71"/>
      <c r="B59" s="74" t="s">
        <v>52</v>
      </c>
    </row>
    <row r="60" spans="1:2" ht="14.25" x14ac:dyDescent="0.2">
      <c r="A60" s="79" t="s">
        <v>16</v>
      </c>
      <c r="B60" s="74" t="s">
        <v>17</v>
      </c>
    </row>
    <row r="61" spans="1:2" ht="28.5" x14ac:dyDescent="0.2">
      <c r="A61" s="71"/>
      <c r="B61" s="74" t="s">
        <v>53</v>
      </c>
    </row>
    <row r="62" spans="1:2" ht="14.25" x14ac:dyDescent="0.2">
      <c r="A62" s="79" t="s">
        <v>54</v>
      </c>
      <c r="B62" s="74" t="s">
        <v>55</v>
      </c>
    </row>
    <row r="63" spans="1:2" ht="14.25" x14ac:dyDescent="0.2">
      <c r="A63" s="80"/>
      <c r="B63" s="74" t="s">
        <v>56</v>
      </c>
    </row>
    <row r="64" spans="1:2" x14ac:dyDescent="0.2">
      <c r="B64" s="5"/>
    </row>
    <row r="65" spans="1:2" ht="18" x14ac:dyDescent="0.25">
      <c r="A65" s="123" t="s">
        <v>6</v>
      </c>
      <c r="B65" s="123"/>
    </row>
    <row r="66" spans="1:2" ht="42.75" x14ac:dyDescent="0.2">
      <c r="B66" s="74" t="s">
        <v>57</v>
      </c>
    </row>
    <row r="68" spans="1:2" ht="18" x14ac:dyDescent="0.25">
      <c r="A68" s="123" t="s">
        <v>3</v>
      </c>
      <c r="B68" s="123"/>
    </row>
    <row r="69" spans="1:2" ht="15" x14ac:dyDescent="0.25">
      <c r="A69" s="86" t="s">
        <v>4</v>
      </c>
      <c r="B69" s="87" t="s">
        <v>58</v>
      </c>
    </row>
    <row r="70" spans="1:2" ht="28.5" x14ac:dyDescent="0.2">
      <c r="A70" s="80"/>
      <c r="B70" s="85" t="s">
        <v>60</v>
      </c>
    </row>
    <row r="71" spans="1:2" ht="14.25" x14ac:dyDescent="0.2">
      <c r="A71" s="80"/>
      <c r="B71" s="81"/>
    </row>
    <row r="72" spans="1:2" ht="15" x14ac:dyDescent="0.25">
      <c r="A72" s="86" t="s">
        <v>4</v>
      </c>
      <c r="B72" s="87" t="s">
        <v>73</v>
      </c>
    </row>
    <row r="73" spans="1:2" ht="28.5" x14ac:dyDescent="0.2">
      <c r="A73" s="80"/>
      <c r="B73" s="85" t="s">
        <v>77</v>
      </c>
    </row>
    <row r="74" spans="1:2" ht="14.25" x14ac:dyDescent="0.2">
      <c r="A74" s="80"/>
      <c r="B74" s="81"/>
    </row>
    <row r="75" spans="1:2" ht="15" x14ac:dyDescent="0.25">
      <c r="A75" s="86" t="s">
        <v>4</v>
      </c>
      <c r="B75" s="89" t="s">
        <v>63</v>
      </c>
    </row>
    <row r="76" spans="1:2" ht="42.75" x14ac:dyDescent="0.2">
      <c r="A76" s="80"/>
      <c r="B76" s="73" t="s">
        <v>76</v>
      </c>
    </row>
    <row r="77" spans="1:2" ht="14.25" x14ac:dyDescent="0.2">
      <c r="A77" s="80"/>
      <c r="B77" s="80"/>
    </row>
    <row r="78" spans="1:2" ht="15" x14ac:dyDescent="0.25">
      <c r="A78" s="86" t="s">
        <v>4</v>
      </c>
      <c r="B78" s="89" t="s">
        <v>69</v>
      </c>
    </row>
    <row r="79" spans="1:2" ht="28.5" x14ac:dyDescent="0.2">
      <c r="A79" s="80"/>
      <c r="B79" s="73" t="s">
        <v>64</v>
      </c>
    </row>
    <row r="80" spans="1:2" ht="14.25" x14ac:dyDescent="0.2">
      <c r="A80" s="80"/>
      <c r="B80" s="80"/>
    </row>
    <row r="81" spans="1:2" ht="15" x14ac:dyDescent="0.25">
      <c r="A81" s="86" t="s">
        <v>4</v>
      </c>
      <c r="B81" s="89" t="s">
        <v>70</v>
      </c>
    </row>
    <row r="82" spans="1:2" ht="14.25" x14ac:dyDescent="0.2">
      <c r="A82" s="80"/>
      <c r="B82" s="84" t="s">
        <v>65</v>
      </c>
    </row>
    <row r="83" spans="1:2" ht="14.25" x14ac:dyDescent="0.2">
      <c r="A83" s="80"/>
      <c r="B83" s="84" t="s">
        <v>66</v>
      </c>
    </row>
    <row r="84" spans="1:2" ht="14.25" x14ac:dyDescent="0.2">
      <c r="A84" s="80"/>
      <c r="B84" s="84" t="s">
        <v>67</v>
      </c>
    </row>
    <row r="85" spans="1:2" ht="15" x14ac:dyDescent="0.25">
      <c r="A85" s="80"/>
      <c r="B85" s="83"/>
    </row>
    <row r="86" spans="1:2" ht="15" x14ac:dyDescent="0.25">
      <c r="A86" s="86" t="s">
        <v>4</v>
      </c>
      <c r="B86" s="89" t="s">
        <v>71</v>
      </c>
    </row>
    <row r="87" spans="1:2" ht="42.75" x14ac:dyDescent="0.2">
      <c r="A87" s="80"/>
      <c r="B87" s="73" t="s">
        <v>59</v>
      </c>
    </row>
    <row r="88" spans="1:2" ht="14.25" x14ac:dyDescent="0.2">
      <c r="A88" s="80"/>
      <c r="B88" s="82" t="s">
        <v>61</v>
      </c>
    </row>
    <row r="89" spans="1:2" ht="57" x14ac:dyDescent="0.2">
      <c r="A89" s="80"/>
      <c r="B89" s="88" t="s">
        <v>62</v>
      </c>
    </row>
    <row r="90" spans="1:2" ht="14.25" x14ac:dyDescent="0.2">
      <c r="A90" s="80"/>
      <c r="B90" s="80"/>
    </row>
    <row r="91" spans="1:2" ht="15" x14ac:dyDescent="0.25">
      <c r="A91" s="86" t="s">
        <v>4</v>
      </c>
      <c r="B91" s="89" t="s">
        <v>72</v>
      </c>
    </row>
    <row r="92" spans="1:2" ht="28.5" x14ac:dyDescent="0.2">
      <c r="A92" s="71"/>
      <c r="B92" s="84" t="s">
        <v>18</v>
      </c>
    </row>
    <row r="94" spans="1:2" x14ac:dyDescent="0.2">
      <c r="A94" s="8" t="s">
        <v>20</v>
      </c>
    </row>
  </sheetData>
  <mergeCells count="6">
    <mergeCell ref="A38:B38"/>
    <mergeCell ref="A49:B49"/>
    <mergeCell ref="A68:B68"/>
    <mergeCell ref="A13:B13"/>
    <mergeCell ref="A65:B65"/>
    <mergeCell ref="A24:B24"/>
  </mergeCells>
  <phoneticPr fontId="3" type="noConversion"/>
  <hyperlinks>
    <hyperlink ref="B9" r:id="rId1" xr:uid="{00000000-0004-0000-0100-000000000000}"/>
    <hyperlink ref="A2" r:id="rId2" xr:uid="{00000000-0004-0000-0100-000001000000}"/>
    <hyperlink ref="B36" r:id="rId3" xr:uid="{00000000-0004-0000-0100-000002000000}"/>
  </hyperlinks>
  <pageMargins left="0.5" right="0.5" top="0.25" bottom="0.25" header="0.5" footer="0.5"/>
  <pageSetup orientation="portrait" r:id="rId4"/>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vt:i4>
      </vt:variant>
      <vt:variant>
        <vt:lpstr>Adlandırılmış Aralıklar</vt:lpstr>
      </vt:variant>
      <vt:variant>
        <vt:i4>3</vt:i4>
      </vt:variant>
    </vt:vector>
  </HeadingPairs>
  <TitlesOfParts>
    <vt:vector size="5" baseType="lpstr">
      <vt:lpstr>GanttChart</vt:lpstr>
      <vt:lpstr>Help</vt:lpstr>
      <vt:lpstr>GanttChart!prevWBS</vt:lpstr>
      <vt:lpstr>GanttChart!Yazdırma_Alanı</vt:lpstr>
      <vt:lpstr>GanttChart!Yazdırma_Başlıkları</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Enes Gümüş</cp:lastModifiedBy>
  <cp:lastPrinted>2018-02-12T20:25:38Z</cp:lastPrinted>
  <dcterms:created xsi:type="dcterms:W3CDTF">2010-06-09T16:05:03Z</dcterms:created>
  <dcterms:modified xsi:type="dcterms:W3CDTF">2023-04-26T20:20:21Z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