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" i="1" l="1"/>
  <c r="K2" i="1"/>
  <c r="E21" i="1" l="1"/>
  <c r="C21" i="1"/>
  <c r="C19" i="1"/>
  <c r="C15" i="1"/>
  <c r="C6" i="1"/>
  <c r="C13" i="1"/>
  <c r="C11" i="1"/>
  <c r="C9" i="1"/>
  <c r="C7" i="1"/>
  <c r="E6" i="1"/>
  <c r="C5" i="1"/>
  <c r="C4" i="1"/>
  <c r="C3" i="1"/>
  <c r="G3" i="1" s="1"/>
  <c r="L2" i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E5" i="1"/>
  <c r="E19" i="1"/>
  <c r="E17" i="1"/>
  <c r="G17" i="1" s="1"/>
  <c r="E15" i="1"/>
  <c r="E13" i="1"/>
  <c r="E11" i="1"/>
  <c r="E9" i="1"/>
  <c r="E7" i="1"/>
  <c r="E4" i="1"/>
  <c r="G15" i="1" l="1"/>
  <c r="G11" i="1"/>
  <c r="G21" i="1"/>
  <c r="G6" i="1"/>
  <c r="G4" i="1"/>
  <c r="G7" i="1"/>
  <c r="G9" i="1"/>
  <c r="G5" i="1"/>
  <c r="G19" i="1"/>
  <c r="G13" i="1"/>
</calcChain>
</file>

<file path=xl/sharedStrings.xml><?xml version="1.0" encoding="utf-8"?>
<sst xmlns="http://schemas.openxmlformats.org/spreadsheetml/2006/main" count="36" uniqueCount="18">
  <si>
    <t>İŞ TANIMI</t>
  </si>
  <si>
    <t>İŞ SÜRESİ</t>
  </si>
  <si>
    <t>BAŞLAMA TARİHİ</t>
  </si>
  <si>
    <t>BİTİŞ TARİHİ</t>
  </si>
  <si>
    <t>P/G</t>
  </si>
  <si>
    <t>PLANLANAN</t>
  </si>
  <si>
    <t>GERÇEKLEŞEN</t>
  </si>
  <si>
    <t xml:space="preserve">  </t>
  </si>
  <si>
    <t>PROJE PLANLAMA VE BAŞLAMA</t>
  </si>
  <si>
    <t xml:space="preserve"> EKİBİ VE GÖREV DAĞILIMINI BELİRLEME</t>
  </si>
  <si>
    <t>PROJE KAPSAMI VE İLETİŞİM PLANI</t>
  </si>
  <si>
    <t>RİSK DEĞERLENDİRMESİ, ÖN BÜTÇE</t>
  </si>
  <si>
    <t>FİZİBİLİTE ÇALIŞMASI</t>
  </si>
  <si>
    <t>GANTT ŞEMASI HAZIRLANMASI</t>
  </si>
  <si>
    <t>SİSTEM GEREKSİNİMLERİ, SİSTEM SÜREÇ GEREKSİNİMLERİ</t>
  </si>
  <si>
    <t>SİSTEM VERİ GEREKSİNİMLERİ YAPILANDIRMA</t>
  </si>
  <si>
    <t>VERİ TABANLARI TASARIMI</t>
  </si>
  <si>
    <t>FORM, RAPORLAR VE ARAYÜZLER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</si>
</sst>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Bahnschrift Condensed"/>
      <family val="2"/>
      <charset val="162"/>
    </font>
    <font>
      <b/>
      <sz val="11"/>
      <color theme="1"/>
      <name val="Gadugi"/>
      <family val="2"/>
    </font>
    <font>
      <b/>
      <sz val="11"/>
      <color theme="1"/>
      <name val="Franklin Gothic Medium"/>
      <family val="2"/>
      <charset val="162"/>
    </font>
    <font>
      <b/>
      <sz val="11"/>
      <color rgb="FF00B050"/>
      <name val="Bahnschrift SemiBold Condensed"/>
      <family val="2"/>
      <charset val="162"/>
    </font>
    <font>
      <b/>
      <sz val="11"/>
      <color theme="9" tint="-0.499984740745262"/>
      <name val="Franklin Gothic Medium"/>
      <family val="2"/>
      <charset val="162"/>
    </font>
    <font>
      <i/>
      <sz val="12"/>
      <color rgb="FF960899"/>
      <name val="Franklin Gothic Medium"/>
      <family val="2"/>
      <charset val="162"/>
    </font>
    <font>
      <b/>
      <sz val="11"/>
      <color rgb="FF960899"/>
      <name val="Franklin Gothic Medium"/>
      <family val="2"/>
      <charset val="162"/>
    </font>
    <font>
      <b/>
      <sz val="9"/>
      <color rgb="FF960899"/>
      <name val="Franklin Gothic Medium"/>
      <family val="2"/>
      <charset val="162"/>
    </font>
    <font>
      <b/>
      <i/>
      <sz val="9"/>
      <color rgb="FF960899"/>
      <name val="Franklin Gothic Medium"/>
      <family val="2"/>
      <charset val="162"/>
    </font>
    <font>
      <b/>
      <sz val="10"/>
      <color rgb="FF960899"/>
      <name val="Franklin Gothic Medium"/>
      <family val="2"/>
      <charset val="162"/>
    </font>
    <font>
      <b/>
      <sz val="12"/>
      <color rgb="FF960899"/>
      <name val="Franklin Gothic Medium"/>
      <family val="2"/>
      <charset val="162"/>
    </font>
    <font>
      <b/>
      <sz val="11"/>
      <color rgb="FF960899"/>
      <name val="Bahnschrift SemiBold Condensed"/>
      <family val="2"/>
      <charset val="162"/>
    </font>
    <font>
      <b/>
      <sz val="8"/>
      <color theme="1"/>
      <name val="Franklin Gothic Medium"/>
      <family val="2"/>
      <charset val="162"/>
    </font>
    <font>
      <b/>
      <sz val="26"/>
      <color rgb="FFEB5FE4"/>
      <name val="Bahnschrift SemiBold Condensed"/>
      <family val="2"/>
      <charset val="162"/>
    </font>
    <font>
      <b/>
      <sz val="11"/>
      <color rgb="FFEB5FE4"/>
      <name val="Bahnschrift SemiBold Condensed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FA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1" fillId="4" borderId="0" xfId="0" applyFont="1" applyFill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4" xfId="0" applyBorder="1"/>
    <xf numFmtId="0" fontId="0" fillId="0" borderId="17" xfId="0" applyBorder="1"/>
    <xf numFmtId="14" fontId="2" fillId="6" borderId="0" xfId="0" applyNumberFormat="1" applyFont="1" applyFill="1" applyBorder="1" applyAlignment="1">
      <alignment textRotation="90"/>
    </xf>
    <xf numFmtId="0" fontId="0" fillId="6" borderId="0" xfId="0" applyFill="1"/>
    <xf numFmtId="0" fontId="1" fillId="10" borderId="9" xfId="0" applyFont="1" applyFill="1" applyBorder="1"/>
    <xf numFmtId="0" fontId="0" fillId="11" borderId="11" xfId="0" applyFont="1" applyFill="1" applyBorder="1"/>
    <xf numFmtId="0" fontId="0" fillId="11" borderId="12" xfId="0" applyFont="1" applyFill="1" applyBorder="1"/>
    <xf numFmtId="0" fontId="0" fillId="12" borderId="14" xfId="0" applyFill="1" applyBorder="1"/>
    <xf numFmtId="0" fontId="0" fillId="12" borderId="15" xfId="0" applyFill="1" applyBorder="1"/>
    <xf numFmtId="0" fontId="0" fillId="11" borderId="12" xfId="0" applyFill="1" applyBorder="1"/>
    <xf numFmtId="0" fontId="0" fillId="11" borderId="0" xfId="0" applyFill="1" applyBorder="1"/>
    <xf numFmtId="0" fontId="0" fillId="11" borderId="18" xfId="0" applyFill="1" applyBorder="1"/>
    <xf numFmtId="0" fontId="0" fillId="12" borderId="0" xfId="0" applyFill="1" applyBorder="1"/>
    <xf numFmtId="0" fontId="0" fillId="9" borderId="15" xfId="0" applyFill="1" applyBorder="1"/>
    <xf numFmtId="0" fontId="0" fillId="12" borderId="16" xfId="0" applyFill="1" applyBorder="1"/>
    <xf numFmtId="0" fontId="16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43" fontId="1" fillId="10" borderId="9" xfId="1" applyFont="1" applyFill="1" applyBorder="1" applyAlignment="1">
      <alignment horizontal="center"/>
    </xf>
    <xf numFmtId="43" fontId="1" fillId="10" borderId="10" xfId="1" applyFont="1" applyFill="1" applyBorder="1" applyAlignment="1">
      <alignment horizontal="center"/>
    </xf>
    <xf numFmtId="14" fontId="0" fillId="9" borderId="9" xfId="0" applyNumberFormat="1" applyFill="1" applyBorder="1" applyAlignment="1">
      <alignment horizontal="center"/>
    </xf>
    <xf numFmtId="14" fontId="0" fillId="9" borderId="10" xfId="0" applyNumberFormat="1" applyFill="1" applyBorder="1" applyAlignment="1">
      <alignment horizontal="center"/>
    </xf>
    <xf numFmtId="0" fontId="12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43" fontId="0" fillId="9" borderId="9" xfId="1" applyFont="1" applyFill="1" applyBorder="1" applyAlignment="1">
      <alignment horizontal="center"/>
    </xf>
    <xf numFmtId="43" fontId="0" fillId="9" borderId="10" xfId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4" fontId="1" fillId="10" borderId="9" xfId="0" applyNumberFormat="1" applyFont="1" applyFill="1" applyBorder="1" applyAlignment="1">
      <alignment horizontal="center"/>
    </xf>
    <xf numFmtId="14" fontId="1" fillId="10" borderId="10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 applyBorder="1" applyAlignment="1">
      <alignment horizontal="center" textRotation="90"/>
    </xf>
    <xf numFmtId="0" fontId="0" fillId="9" borderId="0" xfId="0" applyFill="1"/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colors>
    <mruColors>
      <color rgb="FF99FF99"/>
      <color rgb="FFFFCCFF"/>
      <color rgb="FFE4FA62"/>
      <color rgb="FFCCE8A6"/>
      <color rgb="FFFF5050"/>
      <color rgb="FFEB5FE4"/>
      <color rgb="FF9608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8"/>
  <sheetViews>
    <sheetView tabSelected="1" topLeftCell="Y2" workbookViewId="0">
      <selection activeCell="BX27" sqref="BX27"/>
    </sheetView>
  </sheetViews>
  <sheetFormatPr defaultRowHeight="14.4" x14ac:dyDescent="0.3"/>
  <cols>
    <col min="2" max="2" width="24.33203125" customWidth="1"/>
    <col min="4" max="4" width="5.33203125" customWidth="1"/>
    <col min="5" max="5" width="10.21875" customWidth="1"/>
    <col min="6" max="6" width="0.21875" customWidth="1"/>
    <col min="7" max="7" width="8.88671875" customWidth="1"/>
    <col min="8" max="8" width="9" customWidth="1"/>
    <col min="9" max="9" width="8.88671875" customWidth="1"/>
    <col min="10" max="10" width="7.109375" customWidth="1"/>
    <col min="11" max="32" width="3.5546875" bestFit="1" customWidth="1"/>
    <col min="33" max="33" width="3.77734375" customWidth="1"/>
    <col min="34" max="38" width="3.5546875" bestFit="1" customWidth="1"/>
    <col min="39" max="39" width="3.88671875" customWidth="1"/>
    <col min="40" max="72" width="3.5546875" bestFit="1" customWidth="1"/>
  </cols>
  <sheetData>
    <row r="1" spans="1:72" ht="14.4" customHeight="1" x14ac:dyDescent="0.3">
      <c r="A1" s="23" t="s">
        <v>0</v>
      </c>
      <c r="B1" s="24"/>
      <c r="C1" s="25" t="s">
        <v>2</v>
      </c>
      <c r="D1" s="26"/>
      <c r="E1" s="25" t="s">
        <v>1</v>
      </c>
      <c r="F1" s="28"/>
      <c r="G1" s="25" t="s">
        <v>3</v>
      </c>
      <c r="H1" s="29"/>
      <c r="I1" s="25" t="s">
        <v>4</v>
      </c>
      <c r="J1" s="28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79"/>
      <c r="BN1" s="79"/>
      <c r="BO1" s="79"/>
      <c r="BP1" s="79"/>
      <c r="BQ1" s="79"/>
      <c r="BR1" s="79"/>
      <c r="BS1" s="79"/>
      <c r="BT1" s="79"/>
    </row>
    <row r="2" spans="1:72" s="11" customFormat="1" ht="76.2" customHeight="1" thickBot="1" x14ac:dyDescent="0.35">
      <c r="A2" s="24"/>
      <c r="B2" s="24"/>
      <c r="C2" s="27"/>
      <c r="D2" s="26"/>
      <c r="E2" s="25"/>
      <c r="F2" s="28"/>
      <c r="G2" s="25"/>
      <c r="H2" s="29"/>
      <c r="I2" s="30"/>
      <c r="J2" s="31"/>
      <c r="K2" s="10">
        <f>C3</f>
        <v>44852</v>
      </c>
      <c r="L2" s="10">
        <f>K2+1</f>
        <v>44853</v>
      </c>
      <c r="M2" s="10">
        <f t="shared" ref="M2:BT2" si="0">L2+1</f>
        <v>44854</v>
      </c>
      <c r="N2" s="10">
        <f t="shared" si="0"/>
        <v>44855</v>
      </c>
      <c r="O2" s="10">
        <f t="shared" si="0"/>
        <v>44856</v>
      </c>
      <c r="P2" s="10">
        <f t="shared" si="0"/>
        <v>44857</v>
      </c>
      <c r="Q2" s="10">
        <f t="shared" si="0"/>
        <v>44858</v>
      </c>
      <c r="R2" s="10">
        <f t="shared" si="0"/>
        <v>44859</v>
      </c>
      <c r="S2" s="10">
        <f t="shared" si="0"/>
        <v>44860</v>
      </c>
      <c r="T2" s="10">
        <f t="shared" si="0"/>
        <v>44861</v>
      </c>
      <c r="U2" s="10">
        <f t="shared" si="0"/>
        <v>44862</v>
      </c>
      <c r="V2" s="10">
        <f t="shared" si="0"/>
        <v>44863</v>
      </c>
      <c r="W2" s="10">
        <f t="shared" si="0"/>
        <v>44864</v>
      </c>
      <c r="X2" s="10">
        <f t="shared" si="0"/>
        <v>44865</v>
      </c>
      <c r="Y2" s="10">
        <f t="shared" si="0"/>
        <v>44866</v>
      </c>
      <c r="Z2" s="10">
        <f t="shared" si="0"/>
        <v>44867</v>
      </c>
      <c r="AA2" s="10">
        <f t="shared" si="0"/>
        <v>44868</v>
      </c>
      <c r="AB2" s="10">
        <f t="shared" si="0"/>
        <v>44869</v>
      </c>
      <c r="AC2" s="10">
        <f t="shared" si="0"/>
        <v>44870</v>
      </c>
      <c r="AD2" s="10">
        <f t="shared" si="0"/>
        <v>44871</v>
      </c>
      <c r="AE2" s="10">
        <f t="shared" si="0"/>
        <v>44872</v>
      </c>
      <c r="AF2" s="10">
        <f t="shared" si="0"/>
        <v>44873</v>
      </c>
      <c r="AG2" s="10">
        <f t="shared" si="0"/>
        <v>44874</v>
      </c>
      <c r="AH2" s="10">
        <f t="shared" si="0"/>
        <v>44875</v>
      </c>
      <c r="AI2" s="10">
        <f t="shared" si="0"/>
        <v>44876</v>
      </c>
      <c r="AJ2" s="10">
        <f t="shared" si="0"/>
        <v>44877</v>
      </c>
      <c r="AK2" s="10">
        <f t="shared" si="0"/>
        <v>44878</v>
      </c>
      <c r="AL2" s="10">
        <f t="shared" si="0"/>
        <v>44879</v>
      </c>
      <c r="AM2" s="10">
        <f t="shared" si="0"/>
        <v>44880</v>
      </c>
      <c r="AN2" s="10">
        <f t="shared" si="0"/>
        <v>44881</v>
      </c>
      <c r="AO2" s="10">
        <f t="shared" si="0"/>
        <v>44882</v>
      </c>
      <c r="AP2" s="10">
        <f t="shared" si="0"/>
        <v>44883</v>
      </c>
      <c r="AQ2" s="10">
        <f t="shared" si="0"/>
        <v>44884</v>
      </c>
      <c r="AR2" s="10">
        <f t="shared" si="0"/>
        <v>44885</v>
      </c>
      <c r="AS2" s="10">
        <f t="shared" si="0"/>
        <v>44886</v>
      </c>
      <c r="AT2" s="10">
        <f t="shared" si="0"/>
        <v>44887</v>
      </c>
      <c r="AU2" s="10">
        <f t="shared" si="0"/>
        <v>44888</v>
      </c>
      <c r="AV2" s="10">
        <f t="shared" si="0"/>
        <v>44889</v>
      </c>
      <c r="AW2" s="10">
        <f t="shared" si="0"/>
        <v>44890</v>
      </c>
      <c r="AX2" s="10">
        <f t="shared" si="0"/>
        <v>44891</v>
      </c>
      <c r="AY2" s="10">
        <f t="shared" si="0"/>
        <v>44892</v>
      </c>
      <c r="AZ2" s="10">
        <f t="shared" si="0"/>
        <v>44893</v>
      </c>
      <c r="BA2" s="10">
        <f t="shared" si="0"/>
        <v>44894</v>
      </c>
      <c r="BB2" s="10">
        <f t="shared" si="0"/>
        <v>44895</v>
      </c>
      <c r="BC2" s="10">
        <f t="shared" si="0"/>
        <v>44896</v>
      </c>
      <c r="BD2" s="10">
        <f t="shared" si="0"/>
        <v>44897</v>
      </c>
      <c r="BE2" s="10">
        <f t="shared" si="0"/>
        <v>44898</v>
      </c>
      <c r="BF2" s="10">
        <f t="shared" si="0"/>
        <v>44899</v>
      </c>
      <c r="BG2" s="10">
        <f t="shared" si="0"/>
        <v>44900</v>
      </c>
      <c r="BH2" s="10">
        <f t="shared" si="0"/>
        <v>44901</v>
      </c>
      <c r="BI2" s="10">
        <f t="shared" si="0"/>
        <v>44902</v>
      </c>
      <c r="BJ2" s="10">
        <f t="shared" si="0"/>
        <v>44903</v>
      </c>
      <c r="BK2" s="10">
        <f t="shared" si="0"/>
        <v>44904</v>
      </c>
      <c r="BL2" s="10">
        <f t="shared" si="0"/>
        <v>44905</v>
      </c>
      <c r="BM2" s="10">
        <f t="shared" si="0"/>
        <v>44906</v>
      </c>
      <c r="BN2" s="10">
        <f t="shared" si="0"/>
        <v>44907</v>
      </c>
      <c r="BO2" s="10">
        <f t="shared" si="0"/>
        <v>44908</v>
      </c>
      <c r="BP2" s="10">
        <f t="shared" si="0"/>
        <v>44909</v>
      </c>
      <c r="BQ2" s="10">
        <f t="shared" si="0"/>
        <v>44910</v>
      </c>
      <c r="BR2" s="10">
        <f t="shared" si="0"/>
        <v>44911</v>
      </c>
      <c r="BS2" s="10">
        <f t="shared" si="0"/>
        <v>44912</v>
      </c>
      <c r="BT2" s="10">
        <f t="shared" si="0"/>
        <v>44913</v>
      </c>
    </row>
    <row r="3" spans="1:72" ht="15" thickTop="1" x14ac:dyDescent="0.3">
      <c r="A3" s="44" t="s">
        <v>8</v>
      </c>
      <c r="B3" s="45"/>
      <c r="C3" s="34">
        <f>DATE(2022,10,18)</f>
        <v>44852</v>
      </c>
      <c r="D3" s="35"/>
      <c r="E3" s="32">
        <v>1</v>
      </c>
      <c r="F3" s="33"/>
      <c r="G3" s="65">
        <f>C3+E3</f>
        <v>44853</v>
      </c>
      <c r="H3" s="66"/>
      <c r="I3" s="74" t="s">
        <v>5</v>
      </c>
      <c r="J3" s="75"/>
      <c r="K3" s="13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4"/>
    </row>
    <row r="4" spans="1:72" ht="15" thickBot="1" x14ac:dyDescent="0.35">
      <c r="A4" s="46"/>
      <c r="B4" s="47"/>
      <c r="C4" s="34">
        <f>DATE(2022,10,18)</f>
        <v>44852</v>
      </c>
      <c r="D4" s="35"/>
      <c r="E4" s="32">
        <f>DAY(1)</f>
        <v>1</v>
      </c>
      <c r="F4" s="33"/>
      <c r="G4" s="65">
        <f t="shared" ref="G4:G6" si="1">C4+E4</f>
        <v>44853</v>
      </c>
      <c r="H4" s="66"/>
      <c r="I4" s="74" t="s">
        <v>6</v>
      </c>
      <c r="J4" s="75"/>
      <c r="K4" s="15"/>
      <c r="L4" s="1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6"/>
    </row>
    <row r="5" spans="1:72" ht="15" thickTop="1" x14ac:dyDescent="0.3">
      <c r="A5" s="51" t="s">
        <v>9</v>
      </c>
      <c r="B5" s="52"/>
      <c r="C5" s="34">
        <f>DATE(2022,10,20)</f>
        <v>44854</v>
      </c>
      <c r="D5" s="35"/>
      <c r="E5" s="32">
        <f>DAY(2)</f>
        <v>2</v>
      </c>
      <c r="F5" s="33"/>
      <c r="G5" s="65">
        <f t="shared" si="1"/>
        <v>44856</v>
      </c>
      <c r="H5" s="66"/>
      <c r="I5" s="74" t="s">
        <v>5</v>
      </c>
      <c r="J5" s="75"/>
      <c r="K5" s="7"/>
      <c r="L5" s="3"/>
      <c r="M5" s="17"/>
      <c r="N5" s="17"/>
      <c r="O5" s="17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4"/>
    </row>
    <row r="6" spans="1:72" ht="15" thickBot="1" x14ac:dyDescent="0.35">
      <c r="A6" s="53"/>
      <c r="B6" s="54"/>
      <c r="C6" s="34">
        <f>DATE(2022,10,23)</f>
        <v>44857</v>
      </c>
      <c r="D6" s="35"/>
      <c r="E6" s="32">
        <f>DAY(1)</f>
        <v>1</v>
      </c>
      <c r="F6" s="33"/>
      <c r="G6" s="65">
        <f t="shared" si="1"/>
        <v>44858</v>
      </c>
      <c r="H6" s="66"/>
      <c r="I6" s="74" t="s">
        <v>6</v>
      </c>
      <c r="J6" s="75"/>
      <c r="K6" s="9"/>
      <c r="L6" s="1"/>
      <c r="M6" s="1"/>
      <c r="N6" s="1"/>
      <c r="O6" s="20"/>
      <c r="P6" s="20"/>
      <c r="Q6" s="2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5"/>
      <c r="BT6" s="6"/>
    </row>
    <row r="7" spans="1:72" ht="15" thickTop="1" x14ac:dyDescent="0.3">
      <c r="A7" s="55" t="s">
        <v>10</v>
      </c>
      <c r="B7" s="56"/>
      <c r="C7" s="34">
        <f>DATE(2022,10,26)</f>
        <v>44860</v>
      </c>
      <c r="D7" s="35"/>
      <c r="E7" s="32">
        <f t="shared" ref="E7:E9" si="2">DAY(1)</f>
        <v>1</v>
      </c>
      <c r="F7" s="33"/>
      <c r="G7" s="65">
        <f t="shared" ref="G7" si="3">C7+E7</f>
        <v>44861</v>
      </c>
      <c r="H7" s="66"/>
      <c r="I7" s="76" t="s">
        <v>5</v>
      </c>
      <c r="J7" s="77"/>
      <c r="K7" s="7"/>
      <c r="L7" s="3"/>
      <c r="M7" s="3"/>
      <c r="N7" s="3"/>
      <c r="O7" s="3"/>
      <c r="P7" s="3"/>
      <c r="Q7" s="3"/>
      <c r="R7" s="3"/>
      <c r="S7" s="17"/>
      <c r="T7" s="1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4"/>
    </row>
    <row r="8" spans="1:72" ht="15" thickBot="1" x14ac:dyDescent="0.35">
      <c r="A8" s="57"/>
      <c r="B8" s="58"/>
      <c r="C8" s="49"/>
      <c r="D8" s="50"/>
      <c r="E8" s="67"/>
      <c r="F8" s="68"/>
      <c r="G8" s="63"/>
      <c r="H8" s="64"/>
      <c r="I8" s="74" t="s">
        <v>6</v>
      </c>
      <c r="J8" s="75"/>
      <c r="K8" s="8"/>
      <c r="L8" s="5"/>
      <c r="M8" s="5"/>
      <c r="N8" s="5"/>
      <c r="O8" s="5"/>
      <c r="P8" s="5"/>
      <c r="Q8" s="5"/>
      <c r="R8" s="16"/>
      <c r="S8" s="16"/>
      <c r="T8" s="16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6"/>
    </row>
    <row r="9" spans="1:72" ht="15" thickTop="1" x14ac:dyDescent="0.3">
      <c r="A9" s="55" t="s">
        <v>11</v>
      </c>
      <c r="B9" s="59"/>
      <c r="C9" s="34">
        <f>DATE(2022,10,28)</f>
        <v>44862</v>
      </c>
      <c r="D9" s="35"/>
      <c r="E9" s="32">
        <f t="shared" si="2"/>
        <v>1</v>
      </c>
      <c r="F9" s="33"/>
      <c r="G9" s="65">
        <f t="shared" ref="G9" si="4">C9+E9</f>
        <v>44863</v>
      </c>
      <c r="H9" s="66"/>
      <c r="I9" s="74" t="s">
        <v>5</v>
      </c>
      <c r="J9" s="75"/>
      <c r="K9" s="7"/>
      <c r="L9" s="3"/>
      <c r="M9" s="3"/>
      <c r="N9" s="3"/>
      <c r="O9" s="3"/>
      <c r="P9" s="3"/>
      <c r="Q9" s="3"/>
      <c r="R9" s="3"/>
      <c r="S9" s="3"/>
      <c r="T9" s="3"/>
      <c r="U9" s="17"/>
      <c r="V9" s="17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4"/>
    </row>
    <row r="10" spans="1:72" ht="15" thickBot="1" x14ac:dyDescent="0.35">
      <c r="A10" s="60"/>
      <c r="B10" s="61"/>
      <c r="C10" s="49"/>
      <c r="D10" s="50"/>
      <c r="E10" s="67"/>
      <c r="F10" s="68"/>
      <c r="G10" s="63"/>
      <c r="H10" s="64"/>
      <c r="I10" s="74" t="s">
        <v>6</v>
      </c>
      <c r="J10" s="75"/>
      <c r="K10" s="8"/>
      <c r="L10" s="5"/>
      <c r="M10" s="5"/>
      <c r="N10" s="5"/>
      <c r="O10" s="5"/>
      <c r="P10" s="5"/>
      <c r="Q10" s="5"/>
      <c r="R10" s="5"/>
      <c r="S10" s="5"/>
      <c r="T10" s="5"/>
      <c r="U10" s="5"/>
      <c r="V10" s="16"/>
      <c r="W10" s="16"/>
      <c r="X10" s="16"/>
      <c r="Y10" s="16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6"/>
    </row>
    <row r="11" spans="1:72" ht="15" thickTop="1" x14ac:dyDescent="0.3">
      <c r="A11" s="62" t="s">
        <v>12</v>
      </c>
      <c r="B11" s="37"/>
      <c r="C11" s="34">
        <f>DATE(2022,10,30)</f>
        <v>44864</v>
      </c>
      <c r="D11" s="35"/>
      <c r="E11" s="32">
        <f>DAY(6)</f>
        <v>6</v>
      </c>
      <c r="F11" s="33"/>
      <c r="G11" s="65">
        <f t="shared" ref="G11" si="5">C11+E11</f>
        <v>44870</v>
      </c>
      <c r="H11" s="66"/>
      <c r="I11" s="74" t="s">
        <v>5</v>
      </c>
      <c r="J11" s="75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7"/>
      <c r="X11" s="17"/>
      <c r="Y11" s="17"/>
      <c r="Z11" s="17"/>
      <c r="AA11" s="17"/>
      <c r="AB11" s="17"/>
      <c r="AC11" s="17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4"/>
    </row>
    <row r="12" spans="1:72" ht="15" thickBot="1" x14ac:dyDescent="0.35">
      <c r="A12" s="38"/>
      <c r="B12" s="39"/>
      <c r="C12" s="49"/>
      <c r="D12" s="50"/>
      <c r="E12" s="67"/>
      <c r="F12" s="68"/>
      <c r="G12" s="63"/>
      <c r="H12" s="64"/>
      <c r="I12" s="74" t="s">
        <v>6</v>
      </c>
      <c r="J12" s="75"/>
      <c r="K12" s="8"/>
      <c r="L12" s="5"/>
      <c r="M12" s="5"/>
      <c r="N12" s="5"/>
      <c r="O12" s="5"/>
      <c r="P12" s="5"/>
      <c r="Q12" s="5"/>
      <c r="R12" s="5"/>
      <c r="S12" s="5"/>
      <c r="T12" s="16"/>
      <c r="U12" s="16"/>
      <c r="V12" s="16"/>
      <c r="W12" s="16"/>
      <c r="X12" s="16"/>
      <c r="Y12" s="16"/>
      <c r="Z12" s="16"/>
      <c r="AA12" s="16"/>
      <c r="AB12" s="1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6"/>
    </row>
    <row r="13" spans="1:72" ht="15" thickTop="1" x14ac:dyDescent="0.3">
      <c r="A13" s="48" t="s">
        <v>13</v>
      </c>
      <c r="B13" s="37"/>
      <c r="C13" s="34">
        <f>DATE(2022,11,8)</f>
        <v>44873</v>
      </c>
      <c r="D13" s="35"/>
      <c r="E13" s="32">
        <f>DAY(3)</f>
        <v>3</v>
      </c>
      <c r="F13" s="33"/>
      <c r="G13" s="65">
        <f t="shared" ref="G13" si="6">C13+E13</f>
        <v>44876</v>
      </c>
      <c r="H13" s="66"/>
      <c r="I13" s="74" t="s">
        <v>5</v>
      </c>
      <c r="J13" s="75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7"/>
      <c r="AG13" s="17"/>
      <c r="AH13" s="17"/>
      <c r="AI13" s="17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T13" s="4"/>
    </row>
    <row r="14" spans="1:72" ht="15" thickBot="1" x14ac:dyDescent="0.35">
      <c r="A14" s="38"/>
      <c r="B14" s="39"/>
      <c r="C14" s="49"/>
      <c r="D14" s="50"/>
      <c r="E14" s="67"/>
      <c r="F14" s="68"/>
      <c r="G14" s="63"/>
      <c r="H14" s="64"/>
      <c r="I14" s="74" t="s">
        <v>6</v>
      </c>
      <c r="J14" s="75"/>
      <c r="K14" s="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21"/>
      <c r="AF14" s="21"/>
      <c r="AG14" s="21"/>
      <c r="AH14" s="21"/>
      <c r="AI14" s="21"/>
      <c r="AJ14" s="21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16"/>
      <c r="BP14" s="16"/>
      <c r="BQ14" s="16"/>
      <c r="BR14" s="16"/>
      <c r="BS14" s="16"/>
      <c r="BT14" s="22"/>
    </row>
    <row r="15" spans="1:72" ht="15" thickTop="1" x14ac:dyDescent="0.3">
      <c r="A15" s="36" t="s">
        <v>14</v>
      </c>
      <c r="B15" s="37"/>
      <c r="C15" s="34">
        <f>DATE(2022,11,13)</f>
        <v>44878</v>
      </c>
      <c r="D15" s="35"/>
      <c r="E15" s="32">
        <f>DAY(6)</f>
        <v>6</v>
      </c>
      <c r="F15" s="33"/>
      <c r="G15" s="65">
        <f t="shared" ref="G15" si="7">C15+E15</f>
        <v>44884</v>
      </c>
      <c r="H15" s="66"/>
      <c r="I15" s="74" t="s">
        <v>5</v>
      </c>
      <c r="J15" s="75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L15" s="17"/>
      <c r="AM15" s="17"/>
      <c r="AN15" s="17"/>
      <c r="AO15" s="17"/>
      <c r="AP15" s="17"/>
      <c r="AQ15" s="17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4"/>
    </row>
    <row r="16" spans="1:72" ht="15" thickBot="1" x14ac:dyDescent="0.35">
      <c r="A16" s="38"/>
      <c r="B16" s="39"/>
      <c r="C16" s="49"/>
      <c r="D16" s="50"/>
      <c r="E16" s="67"/>
      <c r="F16" s="68"/>
      <c r="G16" s="63"/>
      <c r="H16" s="64"/>
      <c r="I16" s="74" t="s">
        <v>6</v>
      </c>
      <c r="J16" s="75"/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6"/>
    </row>
    <row r="17" spans="1:76" ht="15" thickTop="1" x14ac:dyDescent="0.3">
      <c r="A17" s="40" t="s">
        <v>15</v>
      </c>
      <c r="B17" s="41"/>
      <c r="C17" s="34">
        <v>44885</v>
      </c>
      <c r="D17" s="35"/>
      <c r="E17" s="32">
        <f>DAY(6)</f>
        <v>6</v>
      </c>
      <c r="F17" s="33"/>
      <c r="G17" s="65">
        <f>C17+E17</f>
        <v>44891</v>
      </c>
      <c r="H17" s="66"/>
      <c r="I17" s="74" t="s">
        <v>5</v>
      </c>
      <c r="J17" s="75"/>
      <c r="K17" s="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17"/>
      <c r="AS17" s="17"/>
      <c r="AT17" s="17"/>
      <c r="AU17" s="17"/>
      <c r="AV17" s="17"/>
      <c r="AW17" s="17"/>
      <c r="AX17" s="17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4"/>
    </row>
    <row r="18" spans="1:76" ht="15" thickBot="1" x14ac:dyDescent="0.35">
      <c r="A18" s="42"/>
      <c r="B18" s="43"/>
      <c r="C18" s="49"/>
      <c r="D18" s="50"/>
      <c r="E18" s="67"/>
      <c r="F18" s="68"/>
      <c r="G18" s="63"/>
      <c r="H18" s="64"/>
      <c r="I18" s="74" t="s">
        <v>6</v>
      </c>
      <c r="J18" s="75"/>
      <c r="K18" s="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/>
      <c r="AR18" s="16"/>
      <c r="AS18" s="16"/>
      <c r="AT18" s="16"/>
      <c r="AU18" s="16"/>
      <c r="AV18" s="16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6"/>
    </row>
    <row r="19" spans="1:76" ht="15" thickTop="1" x14ac:dyDescent="0.3">
      <c r="A19" s="69" t="s">
        <v>16</v>
      </c>
      <c r="B19" s="37"/>
      <c r="C19" s="34">
        <f>DATE(2022,11,29)</f>
        <v>44894</v>
      </c>
      <c r="D19" s="35"/>
      <c r="E19" s="32">
        <f>DAY(14)</f>
        <v>14</v>
      </c>
      <c r="F19" s="33"/>
      <c r="G19" s="65">
        <f t="shared" ref="G19" si="8">C19+E19</f>
        <v>44908</v>
      </c>
      <c r="H19" s="66"/>
      <c r="I19" s="74" t="s">
        <v>5</v>
      </c>
      <c r="J19" s="75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3"/>
      <c r="BQ19" s="3"/>
      <c r="BR19" s="3"/>
      <c r="BS19" s="3"/>
      <c r="BT19" s="4"/>
    </row>
    <row r="20" spans="1:76" ht="15" thickBot="1" x14ac:dyDescent="0.35">
      <c r="A20" s="70"/>
      <c r="B20" s="39"/>
      <c r="C20" s="49"/>
      <c r="D20" s="50"/>
      <c r="E20" s="67"/>
      <c r="F20" s="68"/>
      <c r="G20" s="63"/>
      <c r="H20" s="64"/>
      <c r="I20" s="76" t="s">
        <v>6</v>
      </c>
      <c r="J20" s="78"/>
      <c r="K20" s="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/>
      <c r="BE20" s="16"/>
      <c r="BF20" s="16"/>
      <c r="BG20" s="16"/>
      <c r="BH20" s="16"/>
      <c r="BI20" s="16"/>
      <c r="BJ20" s="16"/>
      <c r="BK20" s="16"/>
      <c r="BL20" s="16"/>
      <c r="BM20" s="5"/>
      <c r="BN20" s="5"/>
      <c r="BO20" s="5"/>
      <c r="BP20" s="5"/>
      <c r="BQ20" s="5"/>
      <c r="BR20" s="5"/>
      <c r="BS20" s="5"/>
      <c r="BT20" s="6"/>
    </row>
    <row r="21" spans="1:76" ht="15" thickTop="1" x14ac:dyDescent="0.3">
      <c r="A21" s="55" t="s">
        <v>17</v>
      </c>
      <c r="B21" s="71"/>
      <c r="C21" s="34">
        <f>DATE(2022,12,15)</f>
        <v>44910</v>
      </c>
      <c r="D21" s="35"/>
      <c r="E21" s="32">
        <f>DAY(3)</f>
        <v>3</v>
      </c>
      <c r="F21" s="33"/>
      <c r="G21" s="65">
        <f t="shared" ref="G21" si="9">C21+E21</f>
        <v>44913</v>
      </c>
      <c r="H21" s="66"/>
      <c r="I21" s="76" t="s">
        <v>5</v>
      </c>
      <c r="J21" s="78"/>
      <c r="K21" s="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8"/>
      <c r="BR21" s="18"/>
      <c r="BS21" s="18"/>
      <c r="BT21" s="19"/>
    </row>
    <row r="22" spans="1:76" ht="15" thickBot="1" x14ac:dyDescent="0.35">
      <c r="A22" s="72"/>
      <c r="B22" s="73"/>
      <c r="C22" s="49"/>
      <c r="D22" s="50"/>
      <c r="E22" s="12"/>
      <c r="F22" s="2"/>
      <c r="G22" s="63"/>
      <c r="H22" s="64"/>
      <c r="I22" s="76" t="s">
        <v>6</v>
      </c>
      <c r="J22" s="78"/>
      <c r="K22" s="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16"/>
      <c r="BP22" s="16"/>
      <c r="BQ22" s="16"/>
      <c r="BR22" s="16"/>
      <c r="BS22" s="16"/>
      <c r="BT22" s="22"/>
    </row>
    <row r="23" spans="1:76" ht="15" thickTop="1" x14ac:dyDescent="0.3"/>
    <row r="27" spans="1:76" x14ac:dyDescent="0.3">
      <c r="BX27" s="81"/>
    </row>
    <row r="28" spans="1:76" x14ac:dyDescent="0.3">
      <c r="AB28" t="s">
        <v>7</v>
      </c>
    </row>
  </sheetData>
  <mergeCells count="96">
    <mergeCell ref="E18:F18"/>
    <mergeCell ref="E4:F4"/>
    <mergeCell ref="E5:F5"/>
    <mergeCell ref="E6:F6"/>
    <mergeCell ref="E7:F7"/>
    <mergeCell ref="E8:F8"/>
    <mergeCell ref="E9:F9"/>
    <mergeCell ref="E15:F15"/>
    <mergeCell ref="BM1:BT1"/>
    <mergeCell ref="K1:BL1"/>
    <mergeCell ref="E16:F16"/>
    <mergeCell ref="E17:F17"/>
    <mergeCell ref="I17:J17"/>
    <mergeCell ref="G3:H3"/>
    <mergeCell ref="G4:H4"/>
    <mergeCell ref="G5:H5"/>
    <mergeCell ref="E10:F10"/>
    <mergeCell ref="E11:F11"/>
    <mergeCell ref="E12:F12"/>
    <mergeCell ref="E13:F13"/>
    <mergeCell ref="E14:F14"/>
    <mergeCell ref="I8:J8"/>
    <mergeCell ref="I9:J9"/>
    <mergeCell ref="I10:J10"/>
    <mergeCell ref="I22:J22"/>
    <mergeCell ref="I11:J11"/>
    <mergeCell ref="I12:J12"/>
    <mergeCell ref="I13:J13"/>
    <mergeCell ref="I14:J14"/>
    <mergeCell ref="I15:J15"/>
    <mergeCell ref="I16:J16"/>
    <mergeCell ref="I21:J21"/>
    <mergeCell ref="I20:J20"/>
    <mergeCell ref="I18:J18"/>
    <mergeCell ref="I19:J19"/>
    <mergeCell ref="G14:H14"/>
    <mergeCell ref="G15:H15"/>
    <mergeCell ref="G11:H11"/>
    <mergeCell ref="I3:J3"/>
    <mergeCell ref="I4:J4"/>
    <mergeCell ref="I5:J5"/>
    <mergeCell ref="I6:J6"/>
    <mergeCell ref="I7:J7"/>
    <mergeCell ref="A19:B20"/>
    <mergeCell ref="A21:B22"/>
    <mergeCell ref="C15:D15"/>
    <mergeCell ref="G20:H20"/>
    <mergeCell ref="G12:H12"/>
    <mergeCell ref="G13:H13"/>
    <mergeCell ref="G21:H21"/>
    <mergeCell ref="C13:D13"/>
    <mergeCell ref="C22:D22"/>
    <mergeCell ref="C16:D16"/>
    <mergeCell ref="C17:D17"/>
    <mergeCell ref="C18:D18"/>
    <mergeCell ref="C19:D19"/>
    <mergeCell ref="C20:D20"/>
    <mergeCell ref="C21:D21"/>
    <mergeCell ref="G18:H18"/>
    <mergeCell ref="C4:D4"/>
    <mergeCell ref="C5:D5"/>
    <mergeCell ref="C6:D6"/>
    <mergeCell ref="C7:D7"/>
    <mergeCell ref="G22:H22"/>
    <mergeCell ref="G16:H16"/>
    <mergeCell ref="G17:H17"/>
    <mergeCell ref="G6:H6"/>
    <mergeCell ref="G7:H7"/>
    <mergeCell ref="G8:H8"/>
    <mergeCell ref="G9:H9"/>
    <mergeCell ref="G10:H10"/>
    <mergeCell ref="G19:H19"/>
    <mergeCell ref="E19:F19"/>
    <mergeCell ref="E20:F20"/>
    <mergeCell ref="E21:F21"/>
    <mergeCell ref="E3:F3"/>
    <mergeCell ref="C9:D9"/>
    <mergeCell ref="A15:B16"/>
    <mergeCell ref="A17:B18"/>
    <mergeCell ref="A3:B4"/>
    <mergeCell ref="A13:B14"/>
    <mergeCell ref="C14:D14"/>
    <mergeCell ref="C8:D8"/>
    <mergeCell ref="A5:B6"/>
    <mergeCell ref="A7:B8"/>
    <mergeCell ref="A9:B10"/>
    <mergeCell ref="A11:B12"/>
    <mergeCell ref="C10:D10"/>
    <mergeCell ref="C11:D11"/>
    <mergeCell ref="C12:D12"/>
    <mergeCell ref="C3:D3"/>
    <mergeCell ref="A1:B2"/>
    <mergeCell ref="C1:D2"/>
    <mergeCell ref="E1:F2"/>
    <mergeCell ref="G1:H2"/>
    <mergeCell ref="I1:J2"/>
  </mergeCells>
  <pageMargins left="0.25" right="0.25" top="0.75" bottom="0.75" header="0.3" footer="0.3"/>
  <pageSetup paperSize="9" orientation="portrait" r:id="rId1"/>
  <ignoredErrors>
    <ignoredError sqref="E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2022-12-17T20:54:11Z</dcterms:modified>
</cp:coreProperties>
</file>