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Google Drive\Microsoft Office\"/>
    </mc:Choice>
  </mc:AlternateContent>
  <xr:revisionPtr revIDLastSave="0" documentId="13_ncr:1_{4AC2AC14-84C2-4C2B-9F4E-480CB2019345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Toplamlar" sheetId="3" r:id="rId1"/>
    <sheet name="İstatistikler" sheetId="4" r:id="rId2"/>
    <sheet name="Grafikler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6" i="4" l="1"/>
  <c r="C86" i="4"/>
  <c r="D86" i="4"/>
  <c r="E86" i="4"/>
  <c r="F86" i="4"/>
  <c r="G86" i="4"/>
  <c r="B87" i="4"/>
  <c r="C87" i="4"/>
  <c r="D87" i="4"/>
  <c r="E87" i="4"/>
  <c r="F87" i="4"/>
  <c r="G87" i="4"/>
  <c r="C72" i="3"/>
  <c r="E72" i="3"/>
  <c r="G72" i="3"/>
  <c r="I72" i="3"/>
  <c r="K72" i="3"/>
  <c r="M72" i="3"/>
  <c r="C73" i="3"/>
  <c r="E73" i="3"/>
  <c r="G73" i="3"/>
  <c r="I73" i="3"/>
  <c r="K73" i="3"/>
  <c r="M73" i="3"/>
  <c r="B85" i="4" l="1"/>
  <c r="C85" i="4"/>
  <c r="D85" i="4"/>
  <c r="E85" i="4"/>
  <c r="F85" i="4"/>
  <c r="G85" i="4"/>
  <c r="E71" i="3"/>
  <c r="C71" i="3"/>
  <c r="G71" i="3"/>
  <c r="I71" i="3"/>
  <c r="K71" i="3"/>
  <c r="M71" i="3"/>
  <c r="B81" i="4" l="1"/>
  <c r="C81" i="4"/>
  <c r="D81" i="4"/>
  <c r="E81" i="4"/>
  <c r="F81" i="4"/>
  <c r="G81" i="4"/>
  <c r="B82" i="4"/>
  <c r="C82" i="4"/>
  <c r="D82" i="4"/>
  <c r="E82" i="4"/>
  <c r="F82" i="4"/>
  <c r="G82" i="4"/>
  <c r="B83" i="4"/>
  <c r="C83" i="4"/>
  <c r="D83" i="4"/>
  <c r="E83" i="4"/>
  <c r="F83" i="4"/>
  <c r="G83" i="4"/>
  <c r="B84" i="4"/>
  <c r="C84" i="4"/>
  <c r="D84" i="4"/>
  <c r="E84" i="4"/>
  <c r="F84" i="4"/>
  <c r="G84" i="4"/>
  <c r="C67" i="3"/>
  <c r="E67" i="3"/>
  <c r="G67" i="3"/>
  <c r="I67" i="3"/>
  <c r="K67" i="3"/>
  <c r="M67" i="3"/>
  <c r="C68" i="3"/>
  <c r="E68" i="3"/>
  <c r="G68" i="3"/>
  <c r="I68" i="3"/>
  <c r="K68" i="3"/>
  <c r="M68" i="3"/>
  <c r="C69" i="3"/>
  <c r="E69" i="3"/>
  <c r="G69" i="3"/>
  <c r="I69" i="3"/>
  <c r="K69" i="3"/>
  <c r="M69" i="3"/>
  <c r="C70" i="3"/>
  <c r="E70" i="3"/>
  <c r="G70" i="3"/>
  <c r="I70" i="3"/>
  <c r="K70" i="3"/>
  <c r="M70" i="3"/>
  <c r="B78" i="4" l="1"/>
  <c r="C78" i="4"/>
  <c r="D78" i="4"/>
  <c r="E78" i="4"/>
  <c r="F78" i="4"/>
  <c r="G78" i="4"/>
  <c r="B79" i="4"/>
  <c r="C79" i="4"/>
  <c r="D79" i="4"/>
  <c r="E79" i="4"/>
  <c r="F79" i="4"/>
  <c r="G79" i="4"/>
  <c r="B80" i="4"/>
  <c r="C80" i="4"/>
  <c r="D80" i="4"/>
  <c r="E80" i="4"/>
  <c r="F80" i="4"/>
  <c r="G80" i="4"/>
  <c r="C66" i="3"/>
  <c r="E66" i="3"/>
  <c r="G66" i="3"/>
  <c r="I66" i="3"/>
  <c r="K66" i="3"/>
  <c r="M66" i="3"/>
  <c r="C65" i="3" l="1"/>
  <c r="E65" i="3"/>
  <c r="G65" i="3"/>
  <c r="I65" i="3"/>
  <c r="K65" i="3"/>
  <c r="M65" i="3"/>
  <c r="C64" i="3"/>
  <c r="E64" i="3"/>
  <c r="G64" i="3"/>
  <c r="I64" i="3"/>
  <c r="K64" i="3"/>
  <c r="M64" i="3"/>
  <c r="B77" i="4" l="1"/>
  <c r="C77" i="4"/>
  <c r="D77" i="4"/>
  <c r="E77" i="4"/>
  <c r="F77" i="4"/>
  <c r="G77" i="4"/>
  <c r="C63" i="3"/>
  <c r="E63" i="3"/>
  <c r="G63" i="3"/>
  <c r="I63" i="3"/>
  <c r="K63" i="3"/>
  <c r="M63" i="3"/>
  <c r="B76" i="4" l="1"/>
  <c r="C76" i="4"/>
  <c r="D76" i="4"/>
  <c r="E76" i="4"/>
  <c r="F76" i="4"/>
  <c r="G76" i="4"/>
  <c r="C62" i="3"/>
  <c r="E62" i="3"/>
  <c r="G62" i="3"/>
  <c r="I62" i="3"/>
  <c r="K62" i="3"/>
  <c r="M62" i="3"/>
  <c r="B75" i="4" l="1"/>
  <c r="C75" i="4"/>
  <c r="D75" i="4"/>
  <c r="E75" i="4"/>
  <c r="F75" i="4"/>
  <c r="G75" i="4"/>
  <c r="C61" i="3"/>
  <c r="E61" i="3"/>
  <c r="G61" i="3"/>
  <c r="I61" i="3"/>
  <c r="K61" i="3"/>
  <c r="M61" i="3"/>
  <c r="B74" i="4" l="1"/>
  <c r="C74" i="4"/>
  <c r="D74" i="4"/>
  <c r="E74" i="4"/>
  <c r="F74" i="4"/>
  <c r="G74" i="4"/>
  <c r="C60" i="3"/>
  <c r="E60" i="3"/>
  <c r="G60" i="3"/>
  <c r="I60" i="3"/>
  <c r="K60" i="3"/>
  <c r="M60" i="3"/>
  <c r="B73" i="4" l="1"/>
  <c r="C73" i="4"/>
  <c r="D73" i="4"/>
  <c r="E73" i="4"/>
  <c r="F73" i="4"/>
  <c r="G73" i="4"/>
  <c r="C59" i="3"/>
  <c r="E59" i="3"/>
  <c r="G59" i="3"/>
  <c r="I59" i="3"/>
  <c r="K59" i="3"/>
  <c r="M59" i="3"/>
  <c r="B71" i="4" l="1"/>
  <c r="C71" i="4"/>
  <c r="D71" i="4"/>
  <c r="E71" i="4"/>
  <c r="F71" i="4"/>
  <c r="G71" i="4"/>
  <c r="B72" i="4"/>
  <c r="C72" i="4"/>
  <c r="D72" i="4"/>
  <c r="E72" i="4"/>
  <c r="F72" i="4"/>
  <c r="G72" i="4"/>
  <c r="C58" i="3"/>
  <c r="C57" i="3"/>
  <c r="E57" i="3"/>
  <c r="G57" i="3"/>
  <c r="I57" i="3"/>
  <c r="K57" i="3"/>
  <c r="M57" i="3"/>
  <c r="E58" i="3"/>
  <c r="G58" i="3"/>
  <c r="I58" i="3"/>
  <c r="K58" i="3"/>
  <c r="M58" i="3"/>
  <c r="B70" i="4" l="1"/>
  <c r="C70" i="4"/>
  <c r="D70" i="4"/>
  <c r="E70" i="4"/>
  <c r="F70" i="4"/>
  <c r="G70" i="4"/>
  <c r="C56" i="3"/>
  <c r="E56" i="3"/>
  <c r="G56" i="3"/>
  <c r="I56" i="3"/>
  <c r="K56" i="3"/>
  <c r="M56" i="3"/>
  <c r="B69" i="4" l="1"/>
  <c r="C69" i="4"/>
  <c r="D69" i="4"/>
  <c r="E69" i="4"/>
  <c r="F69" i="4"/>
  <c r="G69" i="4"/>
  <c r="C55" i="3"/>
  <c r="E55" i="3"/>
  <c r="G55" i="3"/>
  <c r="I55" i="3"/>
  <c r="K55" i="3"/>
  <c r="M55" i="3"/>
  <c r="B68" i="4" l="1"/>
  <c r="C68" i="4"/>
  <c r="D68" i="4"/>
  <c r="E68" i="4"/>
  <c r="F68" i="4"/>
  <c r="G68" i="4"/>
  <c r="E54" i="3"/>
  <c r="C54" i="3"/>
  <c r="G54" i="3"/>
  <c r="I54" i="3"/>
  <c r="K54" i="3"/>
  <c r="M54" i="3"/>
  <c r="C67" i="4" l="1"/>
  <c r="F9" i="4"/>
  <c r="F5" i="4" l="1"/>
  <c r="F1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B67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D6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6" i="4"/>
  <c r="D67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62" i="4"/>
  <c r="B63" i="4"/>
  <c r="B64" i="4"/>
  <c r="B65" i="4"/>
  <c r="B66" i="4"/>
  <c r="B50" i="4"/>
  <c r="B51" i="4"/>
  <c r="B52" i="4"/>
  <c r="B53" i="4"/>
  <c r="B54" i="4"/>
  <c r="B55" i="4"/>
  <c r="B56" i="4"/>
  <c r="B57" i="4"/>
  <c r="B58" i="4"/>
  <c r="B59" i="4"/>
  <c r="B60" i="4"/>
  <c r="B61" i="4"/>
  <c r="B38" i="4"/>
  <c r="B39" i="4"/>
  <c r="B40" i="4"/>
  <c r="B41" i="4"/>
  <c r="B42" i="4"/>
  <c r="B43" i="4"/>
  <c r="B44" i="4"/>
  <c r="B45" i="4"/>
  <c r="B46" i="4"/>
  <c r="B47" i="4"/>
  <c r="B48" i="4"/>
  <c r="B49" i="4"/>
  <c r="B34" i="4"/>
  <c r="B35" i="4"/>
  <c r="B36" i="4"/>
  <c r="B37" i="4"/>
  <c r="B33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</calcChain>
</file>

<file path=xl/sharedStrings.xml><?xml version="1.0" encoding="utf-8"?>
<sst xmlns="http://schemas.openxmlformats.org/spreadsheetml/2006/main" count="26" uniqueCount="25">
  <si>
    <t>TARİH</t>
  </si>
  <si>
    <t>TOPLAM VAKA
SAYISI</t>
  </si>
  <si>
    <t>TOPLAM VEFAT
SAYISI</t>
  </si>
  <si>
    <t>TOPLAM YOĞUN BAKIM
HASTA SAYISI</t>
  </si>
  <si>
    <t>TOPLAM TEST
SAYISI</t>
  </si>
  <si>
    <t>TOPLAM ENTÜBE
HASTA SAYISI</t>
  </si>
  <si>
    <t>TOPLAM İYİLEŞEN
HASTA SAYISI</t>
  </si>
  <si>
    <t>GÜNLÜK İYİLEŞEN HASTA SAYISI ARTIŞI</t>
  </si>
  <si>
    <t>GÜNLÜK VEFAT SAYISI</t>
  </si>
  <si>
    <t>GÜNLÜK VAKA SAYISI</t>
  </si>
  <si>
    <t>GÜNLÜK TEST SAYISI</t>
  </si>
  <si>
    <t>TEST ORANI</t>
  </si>
  <si>
    <t>VAKA ORANI</t>
  </si>
  <si>
    <t>VEFAT ORANI</t>
  </si>
  <si>
    <t>TÜRKİYE NÜFUSUNA GÖRE HASTALIĞIN YÜZDESEL ORANLARI</t>
  </si>
  <si>
    <t>TÜRKİYE NÜFUSU:</t>
  </si>
  <si>
    <t>İYİLEŞEN HASTA ORAN</t>
  </si>
  <si>
    <t>ENTÜBE HASTA ORANI</t>
  </si>
  <si>
    <t>YOĞUN BAKIMDA OLAN HASTA ORANI</t>
  </si>
  <si>
    <t>GÜNLÜK YOĞUN BAKIMDAKİ HASTA SAYISI ARTIŞI/AZALIŞI</t>
  </si>
  <si>
    <t>GÜNLÜK ENTÜBE HASTA SAYISI ARTIŞI/AZALIŞI</t>
  </si>
  <si>
    <r>
      <t xml:space="preserve">TOPLAM </t>
    </r>
    <r>
      <rPr>
        <b/>
        <sz val="14"/>
        <color rgb="FF53FFA1"/>
        <rFont val="Calibri"/>
        <family val="2"/>
        <charset val="162"/>
        <scheme val="minor"/>
      </rPr>
      <t>VAKA</t>
    </r>
    <r>
      <rPr>
        <sz val="11"/>
        <color theme="0"/>
        <rFont val="Calibri"/>
        <family val="2"/>
        <scheme val="minor"/>
      </rPr>
      <t xml:space="preserve"> SAYISINDAKİ </t>
    </r>
    <r>
      <rPr>
        <b/>
        <sz val="14"/>
        <color rgb="FF53FFA1"/>
        <rFont val="Calibri"/>
        <family val="2"/>
        <charset val="162"/>
        <scheme val="minor"/>
      </rPr>
      <t>VEFAT</t>
    </r>
    <r>
      <rPr>
        <sz val="11"/>
        <color theme="0"/>
        <rFont val="Calibri"/>
        <family val="2"/>
        <scheme val="minor"/>
      </rPr>
      <t xml:space="preserve"> ORANI:</t>
    </r>
  </si>
  <si>
    <r>
      <t xml:space="preserve">TOPLAM </t>
    </r>
    <r>
      <rPr>
        <b/>
        <sz val="14"/>
        <color rgb="FF53FFA1"/>
        <rFont val="Calibri"/>
        <family val="2"/>
        <charset val="162"/>
        <scheme val="minor"/>
      </rPr>
      <t>VAKA</t>
    </r>
    <r>
      <rPr>
        <sz val="11"/>
        <color theme="0"/>
        <rFont val="Calibri"/>
        <family val="2"/>
        <scheme val="minor"/>
      </rPr>
      <t xml:space="preserve"> SAYISINDAKİ </t>
    </r>
    <r>
      <rPr>
        <b/>
        <sz val="14"/>
        <color rgb="FF53FFA1"/>
        <rFont val="Calibri"/>
        <family val="2"/>
        <charset val="162"/>
        <scheme val="minor"/>
      </rPr>
      <t>İYİLEŞME</t>
    </r>
    <r>
      <rPr>
        <sz val="11"/>
        <color theme="0"/>
        <rFont val="Calibri"/>
        <family val="2"/>
        <scheme val="minor"/>
      </rPr>
      <t xml:space="preserve"> ORANI:</t>
    </r>
  </si>
  <si>
    <r>
      <t xml:space="preserve">TOPLAM </t>
    </r>
    <r>
      <rPr>
        <b/>
        <sz val="14"/>
        <color rgb="FF53FFA1"/>
        <rFont val="Calibri"/>
        <family val="2"/>
        <charset val="162"/>
        <scheme val="minor"/>
      </rPr>
      <t>TEST</t>
    </r>
    <r>
      <rPr>
        <sz val="11"/>
        <color theme="0"/>
        <rFont val="Calibri"/>
        <family val="2"/>
        <scheme val="minor"/>
      </rPr>
      <t xml:space="preserve"> SAYISINDAKİ </t>
    </r>
    <r>
      <rPr>
        <b/>
        <sz val="14"/>
        <color rgb="FF53FFA1"/>
        <rFont val="Calibri"/>
        <family val="2"/>
        <charset val="162"/>
        <scheme val="minor"/>
      </rPr>
      <t>VAKA</t>
    </r>
    <r>
      <rPr>
        <sz val="11"/>
        <color theme="0"/>
        <rFont val="Calibri"/>
        <family val="2"/>
        <scheme val="minor"/>
      </rPr>
      <t xml:space="preserve"> ORANI:</t>
    </r>
  </si>
  <si>
    <t>EYT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</si>
</sst>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F]d\ mmmm;@"/>
    <numFmt numFmtId="165" formatCode="0.0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scheme val="minor"/>
    </font>
    <font>
      <u val="double"/>
      <sz val="11"/>
      <color theme="1"/>
      <name val="Calibri"/>
      <family val="2"/>
      <charset val="162"/>
      <scheme val="minor"/>
    </font>
    <font>
      <b/>
      <u val="double"/>
      <sz val="11"/>
      <color theme="1"/>
      <name val="Calibri"/>
      <family val="2"/>
      <charset val="162"/>
      <scheme val="minor"/>
    </font>
    <font>
      <sz val="11"/>
      <color rgb="FF53FFA1"/>
      <name val="Calibri"/>
      <family val="2"/>
      <scheme val="minor"/>
    </font>
    <font>
      <b/>
      <sz val="14"/>
      <color rgb="FF53FFA1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164" fontId="0" fillId="3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3" fontId="1" fillId="2" borderId="0" xfId="0" applyNumberFormat="1" applyFont="1" applyFill="1" applyAlignment="1">
      <alignment vertical="center"/>
    </xf>
    <xf numFmtId="3" fontId="3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horizontal="center"/>
    </xf>
    <xf numFmtId="3" fontId="0" fillId="5" borderId="0" xfId="0" applyNumberFormat="1" applyFill="1" applyAlignment="1">
      <alignment horizontal="center" vertical="center" wrapText="1"/>
    </xf>
    <xf numFmtId="3" fontId="2" fillId="6" borderId="0" xfId="0" applyNumberFormat="1" applyFont="1" applyFill="1" applyAlignment="1">
      <alignment horizontal="center" vertical="center" wrapText="1"/>
    </xf>
    <xf numFmtId="164" fontId="0" fillId="7" borderId="0" xfId="0" applyNumberFormat="1" applyFill="1" applyAlignment="1">
      <alignment horizontal="center" vertical="center"/>
    </xf>
    <xf numFmtId="164" fontId="0" fillId="8" borderId="0" xfId="0" applyNumberFormat="1" applyFill="1" applyAlignment="1">
      <alignment horizontal="center" vertical="center" wrapText="1"/>
    </xf>
    <xf numFmtId="164" fontId="0" fillId="9" borderId="0" xfId="0" applyNumberForma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0" fontId="5" fillId="4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41">
    <dxf>
      <numFmt numFmtId="165" formatCode="0.0000%"/>
    </dxf>
    <dxf>
      <numFmt numFmtId="165" formatCode="0.0000%"/>
      <alignment horizontal="center" textRotation="0" wrapText="0" indent="0" justifyLastLine="0" shrinkToFit="0" readingOrder="0"/>
    </dxf>
    <dxf>
      <numFmt numFmtId="165" formatCode="0.0000%"/>
      <alignment horizontal="center" textRotation="0" wrapText="0" indent="0" justifyLastLine="0" shrinkToFit="0" readingOrder="0"/>
    </dxf>
    <dxf>
      <numFmt numFmtId="165" formatCode="0.0000%"/>
      <alignment horizontal="center" textRotation="0" wrapText="0" indent="0" justifyLastLine="0" shrinkToFit="0" readingOrder="0"/>
    </dxf>
    <dxf>
      <numFmt numFmtId="165" formatCode="0.0000%"/>
      <alignment horizontal="center" textRotation="0" wrapText="0" indent="0" justifyLastLine="0" shrinkToFit="0" readingOrder="0"/>
    </dxf>
    <dxf>
      <numFmt numFmtId="165" formatCode="0.0000%"/>
      <alignment horizontal="center" textRotation="0" wrapText="0" indent="0" justifyLastLine="0" shrinkToFit="0" readingOrder="0"/>
    </dxf>
    <dxf>
      <numFmt numFmtId="165" formatCode="0.0000%"/>
      <alignment horizont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[$-41F]d\ mmmm;@"/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[$-41F]d\ mmmm;@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53FF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Toplamlar!$B$1</c:f>
              <c:strCache>
                <c:ptCount val="1"/>
                <c:pt idx="0">
                  <c:v>TOPLAM TEST
SAYISI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Toplamlar!$A$2:$A$74</c:f>
              <c:numCache>
                <c:formatCode>[$-41F]d\ mmmm;@</c:formatCode>
                <c:ptCount val="73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</c:numCache>
            </c:numRef>
          </c:cat>
          <c:val>
            <c:numRef>
              <c:f>Toplamlar!$B$2:$B$74</c:f>
              <c:numCache>
                <c:formatCode>#,##0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47823</c:v>
                </c:pt>
                <c:pt idx="18">
                  <c:v>55464</c:v>
                </c:pt>
                <c:pt idx="19">
                  <c:v>65446</c:v>
                </c:pt>
                <c:pt idx="20">
                  <c:v>76981</c:v>
                </c:pt>
                <c:pt idx="21">
                  <c:v>92403</c:v>
                </c:pt>
                <c:pt idx="22">
                  <c:v>106799</c:v>
                </c:pt>
                <c:pt idx="23">
                  <c:v>125556</c:v>
                </c:pt>
                <c:pt idx="24">
                  <c:v>141716</c:v>
                </c:pt>
                <c:pt idx="25">
                  <c:v>161380</c:v>
                </c:pt>
                <c:pt idx="26">
                  <c:v>181445</c:v>
                </c:pt>
                <c:pt idx="27">
                  <c:v>202845</c:v>
                </c:pt>
                <c:pt idx="28">
                  <c:v>222868</c:v>
                </c:pt>
                <c:pt idx="29">
                  <c:v>247768</c:v>
                </c:pt>
                <c:pt idx="30">
                  <c:v>276338</c:v>
                </c:pt>
                <c:pt idx="31">
                  <c:v>307210</c:v>
                </c:pt>
                <c:pt idx="32">
                  <c:v>340380</c:v>
                </c:pt>
                <c:pt idx="33">
                  <c:v>376100</c:v>
                </c:pt>
                <c:pt idx="34">
                  <c:v>410556</c:v>
                </c:pt>
                <c:pt idx="35">
                  <c:v>443626</c:v>
                </c:pt>
                <c:pt idx="36">
                  <c:v>477716</c:v>
                </c:pt>
                <c:pt idx="37">
                  <c:v>518143</c:v>
                </c:pt>
                <c:pt idx="38">
                  <c:v>558413</c:v>
                </c:pt>
                <c:pt idx="39">
                  <c:v>598933</c:v>
                </c:pt>
                <c:pt idx="40">
                  <c:v>634277</c:v>
                </c:pt>
                <c:pt idx="41">
                  <c:v>673980</c:v>
                </c:pt>
                <c:pt idx="42">
                  <c:v>713409</c:v>
                </c:pt>
                <c:pt idx="43">
                  <c:v>750944</c:v>
                </c:pt>
                <c:pt idx="44">
                  <c:v>791906</c:v>
                </c:pt>
                <c:pt idx="45">
                  <c:v>830257</c:v>
                </c:pt>
                <c:pt idx="46">
                  <c:v>868565</c:v>
                </c:pt>
                <c:pt idx="47">
                  <c:v>889742</c:v>
                </c:pt>
                <c:pt idx="48">
                  <c:v>918885</c:v>
                </c:pt>
                <c:pt idx="49">
                  <c:v>948115</c:v>
                </c:pt>
                <c:pt idx="50">
                  <c:v>991613</c:v>
                </c:pt>
                <c:pt idx="51">
                  <c:v>1033617</c:v>
                </c:pt>
                <c:pt idx="52">
                  <c:v>1075048</c:v>
                </c:pt>
                <c:pt idx="53">
                  <c:v>1111366</c:v>
                </c:pt>
                <c:pt idx="54">
                  <c:v>1135367</c:v>
                </c:pt>
                <c:pt idx="55">
                  <c:v>1171138</c:v>
                </c:pt>
                <c:pt idx="56">
                  <c:v>1204421</c:v>
                </c:pt>
                <c:pt idx="57">
                  <c:v>1234724</c:v>
                </c:pt>
                <c:pt idx="58">
                  <c:v>1265119</c:v>
                </c:pt>
                <c:pt idx="59">
                  <c:v>1298806</c:v>
                </c:pt>
                <c:pt idx="60">
                  <c:v>1334411</c:v>
                </c:pt>
                <c:pt idx="61">
                  <c:v>1370598</c:v>
                </c:pt>
                <c:pt idx="62">
                  <c:v>1403320</c:v>
                </c:pt>
                <c:pt idx="63">
                  <c:v>1440671</c:v>
                </c:pt>
                <c:pt idx="64">
                  <c:v>1474003</c:v>
                </c:pt>
                <c:pt idx="65">
                  <c:v>1508824</c:v>
                </c:pt>
                <c:pt idx="66">
                  <c:v>1547389</c:v>
                </c:pt>
                <c:pt idx="67">
                  <c:v>1589625</c:v>
                </c:pt>
                <c:pt idx="68">
                  <c:v>1624994</c:v>
                </c:pt>
                <c:pt idx="69">
                  <c:v>1650135</c:v>
                </c:pt>
                <c:pt idx="70">
                  <c:v>1675517</c:v>
                </c:pt>
                <c:pt idx="71">
                  <c:v>1696355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B-4127-99A5-A523011A1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0049824"/>
        <c:axId val="986824032"/>
      </c:barChart>
      <c:dateAx>
        <c:axId val="930049824"/>
        <c:scaling>
          <c:orientation val="minMax"/>
        </c:scaling>
        <c:delete val="0"/>
        <c:axPos val="l"/>
        <c:numFmt formatCode="[$-41F]d\ m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86824032"/>
        <c:crosses val="autoZero"/>
        <c:auto val="1"/>
        <c:lblOffset val="100"/>
        <c:baseTimeUnit val="days"/>
      </c:dateAx>
      <c:valAx>
        <c:axId val="98682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3004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TOPLAM VAKA SAYISINA GÖRE</a:t>
            </a:r>
            <a:r>
              <a:rPr lang="tr-TR" baseline="0"/>
              <a:t> VEFAT SAYISI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Toplamlar!$D$1</c:f>
              <c:strCache>
                <c:ptCount val="1"/>
                <c:pt idx="0">
                  <c:v>TOPLAM VAKA
SAYISI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Toplamlar!$A$2:$A$74</c:f>
              <c:numCache>
                <c:formatCode>[$-41F]d\ mmmm;@</c:formatCode>
                <c:ptCount val="73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</c:numCache>
            </c:numRef>
          </c:cat>
          <c:val>
            <c:numRef>
              <c:f>Toplamlar!$D$2:$D$74</c:f>
              <c:numCache>
                <c:formatCode>#,##0</c:formatCode>
                <c:ptCount val="7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18</c:v>
                </c:pt>
                <c:pt idx="6">
                  <c:v>47</c:v>
                </c:pt>
                <c:pt idx="7">
                  <c:v>98</c:v>
                </c:pt>
                <c:pt idx="8">
                  <c:v>191</c:v>
                </c:pt>
                <c:pt idx="9">
                  <c:v>359</c:v>
                </c:pt>
                <c:pt idx="10">
                  <c:v>670</c:v>
                </c:pt>
                <c:pt idx="11">
                  <c:v>947</c:v>
                </c:pt>
                <c:pt idx="12">
                  <c:v>1236</c:v>
                </c:pt>
                <c:pt idx="13">
                  <c:v>1529</c:v>
                </c:pt>
                <c:pt idx="14">
                  <c:v>1872</c:v>
                </c:pt>
                <c:pt idx="15">
                  <c:v>2433</c:v>
                </c:pt>
                <c:pt idx="16">
                  <c:v>3629</c:v>
                </c:pt>
                <c:pt idx="17">
                  <c:v>5698</c:v>
                </c:pt>
                <c:pt idx="18">
                  <c:v>7402</c:v>
                </c:pt>
                <c:pt idx="19">
                  <c:v>9217</c:v>
                </c:pt>
                <c:pt idx="20">
                  <c:v>10827</c:v>
                </c:pt>
                <c:pt idx="21">
                  <c:v>13531</c:v>
                </c:pt>
                <c:pt idx="22">
                  <c:v>15679</c:v>
                </c:pt>
                <c:pt idx="23">
                  <c:v>18135</c:v>
                </c:pt>
                <c:pt idx="24">
                  <c:v>20921</c:v>
                </c:pt>
                <c:pt idx="25">
                  <c:v>23934</c:v>
                </c:pt>
                <c:pt idx="26">
                  <c:v>27069</c:v>
                </c:pt>
                <c:pt idx="27">
                  <c:v>30217</c:v>
                </c:pt>
                <c:pt idx="28">
                  <c:v>34109</c:v>
                </c:pt>
                <c:pt idx="29">
                  <c:v>38226</c:v>
                </c:pt>
                <c:pt idx="30">
                  <c:v>42282</c:v>
                </c:pt>
                <c:pt idx="31">
                  <c:v>47029</c:v>
                </c:pt>
                <c:pt idx="32">
                  <c:v>52167</c:v>
                </c:pt>
                <c:pt idx="33">
                  <c:v>56956</c:v>
                </c:pt>
                <c:pt idx="34">
                  <c:v>61049</c:v>
                </c:pt>
                <c:pt idx="35">
                  <c:v>65111</c:v>
                </c:pt>
                <c:pt idx="36">
                  <c:v>69392</c:v>
                </c:pt>
                <c:pt idx="37">
                  <c:v>74193</c:v>
                </c:pt>
                <c:pt idx="38">
                  <c:v>78546</c:v>
                </c:pt>
                <c:pt idx="39">
                  <c:v>82329</c:v>
                </c:pt>
                <c:pt idx="40">
                  <c:v>86306</c:v>
                </c:pt>
                <c:pt idx="41">
                  <c:v>90980</c:v>
                </c:pt>
                <c:pt idx="42">
                  <c:v>95591</c:v>
                </c:pt>
                <c:pt idx="43">
                  <c:v>98674</c:v>
                </c:pt>
                <c:pt idx="44">
                  <c:v>101790</c:v>
                </c:pt>
                <c:pt idx="45">
                  <c:v>104912</c:v>
                </c:pt>
                <c:pt idx="46">
                  <c:v>107773</c:v>
                </c:pt>
                <c:pt idx="47">
                  <c:v>110130</c:v>
                </c:pt>
                <c:pt idx="48">
                  <c:v>112261</c:v>
                </c:pt>
                <c:pt idx="49">
                  <c:v>114653</c:v>
                </c:pt>
                <c:pt idx="50">
                  <c:v>117589</c:v>
                </c:pt>
                <c:pt idx="51">
                  <c:v>120204</c:v>
                </c:pt>
                <c:pt idx="52">
                  <c:v>122392</c:v>
                </c:pt>
                <c:pt idx="53">
                  <c:v>124375</c:v>
                </c:pt>
                <c:pt idx="54">
                  <c:v>126045</c:v>
                </c:pt>
                <c:pt idx="55">
                  <c:v>127659</c:v>
                </c:pt>
                <c:pt idx="56">
                  <c:v>129491</c:v>
                </c:pt>
                <c:pt idx="57">
                  <c:v>131744</c:v>
                </c:pt>
                <c:pt idx="58">
                  <c:v>133721</c:v>
                </c:pt>
                <c:pt idx="59">
                  <c:v>135569</c:v>
                </c:pt>
                <c:pt idx="60">
                  <c:v>137115</c:v>
                </c:pt>
                <c:pt idx="61">
                  <c:v>138657</c:v>
                </c:pt>
                <c:pt idx="62">
                  <c:v>139771</c:v>
                </c:pt>
                <c:pt idx="63">
                  <c:v>141475</c:v>
                </c:pt>
                <c:pt idx="64">
                  <c:v>143114</c:v>
                </c:pt>
                <c:pt idx="65">
                  <c:v>144749</c:v>
                </c:pt>
                <c:pt idx="66">
                  <c:v>146457</c:v>
                </c:pt>
                <c:pt idx="67">
                  <c:v>148067</c:v>
                </c:pt>
                <c:pt idx="68">
                  <c:v>149435</c:v>
                </c:pt>
                <c:pt idx="69">
                  <c:v>150593</c:v>
                </c:pt>
                <c:pt idx="70">
                  <c:v>151615</c:v>
                </c:pt>
                <c:pt idx="71">
                  <c:v>152587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D-4849-9AB1-7B667F595974}"/>
            </c:ext>
          </c:extLst>
        </c:ser>
        <c:ser>
          <c:idx val="1"/>
          <c:order val="1"/>
          <c:tx>
            <c:strRef>
              <c:f>Toplamlar!$F$1</c:f>
              <c:strCache>
                <c:ptCount val="1"/>
                <c:pt idx="0">
                  <c:v>TOPLAM VEFAT
SAYISI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Toplamlar!$A$2:$A$74</c:f>
              <c:numCache>
                <c:formatCode>[$-41F]d\ mmmm;@</c:formatCode>
                <c:ptCount val="73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</c:numCache>
            </c:numRef>
          </c:cat>
          <c:val>
            <c:numRef>
              <c:f>Toplamlar!$F$2:$F$74</c:f>
              <c:numCache>
                <c:formatCode>#,##0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9</c:v>
                </c:pt>
                <c:pt idx="11">
                  <c:v>21</c:v>
                </c:pt>
                <c:pt idx="12">
                  <c:v>30</c:v>
                </c:pt>
                <c:pt idx="13">
                  <c:v>37</c:v>
                </c:pt>
                <c:pt idx="14">
                  <c:v>44</c:v>
                </c:pt>
                <c:pt idx="15">
                  <c:v>59</c:v>
                </c:pt>
                <c:pt idx="16">
                  <c:v>75</c:v>
                </c:pt>
                <c:pt idx="17">
                  <c:v>92</c:v>
                </c:pt>
                <c:pt idx="18">
                  <c:v>108</c:v>
                </c:pt>
                <c:pt idx="19">
                  <c:v>131</c:v>
                </c:pt>
                <c:pt idx="20">
                  <c:v>168</c:v>
                </c:pt>
                <c:pt idx="21">
                  <c:v>214</c:v>
                </c:pt>
                <c:pt idx="22">
                  <c:v>277</c:v>
                </c:pt>
                <c:pt idx="23">
                  <c:v>356</c:v>
                </c:pt>
                <c:pt idx="24">
                  <c:v>425</c:v>
                </c:pt>
                <c:pt idx="25">
                  <c:v>501</c:v>
                </c:pt>
                <c:pt idx="26">
                  <c:v>574</c:v>
                </c:pt>
                <c:pt idx="27">
                  <c:v>649</c:v>
                </c:pt>
                <c:pt idx="28">
                  <c:v>725</c:v>
                </c:pt>
                <c:pt idx="29">
                  <c:v>812</c:v>
                </c:pt>
                <c:pt idx="30">
                  <c:v>908</c:v>
                </c:pt>
                <c:pt idx="31">
                  <c:v>1006</c:v>
                </c:pt>
                <c:pt idx="32">
                  <c:v>1101</c:v>
                </c:pt>
                <c:pt idx="33">
                  <c:v>1198</c:v>
                </c:pt>
                <c:pt idx="34">
                  <c:v>1296</c:v>
                </c:pt>
                <c:pt idx="35">
                  <c:v>1403</c:v>
                </c:pt>
                <c:pt idx="36">
                  <c:v>1518</c:v>
                </c:pt>
                <c:pt idx="37">
                  <c:v>1643</c:v>
                </c:pt>
                <c:pt idx="38">
                  <c:v>1769</c:v>
                </c:pt>
                <c:pt idx="39">
                  <c:v>1890</c:v>
                </c:pt>
                <c:pt idx="40">
                  <c:v>2017</c:v>
                </c:pt>
                <c:pt idx="41">
                  <c:v>2140</c:v>
                </c:pt>
                <c:pt idx="42">
                  <c:v>2259</c:v>
                </c:pt>
                <c:pt idx="43">
                  <c:v>2376</c:v>
                </c:pt>
                <c:pt idx="44">
                  <c:v>2491</c:v>
                </c:pt>
                <c:pt idx="45">
                  <c:v>2600</c:v>
                </c:pt>
                <c:pt idx="46">
                  <c:v>2706</c:v>
                </c:pt>
                <c:pt idx="47">
                  <c:v>2805</c:v>
                </c:pt>
                <c:pt idx="48">
                  <c:v>2900</c:v>
                </c:pt>
                <c:pt idx="49">
                  <c:v>2992</c:v>
                </c:pt>
                <c:pt idx="50">
                  <c:v>3081</c:v>
                </c:pt>
                <c:pt idx="51">
                  <c:v>3174</c:v>
                </c:pt>
                <c:pt idx="52">
                  <c:v>3258</c:v>
                </c:pt>
                <c:pt idx="53">
                  <c:v>3336</c:v>
                </c:pt>
                <c:pt idx="54">
                  <c:v>3397</c:v>
                </c:pt>
                <c:pt idx="55">
                  <c:v>3461</c:v>
                </c:pt>
                <c:pt idx="56">
                  <c:v>3520</c:v>
                </c:pt>
                <c:pt idx="57">
                  <c:v>3584</c:v>
                </c:pt>
                <c:pt idx="58">
                  <c:v>3641</c:v>
                </c:pt>
                <c:pt idx="59">
                  <c:v>3689</c:v>
                </c:pt>
                <c:pt idx="60">
                  <c:v>3739</c:v>
                </c:pt>
                <c:pt idx="61">
                  <c:v>3786</c:v>
                </c:pt>
                <c:pt idx="62">
                  <c:v>3841</c:v>
                </c:pt>
                <c:pt idx="63">
                  <c:v>3894</c:v>
                </c:pt>
                <c:pt idx="64">
                  <c:v>3952</c:v>
                </c:pt>
                <c:pt idx="65">
                  <c:v>4007</c:v>
                </c:pt>
                <c:pt idx="66">
                  <c:v>4055</c:v>
                </c:pt>
                <c:pt idx="67">
                  <c:v>4096</c:v>
                </c:pt>
                <c:pt idx="68">
                  <c:v>4140</c:v>
                </c:pt>
                <c:pt idx="69">
                  <c:v>4171</c:v>
                </c:pt>
                <c:pt idx="70">
                  <c:v>4199</c:v>
                </c:pt>
                <c:pt idx="71">
                  <c:v>4222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D-4849-9AB1-7B667F595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128944"/>
        <c:axId val="944751552"/>
      </c:lineChart>
      <c:dateAx>
        <c:axId val="936128944"/>
        <c:scaling>
          <c:orientation val="minMax"/>
        </c:scaling>
        <c:delete val="0"/>
        <c:axPos val="b"/>
        <c:numFmt formatCode="[$-41F]d\ m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44751552"/>
        <c:crosses val="autoZero"/>
        <c:auto val="1"/>
        <c:lblOffset val="100"/>
        <c:baseTimeUnit val="days"/>
      </c:dateAx>
      <c:valAx>
        <c:axId val="9447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3612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Toplamlar!$C$1</c:f>
              <c:strCache>
                <c:ptCount val="1"/>
                <c:pt idx="0">
                  <c:v>GÜNLÜK TEST SAYISI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Toplamlar!$A$2:$A$74</c:f>
              <c:numCache>
                <c:formatCode>[$-41F]d\ mmmm;@</c:formatCode>
                <c:ptCount val="73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</c:numCache>
            </c:numRef>
          </c:cat>
          <c:val>
            <c:numRef>
              <c:f>Toplamlar!$C$2:$C$74</c:f>
              <c:numCache>
                <c:formatCode>#,##0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47823</c:v>
                </c:pt>
                <c:pt idx="18">
                  <c:v>7641</c:v>
                </c:pt>
                <c:pt idx="19">
                  <c:v>9982</c:v>
                </c:pt>
                <c:pt idx="20">
                  <c:v>11535</c:v>
                </c:pt>
                <c:pt idx="21">
                  <c:v>15422</c:v>
                </c:pt>
                <c:pt idx="22">
                  <c:v>14396</c:v>
                </c:pt>
                <c:pt idx="23">
                  <c:v>18757</c:v>
                </c:pt>
                <c:pt idx="24">
                  <c:v>16160</c:v>
                </c:pt>
                <c:pt idx="25">
                  <c:v>19664</c:v>
                </c:pt>
                <c:pt idx="26">
                  <c:v>20065</c:v>
                </c:pt>
                <c:pt idx="27">
                  <c:v>21400</c:v>
                </c:pt>
                <c:pt idx="28">
                  <c:v>20023</c:v>
                </c:pt>
                <c:pt idx="29">
                  <c:v>24900</c:v>
                </c:pt>
                <c:pt idx="30">
                  <c:v>28570</c:v>
                </c:pt>
                <c:pt idx="31">
                  <c:v>30872</c:v>
                </c:pt>
                <c:pt idx="32">
                  <c:v>33170</c:v>
                </c:pt>
                <c:pt idx="33">
                  <c:v>35720</c:v>
                </c:pt>
                <c:pt idx="34">
                  <c:v>34456</c:v>
                </c:pt>
                <c:pt idx="35">
                  <c:v>33070</c:v>
                </c:pt>
                <c:pt idx="36">
                  <c:v>34090</c:v>
                </c:pt>
                <c:pt idx="37">
                  <c:v>40427</c:v>
                </c:pt>
                <c:pt idx="38">
                  <c:v>40270</c:v>
                </c:pt>
                <c:pt idx="39">
                  <c:v>40520</c:v>
                </c:pt>
                <c:pt idx="40">
                  <c:v>35344</c:v>
                </c:pt>
                <c:pt idx="41">
                  <c:v>39703</c:v>
                </c:pt>
                <c:pt idx="42">
                  <c:v>39429</c:v>
                </c:pt>
                <c:pt idx="43">
                  <c:v>37535</c:v>
                </c:pt>
                <c:pt idx="44">
                  <c:v>40962</c:v>
                </c:pt>
                <c:pt idx="45">
                  <c:v>38351</c:v>
                </c:pt>
                <c:pt idx="46">
                  <c:v>38308</c:v>
                </c:pt>
                <c:pt idx="47">
                  <c:v>21177</c:v>
                </c:pt>
                <c:pt idx="48">
                  <c:v>29143</c:v>
                </c:pt>
                <c:pt idx="49">
                  <c:v>29230</c:v>
                </c:pt>
                <c:pt idx="50">
                  <c:v>43498</c:v>
                </c:pt>
                <c:pt idx="51">
                  <c:v>42004</c:v>
                </c:pt>
                <c:pt idx="52">
                  <c:v>41431</c:v>
                </c:pt>
                <c:pt idx="53">
                  <c:v>36318</c:v>
                </c:pt>
                <c:pt idx="54">
                  <c:v>24001</c:v>
                </c:pt>
                <c:pt idx="55">
                  <c:v>35771</c:v>
                </c:pt>
                <c:pt idx="56">
                  <c:v>33283</c:v>
                </c:pt>
                <c:pt idx="57">
                  <c:v>30303</c:v>
                </c:pt>
                <c:pt idx="58">
                  <c:v>30395</c:v>
                </c:pt>
                <c:pt idx="59">
                  <c:v>33687</c:v>
                </c:pt>
                <c:pt idx="60">
                  <c:v>35605</c:v>
                </c:pt>
                <c:pt idx="61">
                  <c:v>36187</c:v>
                </c:pt>
                <c:pt idx="62">
                  <c:v>32722</c:v>
                </c:pt>
                <c:pt idx="63">
                  <c:v>37351</c:v>
                </c:pt>
                <c:pt idx="64">
                  <c:v>33332</c:v>
                </c:pt>
                <c:pt idx="65">
                  <c:v>34821</c:v>
                </c:pt>
                <c:pt idx="66">
                  <c:v>38565</c:v>
                </c:pt>
                <c:pt idx="67">
                  <c:v>42236</c:v>
                </c:pt>
                <c:pt idx="68">
                  <c:v>35369</c:v>
                </c:pt>
                <c:pt idx="69">
                  <c:v>25141</c:v>
                </c:pt>
                <c:pt idx="70">
                  <c:v>25382</c:v>
                </c:pt>
                <c:pt idx="71">
                  <c:v>20838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D-4F7B-B28E-F8C64C104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319072"/>
        <c:axId val="944754464"/>
      </c:lineChart>
      <c:dateAx>
        <c:axId val="1030319072"/>
        <c:scaling>
          <c:orientation val="minMax"/>
        </c:scaling>
        <c:delete val="0"/>
        <c:axPos val="b"/>
        <c:numFmt formatCode="[$-41F]d\ m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44754464"/>
        <c:crosses val="autoZero"/>
        <c:auto val="1"/>
        <c:lblOffset val="100"/>
        <c:baseTimeUnit val="days"/>
      </c:dateAx>
      <c:valAx>
        <c:axId val="9447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30319072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Toplamlar!$D$1</c:f>
              <c:strCache>
                <c:ptCount val="1"/>
                <c:pt idx="0">
                  <c:v>TOPLAM VAKA
SAYISI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Toplamlar!$A$2:$A$74</c:f>
              <c:numCache>
                <c:formatCode>[$-41F]d\ mmmm;@</c:formatCode>
                <c:ptCount val="73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</c:numCache>
            </c:numRef>
          </c:cat>
          <c:val>
            <c:numRef>
              <c:f>Toplamlar!$D$2:$D$74</c:f>
              <c:numCache>
                <c:formatCode>#,##0</c:formatCode>
                <c:ptCount val="7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18</c:v>
                </c:pt>
                <c:pt idx="6">
                  <c:v>47</c:v>
                </c:pt>
                <c:pt idx="7">
                  <c:v>98</c:v>
                </c:pt>
                <c:pt idx="8">
                  <c:v>191</c:v>
                </c:pt>
                <c:pt idx="9">
                  <c:v>359</c:v>
                </c:pt>
                <c:pt idx="10">
                  <c:v>670</c:v>
                </c:pt>
                <c:pt idx="11">
                  <c:v>947</c:v>
                </c:pt>
                <c:pt idx="12">
                  <c:v>1236</c:v>
                </c:pt>
                <c:pt idx="13">
                  <c:v>1529</c:v>
                </c:pt>
                <c:pt idx="14">
                  <c:v>1872</c:v>
                </c:pt>
                <c:pt idx="15">
                  <c:v>2433</c:v>
                </c:pt>
                <c:pt idx="16">
                  <c:v>3629</c:v>
                </c:pt>
                <c:pt idx="17">
                  <c:v>5698</c:v>
                </c:pt>
                <c:pt idx="18">
                  <c:v>7402</c:v>
                </c:pt>
                <c:pt idx="19">
                  <c:v>9217</c:v>
                </c:pt>
                <c:pt idx="20">
                  <c:v>10827</c:v>
                </c:pt>
                <c:pt idx="21">
                  <c:v>13531</c:v>
                </c:pt>
                <c:pt idx="22">
                  <c:v>15679</c:v>
                </c:pt>
                <c:pt idx="23">
                  <c:v>18135</c:v>
                </c:pt>
                <c:pt idx="24">
                  <c:v>20921</c:v>
                </c:pt>
                <c:pt idx="25">
                  <c:v>23934</c:v>
                </c:pt>
                <c:pt idx="26">
                  <c:v>27069</c:v>
                </c:pt>
                <c:pt idx="27">
                  <c:v>30217</c:v>
                </c:pt>
                <c:pt idx="28">
                  <c:v>34109</c:v>
                </c:pt>
                <c:pt idx="29">
                  <c:v>38226</c:v>
                </c:pt>
                <c:pt idx="30">
                  <c:v>42282</c:v>
                </c:pt>
                <c:pt idx="31">
                  <c:v>47029</c:v>
                </c:pt>
                <c:pt idx="32">
                  <c:v>52167</c:v>
                </c:pt>
                <c:pt idx="33">
                  <c:v>56956</c:v>
                </c:pt>
                <c:pt idx="34">
                  <c:v>61049</c:v>
                </c:pt>
                <c:pt idx="35">
                  <c:v>65111</c:v>
                </c:pt>
                <c:pt idx="36">
                  <c:v>69392</c:v>
                </c:pt>
                <c:pt idx="37">
                  <c:v>74193</c:v>
                </c:pt>
                <c:pt idx="38">
                  <c:v>78546</c:v>
                </c:pt>
                <c:pt idx="39">
                  <c:v>82329</c:v>
                </c:pt>
                <c:pt idx="40">
                  <c:v>86306</c:v>
                </c:pt>
                <c:pt idx="41">
                  <c:v>90980</c:v>
                </c:pt>
                <c:pt idx="42">
                  <c:v>95591</c:v>
                </c:pt>
                <c:pt idx="43">
                  <c:v>98674</c:v>
                </c:pt>
                <c:pt idx="44">
                  <c:v>101790</c:v>
                </c:pt>
                <c:pt idx="45">
                  <c:v>104912</c:v>
                </c:pt>
                <c:pt idx="46">
                  <c:v>107773</c:v>
                </c:pt>
                <c:pt idx="47">
                  <c:v>110130</c:v>
                </c:pt>
                <c:pt idx="48">
                  <c:v>112261</c:v>
                </c:pt>
                <c:pt idx="49">
                  <c:v>114653</c:v>
                </c:pt>
                <c:pt idx="50">
                  <c:v>117589</c:v>
                </c:pt>
                <c:pt idx="51">
                  <c:v>120204</c:v>
                </c:pt>
                <c:pt idx="52">
                  <c:v>122392</c:v>
                </c:pt>
                <c:pt idx="53">
                  <c:v>124375</c:v>
                </c:pt>
                <c:pt idx="54">
                  <c:v>126045</c:v>
                </c:pt>
                <c:pt idx="55">
                  <c:v>127659</c:v>
                </c:pt>
                <c:pt idx="56">
                  <c:v>129491</c:v>
                </c:pt>
                <c:pt idx="57">
                  <c:v>131744</c:v>
                </c:pt>
                <c:pt idx="58">
                  <c:v>133721</c:v>
                </c:pt>
                <c:pt idx="59">
                  <c:v>135569</c:v>
                </c:pt>
                <c:pt idx="60">
                  <c:v>137115</c:v>
                </c:pt>
                <c:pt idx="61">
                  <c:v>138657</c:v>
                </c:pt>
                <c:pt idx="62">
                  <c:v>139771</c:v>
                </c:pt>
                <c:pt idx="63">
                  <c:v>141475</c:v>
                </c:pt>
                <c:pt idx="64">
                  <c:v>143114</c:v>
                </c:pt>
                <c:pt idx="65">
                  <c:v>144749</c:v>
                </c:pt>
                <c:pt idx="66">
                  <c:v>146457</c:v>
                </c:pt>
                <c:pt idx="67">
                  <c:v>148067</c:v>
                </c:pt>
                <c:pt idx="68">
                  <c:v>149435</c:v>
                </c:pt>
                <c:pt idx="69">
                  <c:v>150593</c:v>
                </c:pt>
                <c:pt idx="70">
                  <c:v>151615</c:v>
                </c:pt>
                <c:pt idx="71">
                  <c:v>152587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E-45F0-8115-F57720945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054784"/>
        <c:axId val="944747808"/>
      </c:lineChart>
      <c:dateAx>
        <c:axId val="254054784"/>
        <c:scaling>
          <c:orientation val="minMax"/>
        </c:scaling>
        <c:delete val="0"/>
        <c:axPos val="b"/>
        <c:numFmt formatCode="[$-41F]d\ m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44747808"/>
        <c:crosses val="autoZero"/>
        <c:auto val="1"/>
        <c:lblOffset val="100"/>
        <c:baseTimeUnit val="days"/>
      </c:dateAx>
      <c:valAx>
        <c:axId val="9447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5405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Toplamlar!$E$1</c:f>
              <c:strCache>
                <c:ptCount val="1"/>
                <c:pt idx="0">
                  <c:v>GÜNLÜK VAKA SAYISI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Toplamlar!$A$2:$A$74</c:f>
              <c:numCache>
                <c:formatCode>[$-41F]d\ mmmm;@</c:formatCode>
                <c:ptCount val="73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</c:numCache>
            </c:numRef>
          </c:cat>
          <c:val>
            <c:numRef>
              <c:f>Toplamlar!$E$2:$E$74</c:f>
              <c:numCache>
                <c:formatCode>#,##0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12</c:v>
                </c:pt>
                <c:pt idx="6">
                  <c:v>29</c:v>
                </c:pt>
                <c:pt idx="7">
                  <c:v>51</c:v>
                </c:pt>
                <c:pt idx="8">
                  <c:v>93</c:v>
                </c:pt>
                <c:pt idx="9">
                  <c:v>168</c:v>
                </c:pt>
                <c:pt idx="10">
                  <c:v>311</c:v>
                </c:pt>
                <c:pt idx="11">
                  <c:v>277</c:v>
                </c:pt>
                <c:pt idx="12">
                  <c:v>289</c:v>
                </c:pt>
                <c:pt idx="13">
                  <c:v>293</c:v>
                </c:pt>
                <c:pt idx="14">
                  <c:v>343</c:v>
                </c:pt>
                <c:pt idx="15">
                  <c:v>561</c:v>
                </c:pt>
                <c:pt idx="16">
                  <c:v>1196</c:v>
                </c:pt>
                <c:pt idx="17">
                  <c:v>2069</c:v>
                </c:pt>
                <c:pt idx="18">
                  <c:v>1704</c:v>
                </c:pt>
                <c:pt idx="19">
                  <c:v>1815</c:v>
                </c:pt>
                <c:pt idx="20">
                  <c:v>1610</c:v>
                </c:pt>
                <c:pt idx="21">
                  <c:v>2704</c:v>
                </c:pt>
                <c:pt idx="22">
                  <c:v>2148</c:v>
                </c:pt>
                <c:pt idx="23">
                  <c:v>2456</c:v>
                </c:pt>
                <c:pt idx="24">
                  <c:v>2786</c:v>
                </c:pt>
                <c:pt idx="25">
                  <c:v>3013</c:v>
                </c:pt>
                <c:pt idx="26">
                  <c:v>3135</c:v>
                </c:pt>
                <c:pt idx="27">
                  <c:v>3148</c:v>
                </c:pt>
                <c:pt idx="28">
                  <c:v>3892</c:v>
                </c:pt>
                <c:pt idx="29">
                  <c:v>4117</c:v>
                </c:pt>
                <c:pt idx="30">
                  <c:v>4056</c:v>
                </c:pt>
                <c:pt idx="31">
                  <c:v>4747</c:v>
                </c:pt>
                <c:pt idx="32">
                  <c:v>5138</c:v>
                </c:pt>
                <c:pt idx="33">
                  <c:v>4789</c:v>
                </c:pt>
                <c:pt idx="34">
                  <c:v>4093</c:v>
                </c:pt>
                <c:pt idx="35">
                  <c:v>4062</c:v>
                </c:pt>
                <c:pt idx="36">
                  <c:v>4281</c:v>
                </c:pt>
                <c:pt idx="37">
                  <c:v>4801</c:v>
                </c:pt>
                <c:pt idx="38">
                  <c:v>4353</c:v>
                </c:pt>
                <c:pt idx="39">
                  <c:v>3783</c:v>
                </c:pt>
                <c:pt idx="40">
                  <c:v>3977</c:v>
                </c:pt>
                <c:pt idx="41">
                  <c:v>4674</c:v>
                </c:pt>
                <c:pt idx="42">
                  <c:v>4611</c:v>
                </c:pt>
                <c:pt idx="43">
                  <c:v>3083</c:v>
                </c:pt>
                <c:pt idx="44">
                  <c:v>3116</c:v>
                </c:pt>
                <c:pt idx="45">
                  <c:v>3122</c:v>
                </c:pt>
                <c:pt idx="46">
                  <c:v>2861</c:v>
                </c:pt>
                <c:pt idx="47">
                  <c:v>2357</c:v>
                </c:pt>
                <c:pt idx="48">
                  <c:v>2131</c:v>
                </c:pt>
                <c:pt idx="49">
                  <c:v>2392</c:v>
                </c:pt>
                <c:pt idx="50">
                  <c:v>2936</c:v>
                </c:pt>
                <c:pt idx="51">
                  <c:v>2615</c:v>
                </c:pt>
                <c:pt idx="52">
                  <c:v>2188</c:v>
                </c:pt>
                <c:pt idx="53">
                  <c:v>1983</c:v>
                </c:pt>
                <c:pt idx="54">
                  <c:v>1670</c:v>
                </c:pt>
                <c:pt idx="55">
                  <c:v>1614</c:v>
                </c:pt>
                <c:pt idx="56">
                  <c:v>1832</c:v>
                </c:pt>
                <c:pt idx="57">
                  <c:v>2253</c:v>
                </c:pt>
                <c:pt idx="58">
                  <c:v>1977</c:v>
                </c:pt>
                <c:pt idx="59">
                  <c:v>1848</c:v>
                </c:pt>
                <c:pt idx="60">
                  <c:v>1546</c:v>
                </c:pt>
                <c:pt idx="61">
                  <c:v>1542</c:v>
                </c:pt>
                <c:pt idx="62">
                  <c:v>1114</c:v>
                </c:pt>
                <c:pt idx="63">
                  <c:v>1704</c:v>
                </c:pt>
                <c:pt idx="64">
                  <c:v>1639</c:v>
                </c:pt>
                <c:pt idx="65">
                  <c:v>1635</c:v>
                </c:pt>
                <c:pt idx="66">
                  <c:v>1708</c:v>
                </c:pt>
                <c:pt idx="67">
                  <c:v>1610</c:v>
                </c:pt>
                <c:pt idx="68">
                  <c:v>1368</c:v>
                </c:pt>
                <c:pt idx="69">
                  <c:v>1158</c:v>
                </c:pt>
                <c:pt idx="70">
                  <c:v>1022</c:v>
                </c:pt>
                <c:pt idx="71">
                  <c:v>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3-498C-A2B1-77ED22E7E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772784"/>
        <c:axId val="944757792"/>
      </c:lineChart>
      <c:dateAx>
        <c:axId val="980772784"/>
        <c:scaling>
          <c:orientation val="minMax"/>
        </c:scaling>
        <c:delete val="0"/>
        <c:axPos val="b"/>
        <c:numFmt formatCode="[$-41F]d\ m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44757792"/>
        <c:crosses val="autoZero"/>
        <c:auto val="1"/>
        <c:lblOffset val="100"/>
        <c:baseTimeUnit val="days"/>
      </c:dateAx>
      <c:valAx>
        <c:axId val="94475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8077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Toplamlar!$F$1</c:f>
              <c:strCache>
                <c:ptCount val="1"/>
                <c:pt idx="0">
                  <c:v>TOPLAM VEFAT
SAYISI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Toplamlar!$A$2:$A$74</c:f>
              <c:numCache>
                <c:formatCode>[$-41F]d\ mmmm;@</c:formatCode>
                <c:ptCount val="73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</c:numCache>
            </c:numRef>
          </c:cat>
          <c:val>
            <c:numRef>
              <c:f>Toplamlar!$F$2:$F$74</c:f>
              <c:numCache>
                <c:formatCode>#,##0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9</c:v>
                </c:pt>
                <c:pt idx="11">
                  <c:v>21</c:v>
                </c:pt>
                <c:pt idx="12">
                  <c:v>30</c:v>
                </c:pt>
                <c:pt idx="13">
                  <c:v>37</c:v>
                </c:pt>
                <c:pt idx="14">
                  <c:v>44</c:v>
                </c:pt>
                <c:pt idx="15">
                  <c:v>59</c:v>
                </c:pt>
                <c:pt idx="16">
                  <c:v>75</c:v>
                </c:pt>
                <c:pt idx="17">
                  <c:v>92</c:v>
                </c:pt>
                <c:pt idx="18">
                  <c:v>108</c:v>
                </c:pt>
                <c:pt idx="19">
                  <c:v>131</c:v>
                </c:pt>
                <c:pt idx="20">
                  <c:v>168</c:v>
                </c:pt>
                <c:pt idx="21">
                  <c:v>214</c:v>
                </c:pt>
                <c:pt idx="22">
                  <c:v>277</c:v>
                </c:pt>
                <c:pt idx="23">
                  <c:v>356</c:v>
                </c:pt>
                <c:pt idx="24">
                  <c:v>425</c:v>
                </c:pt>
                <c:pt idx="25">
                  <c:v>501</c:v>
                </c:pt>
                <c:pt idx="26">
                  <c:v>574</c:v>
                </c:pt>
                <c:pt idx="27">
                  <c:v>649</c:v>
                </c:pt>
                <c:pt idx="28">
                  <c:v>725</c:v>
                </c:pt>
                <c:pt idx="29">
                  <c:v>812</c:v>
                </c:pt>
                <c:pt idx="30">
                  <c:v>908</c:v>
                </c:pt>
                <c:pt idx="31">
                  <c:v>1006</c:v>
                </c:pt>
                <c:pt idx="32">
                  <c:v>1101</c:v>
                </c:pt>
                <c:pt idx="33">
                  <c:v>1198</c:v>
                </c:pt>
                <c:pt idx="34">
                  <c:v>1296</c:v>
                </c:pt>
                <c:pt idx="35">
                  <c:v>1403</c:v>
                </c:pt>
                <c:pt idx="36">
                  <c:v>1518</c:v>
                </c:pt>
                <c:pt idx="37">
                  <c:v>1643</c:v>
                </c:pt>
                <c:pt idx="38">
                  <c:v>1769</c:v>
                </c:pt>
                <c:pt idx="39">
                  <c:v>1890</c:v>
                </c:pt>
                <c:pt idx="40">
                  <c:v>2017</c:v>
                </c:pt>
                <c:pt idx="41">
                  <c:v>2140</c:v>
                </c:pt>
                <c:pt idx="42">
                  <c:v>2259</c:v>
                </c:pt>
                <c:pt idx="43">
                  <c:v>2376</c:v>
                </c:pt>
                <c:pt idx="44">
                  <c:v>2491</c:v>
                </c:pt>
                <c:pt idx="45">
                  <c:v>2600</c:v>
                </c:pt>
                <c:pt idx="46">
                  <c:v>2706</c:v>
                </c:pt>
                <c:pt idx="47">
                  <c:v>2805</c:v>
                </c:pt>
                <c:pt idx="48">
                  <c:v>2900</c:v>
                </c:pt>
                <c:pt idx="49">
                  <c:v>2992</c:v>
                </c:pt>
                <c:pt idx="50">
                  <c:v>3081</c:v>
                </c:pt>
                <c:pt idx="51">
                  <c:v>3174</c:v>
                </c:pt>
                <c:pt idx="52">
                  <c:v>3258</c:v>
                </c:pt>
                <c:pt idx="53">
                  <c:v>3336</c:v>
                </c:pt>
                <c:pt idx="54">
                  <c:v>3397</c:v>
                </c:pt>
                <c:pt idx="55">
                  <c:v>3461</c:v>
                </c:pt>
                <c:pt idx="56">
                  <c:v>3520</c:v>
                </c:pt>
                <c:pt idx="57">
                  <c:v>3584</c:v>
                </c:pt>
                <c:pt idx="58">
                  <c:v>3641</c:v>
                </c:pt>
                <c:pt idx="59">
                  <c:v>3689</c:v>
                </c:pt>
                <c:pt idx="60">
                  <c:v>3739</c:v>
                </c:pt>
                <c:pt idx="61">
                  <c:v>3786</c:v>
                </c:pt>
                <c:pt idx="62">
                  <c:v>3841</c:v>
                </c:pt>
                <c:pt idx="63">
                  <c:v>3894</c:v>
                </c:pt>
                <c:pt idx="64">
                  <c:v>3952</c:v>
                </c:pt>
                <c:pt idx="65">
                  <c:v>4007</c:v>
                </c:pt>
                <c:pt idx="66">
                  <c:v>4055</c:v>
                </c:pt>
                <c:pt idx="67">
                  <c:v>4096</c:v>
                </c:pt>
                <c:pt idx="68">
                  <c:v>4140</c:v>
                </c:pt>
                <c:pt idx="69">
                  <c:v>4171</c:v>
                </c:pt>
                <c:pt idx="70">
                  <c:v>4199</c:v>
                </c:pt>
                <c:pt idx="71">
                  <c:v>4222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F-416C-A639-995F142E2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081968"/>
        <c:axId val="944761536"/>
      </c:areaChart>
      <c:dateAx>
        <c:axId val="944081968"/>
        <c:scaling>
          <c:orientation val="minMax"/>
        </c:scaling>
        <c:delete val="0"/>
        <c:axPos val="b"/>
        <c:numFmt formatCode="[$-41F]d\ m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44761536"/>
        <c:crosses val="autoZero"/>
        <c:auto val="1"/>
        <c:lblOffset val="100"/>
        <c:baseTimeUnit val="days"/>
      </c:dateAx>
      <c:valAx>
        <c:axId val="9447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4408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Toplamlar!$G$1</c:f>
              <c:strCache>
                <c:ptCount val="1"/>
                <c:pt idx="0">
                  <c:v>GÜNLÜK VEFAT SAYISI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Toplamlar!$A$2:$A$74</c:f>
              <c:numCache>
                <c:formatCode>[$-41F]d\ mmmm;@</c:formatCode>
                <c:ptCount val="73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</c:numCache>
            </c:numRef>
          </c:cat>
          <c:val>
            <c:numRef>
              <c:f>Toplamlar!$G$2:$G$74</c:f>
              <c:numCache>
                <c:formatCode>#,##0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12</c:v>
                </c:pt>
                <c:pt idx="12">
                  <c:v>9</c:v>
                </c:pt>
                <c:pt idx="13">
                  <c:v>7</c:v>
                </c:pt>
                <c:pt idx="14">
                  <c:v>7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16</c:v>
                </c:pt>
                <c:pt idx="19">
                  <c:v>23</c:v>
                </c:pt>
                <c:pt idx="20">
                  <c:v>37</c:v>
                </c:pt>
                <c:pt idx="21">
                  <c:v>46</c:v>
                </c:pt>
                <c:pt idx="22">
                  <c:v>63</c:v>
                </c:pt>
                <c:pt idx="23">
                  <c:v>79</c:v>
                </c:pt>
                <c:pt idx="24">
                  <c:v>69</c:v>
                </c:pt>
                <c:pt idx="25">
                  <c:v>76</c:v>
                </c:pt>
                <c:pt idx="26">
                  <c:v>73</c:v>
                </c:pt>
                <c:pt idx="27">
                  <c:v>75</c:v>
                </c:pt>
                <c:pt idx="28">
                  <c:v>76</c:v>
                </c:pt>
                <c:pt idx="29">
                  <c:v>87</c:v>
                </c:pt>
                <c:pt idx="30">
                  <c:v>96</c:v>
                </c:pt>
                <c:pt idx="31">
                  <c:v>98</c:v>
                </c:pt>
                <c:pt idx="32">
                  <c:v>95</c:v>
                </c:pt>
                <c:pt idx="33">
                  <c:v>97</c:v>
                </c:pt>
                <c:pt idx="34">
                  <c:v>98</c:v>
                </c:pt>
                <c:pt idx="35">
                  <c:v>107</c:v>
                </c:pt>
                <c:pt idx="36">
                  <c:v>115</c:v>
                </c:pt>
                <c:pt idx="37">
                  <c:v>125</c:v>
                </c:pt>
                <c:pt idx="38">
                  <c:v>126</c:v>
                </c:pt>
                <c:pt idx="39">
                  <c:v>121</c:v>
                </c:pt>
                <c:pt idx="40">
                  <c:v>127</c:v>
                </c:pt>
                <c:pt idx="41">
                  <c:v>123</c:v>
                </c:pt>
                <c:pt idx="42">
                  <c:v>119</c:v>
                </c:pt>
                <c:pt idx="43">
                  <c:v>117</c:v>
                </c:pt>
                <c:pt idx="44">
                  <c:v>115</c:v>
                </c:pt>
                <c:pt idx="45">
                  <c:v>109</c:v>
                </c:pt>
                <c:pt idx="46">
                  <c:v>106</c:v>
                </c:pt>
                <c:pt idx="47">
                  <c:v>99</c:v>
                </c:pt>
                <c:pt idx="48">
                  <c:v>95</c:v>
                </c:pt>
                <c:pt idx="49">
                  <c:v>92</c:v>
                </c:pt>
                <c:pt idx="50">
                  <c:v>89</c:v>
                </c:pt>
                <c:pt idx="51">
                  <c:v>93</c:v>
                </c:pt>
                <c:pt idx="52">
                  <c:v>84</c:v>
                </c:pt>
                <c:pt idx="53">
                  <c:v>78</c:v>
                </c:pt>
                <c:pt idx="54">
                  <c:v>61</c:v>
                </c:pt>
                <c:pt idx="55">
                  <c:v>64</c:v>
                </c:pt>
                <c:pt idx="56">
                  <c:v>59</c:v>
                </c:pt>
                <c:pt idx="57">
                  <c:v>64</c:v>
                </c:pt>
                <c:pt idx="58">
                  <c:v>57</c:v>
                </c:pt>
                <c:pt idx="59">
                  <c:v>48</c:v>
                </c:pt>
                <c:pt idx="60">
                  <c:v>50</c:v>
                </c:pt>
                <c:pt idx="61">
                  <c:v>47</c:v>
                </c:pt>
                <c:pt idx="62">
                  <c:v>55</c:v>
                </c:pt>
                <c:pt idx="63">
                  <c:v>53</c:v>
                </c:pt>
                <c:pt idx="64">
                  <c:v>58</c:v>
                </c:pt>
                <c:pt idx="65">
                  <c:v>55</c:v>
                </c:pt>
                <c:pt idx="66">
                  <c:v>48</c:v>
                </c:pt>
                <c:pt idx="67">
                  <c:v>41</c:v>
                </c:pt>
                <c:pt idx="68">
                  <c:v>44</c:v>
                </c:pt>
                <c:pt idx="69">
                  <c:v>31</c:v>
                </c:pt>
                <c:pt idx="70">
                  <c:v>28</c:v>
                </c:pt>
                <c:pt idx="7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C-4BEF-9C6B-63A903B2F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003632"/>
        <c:axId val="944752800"/>
      </c:lineChart>
      <c:dateAx>
        <c:axId val="828003632"/>
        <c:scaling>
          <c:orientation val="minMax"/>
        </c:scaling>
        <c:delete val="0"/>
        <c:axPos val="b"/>
        <c:numFmt formatCode="[$-41F]d\ m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44752800"/>
        <c:crosses val="autoZero"/>
        <c:auto val="1"/>
        <c:lblOffset val="100"/>
        <c:baseTimeUnit val="days"/>
      </c:dateAx>
      <c:valAx>
        <c:axId val="9447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2800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Toplamlar!$L$1</c:f>
              <c:strCache>
                <c:ptCount val="1"/>
                <c:pt idx="0">
                  <c:v>TOPLAM İYİLEŞEN
HASTA SAYISI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Toplamlar!$A$2:$A$74</c:f>
              <c:numCache>
                <c:formatCode>[$-41F]d\ mmmm;@</c:formatCode>
                <c:ptCount val="73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</c:numCache>
            </c:numRef>
          </c:cat>
          <c:val>
            <c:numRef>
              <c:f>Toplamlar!$L$2:$L$74</c:f>
              <c:numCache>
                <c:formatCode>#,##0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42</c:v>
                </c:pt>
                <c:pt idx="18">
                  <c:v>70</c:v>
                </c:pt>
                <c:pt idx="19">
                  <c:v>105</c:v>
                </c:pt>
                <c:pt idx="20">
                  <c:v>162</c:v>
                </c:pt>
                <c:pt idx="21">
                  <c:v>243</c:v>
                </c:pt>
                <c:pt idx="22">
                  <c:v>333</c:v>
                </c:pt>
                <c:pt idx="23">
                  <c:v>415</c:v>
                </c:pt>
                <c:pt idx="24">
                  <c:v>484</c:v>
                </c:pt>
                <c:pt idx="25">
                  <c:v>786</c:v>
                </c:pt>
                <c:pt idx="26">
                  <c:v>1042</c:v>
                </c:pt>
                <c:pt idx="27">
                  <c:v>1326</c:v>
                </c:pt>
                <c:pt idx="28">
                  <c:v>1582</c:v>
                </c:pt>
                <c:pt idx="29">
                  <c:v>1846</c:v>
                </c:pt>
                <c:pt idx="30">
                  <c:v>2142</c:v>
                </c:pt>
                <c:pt idx="31">
                  <c:v>2423</c:v>
                </c:pt>
                <c:pt idx="32">
                  <c:v>2965</c:v>
                </c:pt>
                <c:pt idx="33">
                  <c:v>3446</c:v>
                </c:pt>
                <c:pt idx="34">
                  <c:v>3957</c:v>
                </c:pt>
                <c:pt idx="35">
                  <c:v>4799</c:v>
                </c:pt>
                <c:pt idx="36">
                  <c:v>5674</c:v>
                </c:pt>
                <c:pt idx="37">
                  <c:v>7089</c:v>
                </c:pt>
                <c:pt idx="38">
                  <c:v>8631</c:v>
                </c:pt>
                <c:pt idx="39">
                  <c:v>10453</c:v>
                </c:pt>
                <c:pt idx="40">
                  <c:v>11976</c:v>
                </c:pt>
                <c:pt idx="41">
                  <c:v>13430</c:v>
                </c:pt>
                <c:pt idx="42">
                  <c:v>14918</c:v>
                </c:pt>
                <c:pt idx="43">
                  <c:v>16477</c:v>
                </c:pt>
                <c:pt idx="44">
                  <c:v>18491</c:v>
                </c:pt>
                <c:pt idx="45">
                  <c:v>21737</c:v>
                </c:pt>
                <c:pt idx="46">
                  <c:v>25582</c:v>
                </c:pt>
                <c:pt idx="47">
                  <c:v>29140</c:v>
                </c:pt>
                <c:pt idx="48">
                  <c:v>33791</c:v>
                </c:pt>
                <c:pt idx="49">
                  <c:v>38809</c:v>
                </c:pt>
                <c:pt idx="50">
                  <c:v>44022</c:v>
                </c:pt>
                <c:pt idx="51">
                  <c:v>48886</c:v>
                </c:pt>
                <c:pt idx="52">
                  <c:v>53808</c:v>
                </c:pt>
                <c:pt idx="53">
                  <c:v>58259</c:v>
                </c:pt>
                <c:pt idx="54">
                  <c:v>63151</c:v>
                </c:pt>
                <c:pt idx="55">
                  <c:v>68166</c:v>
                </c:pt>
                <c:pt idx="56">
                  <c:v>73285</c:v>
                </c:pt>
                <c:pt idx="57">
                  <c:v>78202</c:v>
                </c:pt>
                <c:pt idx="58">
                  <c:v>82984</c:v>
                </c:pt>
                <c:pt idx="59">
                  <c:v>86396</c:v>
                </c:pt>
                <c:pt idx="60">
                  <c:v>89480</c:v>
                </c:pt>
                <c:pt idx="61">
                  <c:v>92691</c:v>
                </c:pt>
                <c:pt idx="62">
                  <c:v>95780</c:v>
                </c:pt>
                <c:pt idx="63">
                  <c:v>98889</c:v>
                </c:pt>
                <c:pt idx="64">
                  <c:v>101715</c:v>
                </c:pt>
                <c:pt idx="65">
                  <c:v>104030</c:v>
                </c:pt>
                <c:pt idx="66">
                  <c:v>106133</c:v>
                </c:pt>
                <c:pt idx="67">
                  <c:v>108137</c:v>
                </c:pt>
                <c:pt idx="68">
                  <c:v>109962</c:v>
                </c:pt>
                <c:pt idx="69">
                  <c:v>111577</c:v>
                </c:pt>
                <c:pt idx="70">
                  <c:v>112895</c:v>
                </c:pt>
                <c:pt idx="71">
                  <c:v>113987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3-491D-B8DB-94BBCD0D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494352"/>
        <c:axId val="944763616"/>
      </c:lineChart>
      <c:dateAx>
        <c:axId val="1191494352"/>
        <c:scaling>
          <c:orientation val="minMax"/>
        </c:scaling>
        <c:delete val="0"/>
        <c:axPos val="b"/>
        <c:numFmt formatCode="[$-41F]d\ m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44763616"/>
        <c:crosses val="autoZero"/>
        <c:auto val="1"/>
        <c:lblOffset val="100"/>
        <c:baseTimeUnit val="days"/>
      </c:dateAx>
      <c:valAx>
        <c:axId val="9447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91494352"/>
        <c:crosses val="autoZero"/>
        <c:crossBetween val="between"/>
      </c:valAx>
      <c:spPr>
        <a:noFill/>
        <a:ln>
          <a:solidFill>
            <a:schemeClr val="accent6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Toplamlar!$M$1</c:f>
              <c:strCache>
                <c:ptCount val="1"/>
                <c:pt idx="0">
                  <c:v>GÜNLÜK İYİLEŞEN HASTA SAYISI ARTIŞI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Toplamlar!$A$2:$A$74</c:f>
              <c:numCache>
                <c:formatCode>[$-41F]d\ mmmm;@</c:formatCode>
                <c:ptCount val="73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</c:numCache>
            </c:numRef>
          </c:cat>
          <c:val>
            <c:numRef>
              <c:f>Toplamlar!$M$2:$M$74</c:f>
              <c:numCache>
                <c:formatCode>#,##0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42</c:v>
                </c:pt>
                <c:pt idx="18">
                  <c:v>28</c:v>
                </c:pt>
                <c:pt idx="19">
                  <c:v>35</c:v>
                </c:pt>
                <c:pt idx="20">
                  <c:v>57</c:v>
                </c:pt>
                <c:pt idx="21">
                  <c:v>81</c:v>
                </c:pt>
                <c:pt idx="22">
                  <c:v>90</c:v>
                </c:pt>
                <c:pt idx="23">
                  <c:v>82</c:v>
                </c:pt>
                <c:pt idx="24">
                  <c:v>69</c:v>
                </c:pt>
                <c:pt idx="25">
                  <c:v>302</c:v>
                </c:pt>
                <c:pt idx="26">
                  <c:v>256</c:v>
                </c:pt>
                <c:pt idx="27">
                  <c:v>284</c:v>
                </c:pt>
                <c:pt idx="28">
                  <c:v>256</c:v>
                </c:pt>
                <c:pt idx="29">
                  <c:v>264</c:v>
                </c:pt>
                <c:pt idx="30">
                  <c:v>296</c:v>
                </c:pt>
                <c:pt idx="31">
                  <c:v>281</c:v>
                </c:pt>
                <c:pt idx="32">
                  <c:v>542</c:v>
                </c:pt>
                <c:pt idx="33">
                  <c:v>481</c:v>
                </c:pt>
                <c:pt idx="34">
                  <c:v>511</c:v>
                </c:pt>
                <c:pt idx="35">
                  <c:v>842</c:v>
                </c:pt>
                <c:pt idx="36">
                  <c:v>875</c:v>
                </c:pt>
                <c:pt idx="37">
                  <c:v>1415</c:v>
                </c:pt>
                <c:pt idx="38">
                  <c:v>1542</c:v>
                </c:pt>
                <c:pt idx="39">
                  <c:v>1822</c:v>
                </c:pt>
                <c:pt idx="40">
                  <c:v>1523</c:v>
                </c:pt>
                <c:pt idx="41">
                  <c:v>1454</c:v>
                </c:pt>
                <c:pt idx="42">
                  <c:v>1488</c:v>
                </c:pt>
                <c:pt idx="43">
                  <c:v>1559</c:v>
                </c:pt>
                <c:pt idx="44">
                  <c:v>2014</c:v>
                </c:pt>
                <c:pt idx="45">
                  <c:v>3246</c:v>
                </c:pt>
                <c:pt idx="46">
                  <c:v>3845</c:v>
                </c:pt>
                <c:pt idx="47">
                  <c:v>3558</c:v>
                </c:pt>
                <c:pt idx="48">
                  <c:v>4651</c:v>
                </c:pt>
                <c:pt idx="49">
                  <c:v>5018</c:v>
                </c:pt>
                <c:pt idx="50">
                  <c:v>5213</c:v>
                </c:pt>
                <c:pt idx="51">
                  <c:v>4864</c:v>
                </c:pt>
                <c:pt idx="52">
                  <c:v>4922</c:v>
                </c:pt>
                <c:pt idx="53">
                  <c:v>4451</c:v>
                </c:pt>
                <c:pt idx="54">
                  <c:v>4892</c:v>
                </c:pt>
                <c:pt idx="55">
                  <c:v>5015</c:v>
                </c:pt>
                <c:pt idx="56">
                  <c:v>5119</c:v>
                </c:pt>
                <c:pt idx="57">
                  <c:v>4917</c:v>
                </c:pt>
                <c:pt idx="58">
                  <c:v>4782</c:v>
                </c:pt>
                <c:pt idx="59">
                  <c:v>3412</c:v>
                </c:pt>
                <c:pt idx="60">
                  <c:v>3084</c:v>
                </c:pt>
                <c:pt idx="61">
                  <c:v>3211</c:v>
                </c:pt>
                <c:pt idx="62">
                  <c:v>3089</c:v>
                </c:pt>
                <c:pt idx="63">
                  <c:v>3109</c:v>
                </c:pt>
                <c:pt idx="64">
                  <c:v>2826</c:v>
                </c:pt>
                <c:pt idx="65">
                  <c:v>2315</c:v>
                </c:pt>
                <c:pt idx="66">
                  <c:v>2103</c:v>
                </c:pt>
                <c:pt idx="67">
                  <c:v>2004</c:v>
                </c:pt>
                <c:pt idx="68">
                  <c:v>1825</c:v>
                </c:pt>
                <c:pt idx="69">
                  <c:v>1615</c:v>
                </c:pt>
                <c:pt idx="70">
                  <c:v>1318</c:v>
                </c:pt>
                <c:pt idx="71">
                  <c:v>1092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2-4046-BBA8-9A81A2960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674448"/>
        <c:axId val="944755296"/>
      </c:lineChart>
      <c:dateAx>
        <c:axId val="937674448"/>
        <c:scaling>
          <c:orientation val="minMax"/>
        </c:scaling>
        <c:delete val="0"/>
        <c:axPos val="b"/>
        <c:numFmt formatCode="[$-41F]d\ m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44755296"/>
        <c:crosses val="autoZero"/>
        <c:auto val="1"/>
        <c:lblOffset val="100"/>
        <c:baseTimeUnit val="days"/>
      </c:dateAx>
      <c:valAx>
        <c:axId val="9447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37674448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solidFill>
            <a:schemeClr val="accent6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TOPLAM</a:t>
            </a:r>
            <a:r>
              <a:rPr lang="tr-TR" baseline="0"/>
              <a:t> VAKA SAYISINA GÖRE İYİLEŞEN HASTA SAYISI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Toplamlar!$D$1</c:f>
              <c:strCache>
                <c:ptCount val="1"/>
                <c:pt idx="0">
                  <c:v>TOPLAM VAKA
SAYISI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Toplamlar!$A$2:$A$74</c:f>
              <c:numCache>
                <c:formatCode>[$-41F]d\ mmmm;@</c:formatCode>
                <c:ptCount val="73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</c:numCache>
            </c:numRef>
          </c:cat>
          <c:val>
            <c:numRef>
              <c:f>Toplamlar!$D$2:$D$74</c:f>
              <c:numCache>
                <c:formatCode>#,##0</c:formatCode>
                <c:ptCount val="7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18</c:v>
                </c:pt>
                <c:pt idx="6">
                  <c:v>47</c:v>
                </c:pt>
                <c:pt idx="7">
                  <c:v>98</c:v>
                </c:pt>
                <c:pt idx="8">
                  <c:v>191</c:v>
                </c:pt>
                <c:pt idx="9">
                  <c:v>359</c:v>
                </c:pt>
                <c:pt idx="10">
                  <c:v>670</c:v>
                </c:pt>
                <c:pt idx="11">
                  <c:v>947</c:v>
                </c:pt>
                <c:pt idx="12">
                  <c:v>1236</c:v>
                </c:pt>
                <c:pt idx="13">
                  <c:v>1529</c:v>
                </c:pt>
                <c:pt idx="14">
                  <c:v>1872</c:v>
                </c:pt>
                <c:pt idx="15">
                  <c:v>2433</c:v>
                </c:pt>
                <c:pt idx="16">
                  <c:v>3629</c:v>
                </c:pt>
                <c:pt idx="17">
                  <c:v>5698</c:v>
                </c:pt>
                <c:pt idx="18">
                  <c:v>7402</c:v>
                </c:pt>
                <c:pt idx="19">
                  <c:v>9217</c:v>
                </c:pt>
                <c:pt idx="20">
                  <c:v>10827</c:v>
                </c:pt>
                <c:pt idx="21">
                  <c:v>13531</c:v>
                </c:pt>
                <c:pt idx="22">
                  <c:v>15679</c:v>
                </c:pt>
                <c:pt idx="23">
                  <c:v>18135</c:v>
                </c:pt>
                <c:pt idx="24">
                  <c:v>20921</c:v>
                </c:pt>
                <c:pt idx="25">
                  <c:v>23934</c:v>
                </c:pt>
                <c:pt idx="26">
                  <c:v>27069</c:v>
                </c:pt>
                <c:pt idx="27">
                  <c:v>30217</c:v>
                </c:pt>
                <c:pt idx="28">
                  <c:v>34109</c:v>
                </c:pt>
                <c:pt idx="29">
                  <c:v>38226</c:v>
                </c:pt>
                <c:pt idx="30">
                  <c:v>42282</c:v>
                </c:pt>
                <c:pt idx="31">
                  <c:v>47029</c:v>
                </c:pt>
                <c:pt idx="32">
                  <c:v>52167</c:v>
                </c:pt>
                <c:pt idx="33">
                  <c:v>56956</c:v>
                </c:pt>
                <c:pt idx="34">
                  <c:v>61049</c:v>
                </c:pt>
                <c:pt idx="35">
                  <c:v>65111</c:v>
                </c:pt>
                <c:pt idx="36">
                  <c:v>69392</c:v>
                </c:pt>
                <c:pt idx="37">
                  <c:v>74193</c:v>
                </c:pt>
                <c:pt idx="38">
                  <c:v>78546</c:v>
                </c:pt>
                <c:pt idx="39">
                  <c:v>82329</c:v>
                </c:pt>
                <c:pt idx="40">
                  <c:v>86306</c:v>
                </c:pt>
                <c:pt idx="41">
                  <c:v>90980</c:v>
                </c:pt>
                <c:pt idx="42">
                  <c:v>95591</c:v>
                </c:pt>
                <c:pt idx="43">
                  <c:v>98674</c:v>
                </c:pt>
                <c:pt idx="44">
                  <c:v>101790</c:v>
                </c:pt>
                <c:pt idx="45">
                  <c:v>104912</c:v>
                </c:pt>
                <c:pt idx="46">
                  <c:v>107773</c:v>
                </c:pt>
                <c:pt idx="47">
                  <c:v>110130</c:v>
                </c:pt>
                <c:pt idx="48">
                  <c:v>112261</c:v>
                </c:pt>
                <c:pt idx="49">
                  <c:v>114653</c:v>
                </c:pt>
                <c:pt idx="50">
                  <c:v>117589</c:v>
                </c:pt>
                <c:pt idx="51">
                  <c:v>120204</c:v>
                </c:pt>
                <c:pt idx="52">
                  <c:v>122392</c:v>
                </c:pt>
                <c:pt idx="53">
                  <c:v>124375</c:v>
                </c:pt>
                <c:pt idx="54">
                  <c:v>126045</c:v>
                </c:pt>
                <c:pt idx="55">
                  <c:v>127659</c:v>
                </c:pt>
                <c:pt idx="56">
                  <c:v>129491</c:v>
                </c:pt>
                <c:pt idx="57">
                  <c:v>131744</c:v>
                </c:pt>
                <c:pt idx="58">
                  <c:v>133721</c:v>
                </c:pt>
                <c:pt idx="59">
                  <c:v>135569</c:v>
                </c:pt>
                <c:pt idx="60">
                  <c:v>137115</c:v>
                </c:pt>
                <c:pt idx="61">
                  <c:v>138657</c:v>
                </c:pt>
                <c:pt idx="62">
                  <c:v>139771</c:v>
                </c:pt>
                <c:pt idx="63">
                  <c:v>141475</c:v>
                </c:pt>
                <c:pt idx="64">
                  <c:v>143114</c:v>
                </c:pt>
                <c:pt idx="65">
                  <c:v>144749</c:v>
                </c:pt>
                <c:pt idx="66">
                  <c:v>146457</c:v>
                </c:pt>
                <c:pt idx="67">
                  <c:v>148067</c:v>
                </c:pt>
                <c:pt idx="68">
                  <c:v>149435</c:v>
                </c:pt>
                <c:pt idx="69">
                  <c:v>150593</c:v>
                </c:pt>
                <c:pt idx="70">
                  <c:v>151615</c:v>
                </c:pt>
                <c:pt idx="71">
                  <c:v>152587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8-4E05-A271-FB6470777F28}"/>
            </c:ext>
          </c:extLst>
        </c:ser>
        <c:ser>
          <c:idx val="1"/>
          <c:order val="1"/>
          <c:tx>
            <c:strRef>
              <c:f>Toplamlar!$L$1</c:f>
              <c:strCache>
                <c:ptCount val="1"/>
                <c:pt idx="0">
                  <c:v>TOPLAM İYİLEŞEN
HASTA SAYISI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Toplamlar!$A$2:$A$74</c:f>
              <c:numCache>
                <c:formatCode>[$-41F]d\ mmmm;@</c:formatCode>
                <c:ptCount val="73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</c:numCache>
            </c:numRef>
          </c:cat>
          <c:val>
            <c:numRef>
              <c:f>Toplamlar!$L$2:$L$74</c:f>
              <c:numCache>
                <c:formatCode>#,##0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42</c:v>
                </c:pt>
                <c:pt idx="18">
                  <c:v>70</c:v>
                </c:pt>
                <c:pt idx="19">
                  <c:v>105</c:v>
                </c:pt>
                <c:pt idx="20">
                  <c:v>162</c:v>
                </c:pt>
                <c:pt idx="21">
                  <c:v>243</c:v>
                </c:pt>
                <c:pt idx="22">
                  <c:v>333</c:v>
                </c:pt>
                <c:pt idx="23">
                  <c:v>415</c:v>
                </c:pt>
                <c:pt idx="24">
                  <c:v>484</c:v>
                </c:pt>
                <c:pt idx="25">
                  <c:v>786</c:v>
                </c:pt>
                <c:pt idx="26">
                  <c:v>1042</c:v>
                </c:pt>
                <c:pt idx="27">
                  <c:v>1326</c:v>
                </c:pt>
                <c:pt idx="28">
                  <c:v>1582</c:v>
                </c:pt>
                <c:pt idx="29">
                  <c:v>1846</c:v>
                </c:pt>
                <c:pt idx="30">
                  <c:v>2142</c:v>
                </c:pt>
                <c:pt idx="31">
                  <c:v>2423</c:v>
                </c:pt>
                <c:pt idx="32">
                  <c:v>2965</c:v>
                </c:pt>
                <c:pt idx="33">
                  <c:v>3446</c:v>
                </c:pt>
                <c:pt idx="34">
                  <c:v>3957</c:v>
                </c:pt>
                <c:pt idx="35">
                  <c:v>4799</c:v>
                </c:pt>
                <c:pt idx="36">
                  <c:v>5674</c:v>
                </c:pt>
                <c:pt idx="37">
                  <c:v>7089</c:v>
                </c:pt>
                <c:pt idx="38">
                  <c:v>8631</c:v>
                </c:pt>
                <c:pt idx="39">
                  <c:v>10453</c:v>
                </c:pt>
                <c:pt idx="40">
                  <c:v>11976</c:v>
                </c:pt>
                <c:pt idx="41">
                  <c:v>13430</c:v>
                </c:pt>
                <c:pt idx="42">
                  <c:v>14918</c:v>
                </c:pt>
                <c:pt idx="43">
                  <c:v>16477</c:v>
                </c:pt>
                <c:pt idx="44">
                  <c:v>18491</c:v>
                </c:pt>
                <c:pt idx="45">
                  <c:v>21737</c:v>
                </c:pt>
                <c:pt idx="46">
                  <c:v>25582</c:v>
                </c:pt>
                <c:pt idx="47">
                  <c:v>29140</c:v>
                </c:pt>
                <c:pt idx="48">
                  <c:v>33791</c:v>
                </c:pt>
                <c:pt idx="49">
                  <c:v>38809</c:v>
                </c:pt>
                <c:pt idx="50">
                  <c:v>44022</c:v>
                </c:pt>
                <c:pt idx="51">
                  <c:v>48886</c:v>
                </c:pt>
                <c:pt idx="52">
                  <c:v>53808</c:v>
                </c:pt>
                <c:pt idx="53">
                  <c:v>58259</c:v>
                </c:pt>
                <c:pt idx="54">
                  <c:v>63151</c:v>
                </c:pt>
                <c:pt idx="55">
                  <c:v>68166</c:v>
                </c:pt>
                <c:pt idx="56">
                  <c:v>73285</c:v>
                </c:pt>
                <c:pt idx="57">
                  <c:v>78202</c:v>
                </c:pt>
                <c:pt idx="58">
                  <c:v>82984</c:v>
                </c:pt>
                <c:pt idx="59">
                  <c:v>86396</c:v>
                </c:pt>
                <c:pt idx="60">
                  <c:v>89480</c:v>
                </c:pt>
                <c:pt idx="61">
                  <c:v>92691</c:v>
                </c:pt>
                <c:pt idx="62">
                  <c:v>95780</c:v>
                </c:pt>
                <c:pt idx="63">
                  <c:v>98889</c:v>
                </c:pt>
                <c:pt idx="64">
                  <c:v>101715</c:v>
                </c:pt>
                <c:pt idx="65">
                  <c:v>104030</c:v>
                </c:pt>
                <c:pt idx="66">
                  <c:v>106133</c:v>
                </c:pt>
                <c:pt idx="67">
                  <c:v>108137</c:v>
                </c:pt>
                <c:pt idx="68">
                  <c:v>109962</c:v>
                </c:pt>
                <c:pt idx="69">
                  <c:v>111577</c:v>
                </c:pt>
                <c:pt idx="70">
                  <c:v>112895</c:v>
                </c:pt>
                <c:pt idx="71">
                  <c:v>113987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8-4E05-A271-FB6470777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500752"/>
        <c:axId val="986729552"/>
      </c:lineChart>
      <c:dateAx>
        <c:axId val="1191500752"/>
        <c:scaling>
          <c:orientation val="minMax"/>
        </c:scaling>
        <c:delete val="0"/>
        <c:axPos val="b"/>
        <c:numFmt formatCode="[$-41F]d\ m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86729552"/>
        <c:crosses val="autoZero"/>
        <c:auto val="1"/>
        <c:lblOffset val="100"/>
        <c:baseTimeUnit val="days"/>
      </c:dateAx>
      <c:valAx>
        <c:axId val="98672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9150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17</xdr:row>
      <xdr:rowOff>28573</xdr:rowOff>
    </xdr:from>
    <xdr:to>
      <xdr:col>10</xdr:col>
      <xdr:colOff>33524</xdr:colOff>
      <xdr:row>34</xdr:row>
      <xdr:rowOff>30073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AEC8090-5667-4A9B-BF5F-AF4AEFC9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76199</xdr:colOff>
      <xdr:row>17</xdr:row>
      <xdr:rowOff>38100</xdr:rowOff>
    </xdr:from>
    <xdr:to>
      <xdr:col>20</xdr:col>
      <xdr:colOff>100199</xdr:colOff>
      <xdr:row>34</xdr:row>
      <xdr:rowOff>39600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34FC838B-01CB-4A39-A1F6-2945CD3BF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95250</xdr:rowOff>
    </xdr:from>
    <xdr:to>
      <xdr:col>10</xdr:col>
      <xdr:colOff>33525</xdr:colOff>
      <xdr:row>51</xdr:row>
      <xdr:rowOff>96750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D19FCACD-0B94-4A10-B26A-5B5562A6E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</xdr:colOff>
      <xdr:row>34</xdr:row>
      <xdr:rowOff>85725</xdr:rowOff>
    </xdr:from>
    <xdr:to>
      <xdr:col>20</xdr:col>
      <xdr:colOff>100200</xdr:colOff>
      <xdr:row>51</xdr:row>
      <xdr:rowOff>87225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3CC0A476-D50D-468C-BBEE-75226686A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51</xdr:row>
      <xdr:rowOff>171450</xdr:rowOff>
    </xdr:from>
    <xdr:to>
      <xdr:col>10</xdr:col>
      <xdr:colOff>24000</xdr:colOff>
      <xdr:row>68</xdr:row>
      <xdr:rowOff>172950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011A743D-875D-4983-804F-349803C3E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76200</xdr:colOff>
      <xdr:row>51</xdr:row>
      <xdr:rowOff>171450</xdr:rowOff>
    </xdr:from>
    <xdr:to>
      <xdr:col>20</xdr:col>
      <xdr:colOff>100200</xdr:colOff>
      <xdr:row>68</xdr:row>
      <xdr:rowOff>172950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C9788AE5-83AA-442E-B4D2-1B47A4A51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85725</xdr:rowOff>
    </xdr:from>
    <xdr:to>
      <xdr:col>10</xdr:col>
      <xdr:colOff>33525</xdr:colOff>
      <xdr:row>86</xdr:row>
      <xdr:rowOff>87225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7E10D911-D50E-4510-897E-86692D79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66675</xdr:colOff>
      <xdr:row>69</xdr:row>
      <xdr:rowOff>76200</xdr:rowOff>
    </xdr:from>
    <xdr:to>
      <xdr:col>20</xdr:col>
      <xdr:colOff>90675</xdr:colOff>
      <xdr:row>86</xdr:row>
      <xdr:rowOff>77700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0354B78F-245D-495F-9998-BEF042B03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76200</xdr:colOff>
      <xdr:row>0</xdr:row>
      <xdr:rowOff>0</xdr:rowOff>
    </xdr:from>
    <xdr:to>
      <xdr:col>20</xdr:col>
      <xdr:colOff>100200</xdr:colOff>
      <xdr:row>17</xdr:row>
      <xdr:rowOff>1500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D60CC4A7-DA77-4556-9A75-0DE70B7F6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0</xdr:row>
      <xdr:rowOff>9525</xdr:rowOff>
    </xdr:from>
    <xdr:to>
      <xdr:col>10</xdr:col>
      <xdr:colOff>24000</xdr:colOff>
      <xdr:row>17</xdr:row>
      <xdr:rowOff>11025</xdr:rowOff>
    </xdr:to>
    <xdr:graphicFrame macro="">
      <xdr:nvGraphicFramePr>
        <xdr:cNvPr id="11" name="Grafik 10">
          <a:extLst>
            <a:ext uri="{FF2B5EF4-FFF2-40B4-BE49-F238E27FC236}">
              <a16:creationId xmlns:a16="http://schemas.microsoft.com/office/drawing/2014/main" id="{3AA4150E-8D43-45B5-AE71-FC5601E40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6FE9E3-3D7D-4A6F-9389-C8097EFEB31A}" name="Tablo1" displayName="Tablo1" ref="A1:N73" headerRowDxfId="40" dataDxfId="39">
  <autoFilter ref="A1:N73" xr:uid="{CE630B94-8D17-4FAA-90B2-7C2EDE45E63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B0BA2C21-E58D-4DE1-8234-D4328E71BF83}" name="TARİH" totalsRowLabel="Toplam" dataDxfId="38" totalsRowDxfId="37"/>
    <tableColumn id="2" xr3:uid="{6F17EC6F-9A17-4A5E-8180-94A6B689DB07}" name="TOPLAM TEST_x000a_SAYISI" dataDxfId="36" totalsRowDxfId="35"/>
    <tableColumn id="8" xr3:uid="{ECC0CA3B-0ACF-4280-BDE7-14796B0030A1}" name="GÜNLÜK TEST SAYISI" dataDxfId="34">
      <calculatedColumnFormula>ABS(Tablo1[[#This Row],[TOPLAM TEST
SAYISI]]-B1)</calculatedColumnFormula>
    </tableColumn>
    <tableColumn id="3" xr3:uid="{03858614-3B9D-44C7-BB13-593FE945B4B6}" name="TOPLAM VAKA_x000a_SAYISI" dataDxfId="33" totalsRowDxfId="32"/>
    <tableColumn id="9" xr3:uid="{6AD9A652-7E1E-413C-9E13-E6881C0314E4}" name="GÜNLÜK VAKA SAYISI" dataDxfId="31" totalsRowDxfId="30">
      <calculatedColumnFormula>ABS(Tablo1[[#This Row],[TOPLAM VAKA
SAYISI]]-D1)</calculatedColumnFormula>
    </tableColumn>
    <tableColumn id="4" xr3:uid="{B7FFBFED-ED60-4ED6-9D2A-F0F306EBB16E}" name="TOPLAM VEFAT_x000a_SAYISI" dataDxfId="29" totalsRowDxfId="28"/>
    <tableColumn id="10" xr3:uid="{0E33EBE9-DC14-42DC-8F9B-34D84EB363E3}" name="GÜNLÜK VEFAT SAYISI" dataDxfId="27" totalsRowDxfId="26">
      <calculatedColumnFormula>ABS(Tablo1[[#This Row],[TOPLAM VEFAT
SAYISI]]-F1)</calculatedColumnFormula>
    </tableColumn>
    <tableColumn id="5" xr3:uid="{06F3A9D3-0E30-47C8-A501-73A05B53C4A9}" name="TOPLAM YOĞUN BAKIM_x000a_HASTA SAYISI" dataDxfId="25" totalsRowDxfId="24"/>
    <tableColumn id="11" xr3:uid="{020B47CB-35BB-407E-8570-1C07EA29AFD3}" name="GÜNLÜK YOĞUN BAKIMDAKİ HASTA SAYISI ARTIŞI/AZALIŞI" dataDxfId="23" totalsRowDxfId="22">
      <calculatedColumnFormula>Tablo1[[#This Row],[TOPLAM YOĞUN BAKIM
HASTA SAYISI]]-H1</calculatedColumnFormula>
    </tableColumn>
    <tableColumn id="6" xr3:uid="{6A9D9ECE-E52E-4863-86C1-DD6F1493D9AE}" name="TOPLAM ENTÜBE_x000a_HASTA SAYISI" dataDxfId="21" totalsRowDxfId="20"/>
    <tableColumn id="12" xr3:uid="{18CA53C0-6AD3-44F8-A555-6B60B0E55DD4}" name="GÜNLÜK ENTÜBE HASTA SAYISI ARTIŞI/AZALIŞI" dataDxfId="19" totalsRowDxfId="18">
      <calculatedColumnFormula>Tablo1[[#This Row],[TOPLAM ENTÜBE
HASTA SAYISI]]-J1</calculatedColumnFormula>
    </tableColumn>
    <tableColumn id="7" xr3:uid="{A1688255-6543-46EE-AE8C-3A1332476C9C}" name="TOPLAM İYİLEŞEN_x000a_HASTA SAYISI" totalsRowFunction="sum" dataDxfId="17" totalsRowDxfId="16"/>
    <tableColumn id="13" xr3:uid="{5D4865FD-08BE-460B-896D-2CB022D71C4F}" name="GÜNLÜK İYİLEŞEN HASTA SAYISI ARTIŞI" dataDxfId="15" totalsRowDxfId="14">
      <calculatedColumnFormula>ABS(Tablo1[[#This Row],[TOPLAM İYİLEŞEN
HASTA SAYISI]]-L1)</calculatedColumnFormula>
    </tableColumn>
    <tableColumn id="14" xr3:uid="{4AFEBC81-0038-4F7E-BEDF-346E5D165BDB}" name="EYT" dataDxfId="13" totalsRowDxfId="12"/>
  </tableColumns>
  <tableStyleInfo name="TableStyleMedium2" showFirstColumn="1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E75183-9EC2-4656-9861-8949EF837A08}" name="Tablo3" displayName="Tablo3" ref="A15:G87" headerRowDxfId="11" dataDxfId="10" totalsRowDxfId="9">
  <autoFilter ref="A15:G87" xr:uid="{B0181473-5F50-4F7D-BD70-DC3E72D87F4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2654CC83-ED82-49E5-9C75-C03076F4C0F2}" name="TARİH" totalsRowLabel="Toplam" dataDxfId="8" totalsRowDxfId="7"/>
    <tableColumn id="2" xr3:uid="{F71B27C0-AB8E-4B8F-B296-AC3F442CB2FF}" name="TEST ORANI" dataDxfId="6"/>
    <tableColumn id="3" xr3:uid="{64AB73D3-36FE-4376-89D1-B3253E26FD65}" name="VAKA ORANI" dataDxfId="5">
      <calculatedColumnFormula>Toplamlar!D2/$C$14</calculatedColumnFormula>
    </tableColumn>
    <tableColumn id="4" xr3:uid="{6C0C323B-AFA9-420B-8CFE-5384748FDE8F}" name="VEFAT ORANI" dataDxfId="4">
      <calculatedColumnFormula>Toplamlar!F2/$C$14</calculatedColumnFormula>
    </tableColumn>
    <tableColumn id="5" xr3:uid="{239BF0AC-B425-4DD4-9ABC-8D0861B9CDAC}" name="YOĞUN BAKIMDA OLAN HASTA ORANI" dataDxfId="3">
      <calculatedColumnFormula>Toplamlar!H2/$C$14</calculatedColumnFormula>
    </tableColumn>
    <tableColumn id="6" xr3:uid="{BA60097E-55BF-4C22-8D16-C4F389CD3A7B}" name="ENTÜBE HASTA ORANI" dataDxfId="2">
      <calculatedColumnFormula>Toplamlar!J2/$C$14</calculatedColumnFormula>
    </tableColumn>
    <tableColumn id="7" xr3:uid="{02B4B929-8AE9-4F7A-936A-F7E64E72ECDF}" name="İYİLEŞEN HASTA ORAN" totalsRowFunction="sum" dataDxfId="1" totalsRowDxfId="0">
      <calculatedColumnFormula>Toplamlar!L2/$C$14</calculatedColumnFormula>
    </tableColumn>
  </tableColumns>
  <tableStyleInfo name="TableStyleMedium3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E6E78-EE6F-4278-BE64-B0A12851FE98}">
  <dimension ref="A1:N73"/>
  <sheetViews>
    <sheetView zoomScale="80" zoomScaleNormal="80" workbookViewId="0">
      <pane ySplit="1" topLeftCell="A56" activePane="bottomLeft" state="frozen"/>
      <selection pane="bottomLeft" activeCell="M73" sqref="M73"/>
    </sheetView>
  </sheetViews>
  <sheetFormatPr defaultRowHeight="15" x14ac:dyDescent="0.25"/>
  <cols>
    <col min="1" max="1" width="15.140625" style="5" customWidth="1"/>
    <col min="2" max="2" width="15.7109375" style="7" customWidth="1"/>
    <col min="3" max="3" width="17.5703125" style="7" customWidth="1"/>
    <col min="4" max="4" width="16.140625" style="7" customWidth="1"/>
    <col min="5" max="5" width="15.7109375" style="7" customWidth="1"/>
    <col min="6" max="6" width="16.42578125" style="7" customWidth="1"/>
    <col min="7" max="7" width="16.140625" style="7" customWidth="1"/>
    <col min="8" max="8" width="18.28515625" style="7" customWidth="1"/>
    <col min="9" max="9" width="20.85546875" customWidth="1"/>
    <col min="10" max="10" width="16.28515625" customWidth="1"/>
    <col min="11" max="11" width="21.28515625" customWidth="1"/>
    <col min="12" max="12" width="18.140625" customWidth="1"/>
    <col min="13" max="13" width="20.28515625" customWidth="1"/>
  </cols>
  <sheetData>
    <row r="1" spans="1:14" ht="45" x14ac:dyDescent="0.25">
      <c r="A1" s="2" t="s">
        <v>0</v>
      </c>
      <c r="B1" s="16" t="s">
        <v>4</v>
      </c>
      <c r="C1" s="3" t="s">
        <v>10</v>
      </c>
      <c r="D1" s="16" t="s">
        <v>1</v>
      </c>
      <c r="E1" s="3" t="s">
        <v>9</v>
      </c>
      <c r="F1" s="16" t="s">
        <v>2</v>
      </c>
      <c r="G1" s="3" t="s">
        <v>8</v>
      </c>
      <c r="H1" s="16" t="s">
        <v>3</v>
      </c>
      <c r="I1" s="3" t="s">
        <v>19</v>
      </c>
      <c r="J1" s="16" t="s">
        <v>5</v>
      </c>
      <c r="K1" s="3" t="s">
        <v>20</v>
      </c>
      <c r="L1" s="16" t="s">
        <v>6</v>
      </c>
      <c r="M1" s="3" t="s">
        <v>7</v>
      </c>
      <c r="N1" s="17" t="s">
        <v>24</v>
      </c>
    </row>
    <row r="2" spans="1:14" x14ac:dyDescent="0.25">
      <c r="A2" s="1">
        <v>43900</v>
      </c>
      <c r="B2" s="3">
        <v>0</v>
      </c>
      <c r="C2" s="3">
        <v>0</v>
      </c>
      <c r="D2" s="7">
        <v>1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/>
    </row>
    <row r="3" spans="1:14" x14ac:dyDescent="0.25">
      <c r="A3" s="1">
        <v>43901</v>
      </c>
      <c r="B3" s="3">
        <v>0</v>
      </c>
      <c r="C3" s="3">
        <f>ABS(Tablo1[[#This Row],[TOPLAM TEST
SAYISI]]-B2)</f>
        <v>0</v>
      </c>
      <c r="D3" s="7">
        <v>1</v>
      </c>
      <c r="E3" s="7">
        <f>ABS(Tablo1[[#This Row],[TOPLAM VAKA
SAYISI]]-D2)</f>
        <v>0</v>
      </c>
      <c r="F3" s="7">
        <v>0</v>
      </c>
      <c r="G3" s="7">
        <f>ABS(Tablo1[[#This Row],[TOPLAM VEFAT
SAYISI]]-F2)</f>
        <v>0</v>
      </c>
      <c r="H3" s="7">
        <v>0</v>
      </c>
      <c r="I3" s="7">
        <f>Tablo1[[#This Row],[TOPLAM YOĞUN BAKIM
HASTA SAYISI]]-H2</f>
        <v>0</v>
      </c>
      <c r="J3" s="7">
        <v>0</v>
      </c>
      <c r="K3" s="7">
        <f>Tablo1[[#This Row],[TOPLAM ENTÜBE
HASTA SAYISI]]-J2</f>
        <v>0</v>
      </c>
      <c r="L3" s="7">
        <v>0</v>
      </c>
      <c r="M3" s="7">
        <f>ABS(Tablo1[[#This Row],[TOPLAM İYİLEŞEN
HASTA SAYISI]]-L2)</f>
        <v>0</v>
      </c>
      <c r="N3" s="7"/>
    </row>
    <row r="4" spans="1:14" x14ac:dyDescent="0.25">
      <c r="A4" s="1">
        <v>43902</v>
      </c>
      <c r="B4" s="3">
        <v>0</v>
      </c>
      <c r="C4" s="3">
        <f>ABS(Tablo1[[#This Row],[TOPLAM TEST
SAYISI]]-B3)</f>
        <v>0</v>
      </c>
      <c r="D4" s="7">
        <v>1</v>
      </c>
      <c r="E4" s="7">
        <f>ABS(Tablo1[[#This Row],[TOPLAM VAKA
SAYISI]]-D3)</f>
        <v>0</v>
      </c>
      <c r="F4" s="7">
        <v>0</v>
      </c>
      <c r="G4" s="7">
        <f>ABS(Tablo1[[#This Row],[TOPLAM VEFAT
SAYISI]]-F3)</f>
        <v>0</v>
      </c>
      <c r="H4" s="7">
        <v>0</v>
      </c>
      <c r="I4" s="7">
        <f>Tablo1[[#This Row],[TOPLAM YOĞUN BAKIM
HASTA SAYISI]]-H3</f>
        <v>0</v>
      </c>
      <c r="J4" s="7">
        <v>0</v>
      </c>
      <c r="K4" s="7">
        <f>Tablo1[[#This Row],[TOPLAM ENTÜBE
HASTA SAYISI]]-J3</f>
        <v>0</v>
      </c>
      <c r="L4" s="7">
        <v>0</v>
      </c>
      <c r="M4" s="7">
        <f>ABS(Tablo1[[#This Row],[TOPLAM İYİLEŞEN
HASTA SAYISI]]-L3)</f>
        <v>0</v>
      </c>
      <c r="N4" s="7"/>
    </row>
    <row r="5" spans="1:14" x14ac:dyDescent="0.25">
      <c r="A5" s="1">
        <v>43903</v>
      </c>
      <c r="B5" s="3">
        <v>0</v>
      </c>
      <c r="C5" s="3">
        <f>ABS(Tablo1[[#This Row],[TOPLAM TEST
SAYISI]]-B4)</f>
        <v>0</v>
      </c>
      <c r="D5" s="7">
        <v>5</v>
      </c>
      <c r="E5" s="7">
        <f>ABS(Tablo1[[#This Row],[TOPLAM VAKA
SAYISI]]-D4)</f>
        <v>4</v>
      </c>
      <c r="F5" s="7">
        <v>0</v>
      </c>
      <c r="G5" s="7">
        <f>ABS(Tablo1[[#This Row],[TOPLAM VEFAT
SAYISI]]-F4)</f>
        <v>0</v>
      </c>
      <c r="H5" s="7">
        <v>0</v>
      </c>
      <c r="I5" s="7">
        <f>Tablo1[[#This Row],[TOPLAM YOĞUN BAKIM
HASTA SAYISI]]-H4</f>
        <v>0</v>
      </c>
      <c r="J5" s="7">
        <v>0</v>
      </c>
      <c r="K5" s="7">
        <f>Tablo1[[#This Row],[TOPLAM ENTÜBE
HASTA SAYISI]]-J4</f>
        <v>0</v>
      </c>
      <c r="L5" s="7">
        <v>0</v>
      </c>
      <c r="M5" s="7">
        <f>ABS(Tablo1[[#This Row],[TOPLAM İYİLEŞEN
HASTA SAYISI]]-L4)</f>
        <v>0</v>
      </c>
      <c r="N5" s="7"/>
    </row>
    <row r="6" spans="1:14" x14ac:dyDescent="0.25">
      <c r="A6" s="1">
        <v>43904</v>
      </c>
      <c r="B6" s="3">
        <v>0</v>
      </c>
      <c r="C6" s="3">
        <f>ABS(Tablo1[[#This Row],[TOPLAM TEST
SAYISI]]-B5)</f>
        <v>0</v>
      </c>
      <c r="D6" s="7">
        <v>6</v>
      </c>
      <c r="E6" s="7">
        <f>ABS(Tablo1[[#This Row],[TOPLAM VAKA
SAYISI]]-D5)</f>
        <v>1</v>
      </c>
      <c r="F6" s="7">
        <v>0</v>
      </c>
      <c r="G6" s="7">
        <f>ABS(Tablo1[[#This Row],[TOPLAM VEFAT
SAYISI]]-F5)</f>
        <v>0</v>
      </c>
      <c r="H6" s="7">
        <v>0</v>
      </c>
      <c r="I6" s="7">
        <f>Tablo1[[#This Row],[TOPLAM YOĞUN BAKIM
HASTA SAYISI]]-H5</f>
        <v>0</v>
      </c>
      <c r="J6" s="7">
        <v>0</v>
      </c>
      <c r="K6" s="7">
        <f>Tablo1[[#This Row],[TOPLAM ENTÜBE
HASTA SAYISI]]-J5</f>
        <v>0</v>
      </c>
      <c r="L6" s="7">
        <v>0</v>
      </c>
      <c r="M6" s="7">
        <f>ABS(Tablo1[[#This Row],[TOPLAM İYİLEŞEN
HASTA SAYISI]]-L5)</f>
        <v>0</v>
      </c>
      <c r="N6" s="7"/>
    </row>
    <row r="7" spans="1:14" x14ac:dyDescent="0.25">
      <c r="A7" s="1">
        <v>43905</v>
      </c>
      <c r="B7" s="3">
        <v>0</v>
      </c>
      <c r="C7" s="3">
        <f>ABS(Tablo1[[#This Row],[TOPLAM TEST
SAYISI]]-B6)</f>
        <v>0</v>
      </c>
      <c r="D7" s="7">
        <v>18</v>
      </c>
      <c r="E7" s="7">
        <f>ABS(Tablo1[[#This Row],[TOPLAM VAKA
SAYISI]]-D6)</f>
        <v>12</v>
      </c>
      <c r="F7" s="7">
        <v>0</v>
      </c>
      <c r="G7" s="7">
        <f>ABS(Tablo1[[#This Row],[TOPLAM VEFAT
SAYISI]]-F6)</f>
        <v>0</v>
      </c>
      <c r="H7" s="7">
        <v>0</v>
      </c>
      <c r="I7" s="7">
        <f>Tablo1[[#This Row],[TOPLAM YOĞUN BAKIM
HASTA SAYISI]]-H6</f>
        <v>0</v>
      </c>
      <c r="J7" s="7">
        <v>0</v>
      </c>
      <c r="K7" s="7">
        <f>Tablo1[[#This Row],[TOPLAM ENTÜBE
HASTA SAYISI]]-J6</f>
        <v>0</v>
      </c>
      <c r="L7" s="7">
        <v>0</v>
      </c>
      <c r="M7" s="7">
        <f>ABS(Tablo1[[#This Row],[TOPLAM İYİLEŞEN
HASTA SAYISI]]-L6)</f>
        <v>0</v>
      </c>
      <c r="N7" s="7"/>
    </row>
    <row r="8" spans="1:14" x14ac:dyDescent="0.25">
      <c r="A8" s="1">
        <v>43906</v>
      </c>
      <c r="B8" s="3">
        <v>0</v>
      </c>
      <c r="C8" s="3">
        <f>ABS(Tablo1[[#This Row],[TOPLAM TEST
SAYISI]]-B7)</f>
        <v>0</v>
      </c>
      <c r="D8" s="7">
        <v>47</v>
      </c>
      <c r="E8" s="7">
        <f>ABS(Tablo1[[#This Row],[TOPLAM VAKA
SAYISI]]-D7)</f>
        <v>29</v>
      </c>
      <c r="F8" s="7">
        <v>0</v>
      </c>
      <c r="G8" s="7">
        <f>ABS(Tablo1[[#This Row],[TOPLAM VEFAT
SAYISI]]-F7)</f>
        <v>0</v>
      </c>
      <c r="H8" s="7">
        <v>0</v>
      </c>
      <c r="I8" s="7">
        <f>Tablo1[[#This Row],[TOPLAM YOĞUN BAKIM
HASTA SAYISI]]-H7</f>
        <v>0</v>
      </c>
      <c r="J8" s="7">
        <v>0</v>
      </c>
      <c r="K8" s="7">
        <f>Tablo1[[#This Row],[TOPLAM ENTÜBE
HASTA SAYISI]]-J7</f>
        <v>0</v>
      </c>
      <c r="L8" s="7">
        <v>0</v>
      </c>
      <c r="M8" s="7">
        <f>ABS(Tablo1[[#This Row],[TOPLAM İYİLEŞEN
HASTA SAYISI]]-L7)</f>
        <v>0</v>
      </c>
      <c r="N8" s="7"/>
    </row>
    <row r="9" spans="1:14" x14ac:dyDescent="0.25">
      <c r="A9" s="1">
        <v>43907</v>
      </c>
      <c r="B9" s="3">
        <v>0</v>
      </c>
      <c r="C9" s="3">
        <f>ABS(Tablo1[[#This Row],[TOPLAM TEST
SAYISI]]-B8)</f>
        <v>0</v>
      </c>
      <c r="D9" s="7">
        <v>98</v>
      </c>
      <c r="E9" s="7">
        <f>ABS(Tablo1[[#This Row],[TOPLAM VAKA
SAYISI]]-D8)</f>
        <v>51</v>
      </c>
      <c r="F9" s="7">
        <v>1</v>
      </c>
      <c r="G9" s="7">
        <f>ABS(Tablo1[[#This Row],[TOPLAM VEFAT
SAYISI]]-F8)</f>
        <v>1</v>
      </c>
      <c r="H9" s="7">
        <v>0</v>
      </c>
      <c r="I9" s="7">
        <f>Tablo1[[#This Row],[TOPLAM YOĞUN BAKIM
HASTA SAYISI]]-H8</f>
        <v>0</v>
      </c>
      <c r="J9" s="7">
        <v>0</v>
      </c>
      <c r="K9" s="7">
        <f>Tablo1[[#This Row],[TOPLAM ENTÜBE
HASTA SAYISI]]-J8</f>
        <v>0</v>
      </c>
      <c r="L9" s="7">
        <v>0</v>
      </c>
      <c r="M9" s="7">
        <f>ABS(Tablo1[[#This Row],[TOPLAM İYİLEŞEN
HASTA SAYISI]]-L8)</f>
        <v>0</v>
      </c>
      <c r="N9" s="7"/>
    </row>
    <row r="10" spans="1:14" x14ac:dyDescent="0.25">
      <c r="A10" s="1">
        <v>43908</v>
      </c>
      <c r="B10" s="3">
        <v>0</v>
      </c>
      <c r="C10" s="3">
        <f>ABS(Tablo1[[#This Row],[TOPLAM TEST
SAYISI]]-B9)</f>
        <v>0</v>
      </c>
      <c r="D10" s="7">
        <v>191</v>
      </c>
      <c r="E10" s="7">
        <f>ABS(Tablo1[[#This Row],[TOPLAM VAKA
SAYISI]]-D9)</f>
        <v>93</v>
      </c>
      <c r="F10" s="7">
        <v>2</v>
      </c>
      <c r="G10" s="7">
        <f>ABS(Tablo1[[#This Row],[TOPLAM VEFAT
SAYISI]]-F9)</f>
        <v>1</v>
      </c>
      <c r="H10" s="7">
        <v>0</v>
      </c>
      <c r="I10" s="7">
        <f>Tablo1[[#This Row],[TOPLAM YOĞUN BAKIM
HASTA SAYISI]]-H9</f>
        <v>0</v>
      </c>
      <c r="J10" s="7">
        <v>0</v>
      </c>
      <c r="K10" s="7">
        <f>Tablo1[[#This Row],[TOPLAM ENTÜBE
HASTA SAYISI]]-J9</f>
        <v>0</v>
      </c>
      <c r="L10" s="7">
        <v>0</v>
      </c>
      <c r="M10" s="7">
        <f>ABS(Tablo1[[#This Row],[TOPLAM İYİLEŞEN
HASTA SAYISI]]-L9)</f>
        <v>0</v>
      </c>
      <c r="N10" s="7"/>
    </row>
    <row r="11" spans="1:14" x14ac:dyDescent="0.25">
      <c r="A11" s="1">
        <v>43909</v>
      </c>
      <c r="B11" s="3">
        <v>0</v>
      </c>
      <c r="C11" s="3">
        <f>ABS(Tablo1[[#This Row],[TOPLAM TEST
SAYISI]]-B10)</f>
        <v>0</v>
      </c>
      <c r="D11" s="7">
        <v>359</v>
      </c>
      <c r="E11" s="7">
        <f>ABS(Tablo1[[#This Row],[TOPLAM VAKA
SAYISI]]-D10)</f>
        <v>168</v>
      </c>
      <c r="F11" s="7">
        <v>4</v>
      </c>
      <c r="G11" s="7">
        <f>ABS(Tablo1[[#This Row],[TOPLAM VEFAT
SAYISI]]-F10)</f>
        <v>2</v>
      </c>
      <c r="H11" s="7">
        <v>0</v>
      </c>
      <c r="I11" s="7">
        <f>Tablo1[[#This Row],[TOPLAM YOĞUN BAKIM
HASTA SAYISI]]-H10</f>
        <v>0</v>
      </c>
      <c r="J11" s="7">
        <v>0</v>
      </c>
      <c r="K11" s="7">
        <f>Tablo1[[#This Row],[TOPLAM ENTÜBE
HASTA SAYISI]]-J10</f>
        <v>0</v>
      </c>
      <c r="L11" s="7">
        <v>0</v>
      </c>
      <c r="M11" s="7">
        <f>ABS(Tablo1[[#This Row],[TOPLAM İYİLEŞEN
HASTA SAYISI]]-L10)</f>
        <v>0</v>
      </c>
      <c r="N11" s="7"/>
    </row>
    <row r="12" spans="1:14" x14ac:dyDescent="0.25">
      <c r="A12" s="1">
        <v>43910</v>
      </c>
      <c r="B12" s="3">
        <v>0</v>
      </c>
      <c r="C12" s="3">
        <f>ABS(Tablo1[[#This Row],[TOPLAM TEST
SAYISI]]-B11)</f>
        <v>0</v>
      </c>
      <c r="D12" s="7">
        <v>670</v>
      </c>
      <c r="E12" s="7">
        <f>ABS(Tablo1[[#This Row],[TOPLAM VAKA
SAYISI]]-D11)</f>
        <v>311</v>
      </c>
      <c r="F12" s="7">
        <v>9</v>
      </c>
      <c r="G12" s="7">
        <f>ABS(Tablo1[[#This Row],[TOPLAM VEFAT
SAYISI]]-F11)</f>
        <v>5</v>
      </c>
      <c r="H12" s="7">
        <v>0</v>
      </c>
      <c r="I12" s="7">
        <f>Tablo1[[#This Row],[TOPLAM YOĞUN BAKIM
HASTA SAYISI]]-H11</f>
        <v>0</v>
      </c>
      <c r="J12" s="7">
        <v>0</v>
      </c>
      <c r="K12" s="7">
        <f>Tablo1[[#This Row],[TOPLAM ENTÜBE
HASTA SAYISI]]-J11</f>
        <v>0</v>
      </c>
      <c r="L12" s="7">
        <v>0</v>
      </c>
      <c r="M12" s="7">
        <f>ABS(Tablo1[[#This Row],[TOPLAM İYİLEŞEN
HASTA SAYISI]]-L11)</f>
        <v>0</v>
      </c>
      <c r="N12" s="7"/>
    </row>
    <row r="13" spans="1:14" x14ac:dyDescent="0.25">
      <c r="A13" s="1">
        <v>43911</v>
      </c>
      <c r="B13" s="3">
        <v>0</v>
      </c>
      <c r="C13" s="3">
        <f>ABS(Tablo1[[#This Row],[TOPLAM TEST
SAYISI]]-B12)</f>
        <v>0</v>
      </c>
      <c r="D13" s="7">
        <v>947</v>
      </c>
      <c r="E13" s="7">
        <f>ABS(Tablo1[[#This Row],[TOPLAM VAKA
SAYISI]]-D12)</f>
        <v>277</v>
      </c>
      <c r="F13" s="7">
        <v>21</v>
      </c>
      <c r="G13" s="7">
        <f>ABS(Tablo1[[#This Row],[TOPLAM VEFAT
SAYISI]]-F12)</f>
        <v>12</v>
      </c>
      <c r="H13" s="7">
        <v>0</v>
      </c>
      <c r="I13" s="7">
        <f>Tablo1[[#This Row],[TOPLAM YOĞUN BAKIM
HASTA SAYISI]]-H12</f>
        <v>0</v>
      </c>
      <c r="J13" s="7">
        <v>0</v>
      </c>
      <c r="K13" s="7">
        <f>Tablo1[[#This Row],[TOPLAM ENTÜBE
HASTA SAYISI]]-J12</f>
        <v>0</v>
      </c>
      <c r="L13" s="7">
        <v>0</v>
      </c>
      <c r="M13" s="7">
        <f>ABS(Tablo1[[#This Row],[TOPLAM İYİLEŞEN
HASTA SAYISI]]-L12)</f>
        <v>0</v>
      </c>
      <c r="N13" s="7"/>
    </row>
    <row r="14" spans="1:14" x14ac:dyDescent="0.25">
      <c r="A14" s="1">
        <v>43912</v>
      </c>
      <c r="B14" s="3">
        <v>0</v>
      </c>
      <c r="C14" s="3">
        <f>ABS(Tablo1[[#This Row],[TOPLAM TEST
SAYISI]]-B13)</f>
        <v>0</v>
      </c>
      <c r="D14" s="7">
        <v>1236</v>
      </c>
      <c r="E14" s="7">
        <f>ABS(Tablo1[[#This Row],[TOPLAM VAKA
SAYISI]]-D13)</f>
        <v>289</v>
      </c>
      <c r="F14" s="7">
        <v>30</v>
      </c>
      <c r="G14" s="7">
        <f>ABS(Tablo1[[#This Row],[TOPLAM VEFAT
SAYISI]]-F13)</f>
        <v>9</v>
      </c>
      <c r="H14" s="7">
        <v>0</v>
      </c>
      <c r="I14" s="7">
        <f>Tablo1[[#This Row],[TOPLAM YOĞUN BAKIM
HASTA SAYISI]]-H13</f>
        <v>0</v>
      </c>
      <c r="J14" s="7">
        <v>0</v>
      </c>
      <c r="K14" s="7">
        <f>Tablo1[[#This Row],[TOPLAM ENTÜBE
HASTA SAYISI]]-J13</f>
        <v>0</v>
      </c>
      <c r="L14" s="7">
        <v>0</v>
      </c>
      <c r="M14" s="7">
        <f>ABS(Tablo1[[#This Row],[TOPLAM İYİLEŞEN
HASTA SAYISI]]-L13)</f>
        <v>0</v>
      </c>
      <c r="N14" s="7"/>
    </row>
    <row r="15" spans="1:14" x14ac:dyDescent="0.25">
      <c r="A15" s="1">
        <v>43913</v>
      </c>
      <c r="B15" s="3">
        <v>0</v>
      </c>
      <c r="C15" s="3">
        <f>ABS(Tablo1[[#This Row],[TOPLAM TEST
SAYISI]]-B14)</f>
        <v>0</v>
      </c>
      <c r="D15" s="7">
        <v>1529</v>
      </c>
      <c r="E15" s="7">
        <f>ABS(Tablo1[[#This Row],[TOPLAM VAKA
SAYISI]]-D14)</f>
        <v>293</v>
      </c>
      <c r="F15" s="7">
        <v>37</v>
      </c>
      <c r="G15" s="7">
        <f>ABS(Tablo1[[#This Row],[TOPLAM VEFAT
SAYISI]]-F14)</f>
        <v>7</v>
      </c>
      <c r="H15" s="7">
        <v>0</v>
      </c>
      <c r="I15" s="7">
        <f>Tablo1[[#This Row],[TOPLAM YOĞUN BAKIM
HASTA SAYISI]]-H14</f>
        <v>0</v>
      </c>
      <c r="J15" s="7">
        <v>0</v>
      </c>
      <c r="K15" s="7">
        <f>Tablo1[[#This Row],[TOPLAM ENTÜBE
HASTA SAYISI]]-J14</f>
        <v>0</v>
      </c>
      <c r="L15" s="7">
        <v>0</v>
      </c>
      <c r="M15" s="7">
        <f>ABS(Tablo1[[#This Row],[TOPLAM İYİLEŞEN
HASTA SAYISI]]-L14)</f>
        <v>0</v>
      </c>
      <c r="N15" s="7"/>
    </row>
    <row r="16" spans="1:14" x14ac:dyDescent="0.25">
      <c r="A16" s="1">
        <v>43914</v>
      </c>
      <c r="B16" s="3">
        <v>0</v>
      </c>
      <c r="C16" s="3">
        <f>ABS(Tablo1[[#This Row],[TOPLAM TEST
SAYISI]]-B15)</f>
        <v>0</v>
      </c>
      <c r="D16" s="7">
        <v>1872</v>
      </c>
      <c r="E16" s="7">
        <f>ABS(Tablo1[[#This Row],[TOPLAM VAKA
SAYISI]]-D15)</f>
        <v>343</v>
      </c>
      <c r="F16" s="7">
        <v>44</v>
      </c>
      <c r="G16" s="7">
        <f>ABS(Tablo1[[#This Row],[TOPLAM VEFAT
SAYISI]]-F15)</f>
        <v>7</v>
      </c>
      <c r="H16" s="7">
        <v>0</v>
      </c>
      <c r="I16" s="7">
        <f>Tablo1[[#This Row],[TOPLAM YOĞUN BAKIM
HASTA SAYISI]]-H15</f>
        <v>0</v>
      </c>
      <c r="J16" s="7">
        <v>0</v>
      </c>
      <c r="K16" s="7">
        <f>Tablo1[[#This Row],[TOPLAM ENTÜBE
HASTA SAYISI]]-J15</f>
        <v>0</v>
      </c>
      <c r="L16" s="7">
        <v>0</v>
      </c>
      <c r="M16" s="7">
        <f>ABS(Tablo1[[#This Row],[TOPLAM İYİLEŞEN
HASTA SAYISI]]-L15)</f>
        <v>0</v>
      </c>
      <c r="N16" s="7"/>
    </row>
    <row r="17" spans="1:14" x14ac:dyDescent="0.25">
      <c r="A17" s="1">
        <v>43915</v>
      </c>
      <c r="B17" s="3">
        <v>0</v>
      </c>
      <c r="C17" s="3">
        <f>ABS(Tablo1[[#This Row],[TOPLAM TEST
SAYISI]]-B16)</f>
        <v>0</v>
      </c>
      <c r="D17" s="7">
        <v>2433</v>
      </c>
      <c r="E17" s="7">
        <f>ABS(Tablo1[[#This Row],[TOPLAM VAKA
SAYISI]]-D16)</f>
        <v>561</v>
      </c>
      <c r="F17" s="7">
        <v>59</v>
      </c>
      <c r="G17" s="7">
        <f>ABS(Tablo1[[#This Row],[TOPLAM VEFAT
SAYISI]]-F16)</f>
        <v>15</v>
      </c>
      <c r="H17" s="7">
        <v>0</v>
      </c>
      <c r="I17" s="7">
        <f>Tablo1[[#This Row],[TOPLAM YOĞUN BAKIM
HASTA SAYISI]]-H16</f>
        <v>0</v>
      </c>
      <c r="J17" s="7">
        <v>0</v>
      </c>
      <c r="K17" s="7">
        <f>Tablo1[[#This Row],[TOPLAM ENTÜBE
HASTA SAYISI]]-J16</f>
        <v>0</v>
      </c>
      <c r="L17" s="7">
        <v>0</v>
      </c>
      <c r="M17" s="7">
        <f>ABS(Tablo1[[#This Row],[TOPLAM İYİLEŞEN
HASTA SAYISI]]-L16)</f>
        <v>0</v>
      </c>
      <c r="N17" s="7"/>
    </row>
    <row r="18" spans="1:14" x14ac:dyDescent="0.25">
      <c r="A18" s="1">
        <v>43916</v>
      </c>
      <c r="B18" s="3">
        <v>0</v>
      </c>
      <c r="C18" s="3">
        <f>ABS(Tablo1[[#This Row],[TOPLAM TEST
SAYISI]]-B17)</f>
        <v>0</v>
      </c>
      <c r="D18" s="7">
        <v>3629</v>
      </c>
      <c r="E18" s="7">
        <f>ABS(Tablo1[[#This Row],[TOPLAM VAKA
SAYISI]]-D17)</f>
        <v>1196</v>
      </c>
      <c r="F18" s="7">
        <v>75</v>
      </c>
      <c r="G18" s="7">
        <f>ABS(Tablo1[[#This Row],[TOPLAM VEFAT
SAYISI]]-F17)</f>
        <v>16</v>
      </c>
      <c r="H18" s="7">
        <v>0</v>
      </c>
      <c r="I18" s="7">
        <f>Tablo1[[#This Row],[TOPLAM YOĞUN BAKIM
HASTA SAYISI]]-H17</f>
        <v>0</v>
      </c>
      <c r="J18" s="7">
        <v>0</v>
      </c>
      <c r="K18" s="7">
        <f>Tablo1[[#This Row],[TOPLAM ENTÜBE
HASTA SAYISI]]-J17</f>
        <v>0</v>
      </c>
      <c r="L18" s="7">
        <v>0</v>
      </c>
      <c r="M18" s="7">
        <f>ABS(Tablo1[[#This Row],[TOPLAM İYİLEŞEN
HASTA SAYISI]]-L17)</f>
        <v>0</v>
      </c>
      <c r="N18" s="7"/>
    </row>
    <row r="19" spans="1:14" x14ac:dyDescent="0.25">
      <c r="A19" s="1">
        <v>43917</v>
      </c>
      <c r="B19" s="3">
        <v>47823</v>
      </c>
      <c r="C19" s="3">
        <f>ABS(Tablo1[[#This Row],[TOPLAM TEST
SAYISI]]-B18)</f>
        <v>47823</v>
      </c>
      <c r="D19" s="7">
        <v>5698</v>
      </c>
      <c r="E19" s="7">
        <f>ABS(Tablo1[[#This Row],[TOPLAM VAKA
SAYISI]]-D18)</f>
        <v>2069</v>
      </c>
      <c r="F19" s="7">
        <v>92</v>
      </c>
      <c r="G19" s="7">
        <f>ABS(Tablo1[[#This Row],[TOPLAM VEFAT
SAYISI]]-F18)</f>
        <v>17</v>
      </c>
      <c r="H19" s="7">
        <v>344</v>
      </c>
      <c r="I19" s="7">
        <f>Tablo1[[#This Row],[TOPLAM YOĞUN BAKIM
HASTA SAYISI]]-H18</f>
        <v>344</v>
      </c>
      <c r="J19" s="7">
        <v>241</v>
      </c>
      <c r="K19" s="7">
        <f>Tablo1[[#This Row],[TOPLAM ENTÜBE
HASTA SAYISI]]-J18</f>
        <v>241</v>
      </c>
      <c r="L19" s="7">
        <v>42</v>
      </c>
      <c r="M19" s="7">
        <f>ABS(Tablo1[[#This Row],[TOPLAM İYİLEŞEN
HASTA SAYISI]]-L18)</f>
        <v>42</v>
      </c>
      <c r="N19" s="7"/>
    </row>
    <row r="20" spans="1:14" x14ac:dyDescent="0.25">
      <c r="A20" s="1">
        <v>43918</v>
      </c>
      <c r="B20" s="3">
        <v>55464</v>
      </c>
      <c r="C20" s="3">
        <f>ABS(Tablo1[[#This Row],[TOPLAM TEST
SAYISI]]-B19)</f>
        <v>7641</v>
      </c>
      <c r="D20" s="7">
        <v>7402</v>
      </c>
      <c r="E20" s="7">
        <f>ABS(Tablo1[[#This Row],[TOPLAM VAKA
SAYISI]]-D19)</f>
        <v>1704</v>
      </c>
      <c r="F20" s="7">
        <v>108</v>
      </c>
      <c r="G20" s="7">
        <f>ABS(Tablo1[[#This Row],[TOPLAM VEFAT
SAYISI]]-F19)</f>
        <v>16</v>
      </c>
      <c r="H20" s="7">
        <v>445</v>
      </c>
      <c r="I20" s="7">
        <f>Tablo1[[#This Row],[TOPLAM YOĞUN BAKIM
HASTA SAYISI]]-H19</f>
        <v>101</v>
      </c>
      <c r="J20" s="7">
        <v>309</v>
      </c>
      <c r="K20" s="7">
        <f>Tablo1[[#This Row],[TOPLAM ENTÜBE
HASTA SAYISI]]-J19</f>
        <v>68</v>
      </c>
      <c r="L20" s="7">
        <v>70</v>
      </c>
      <c r="M20" s="7">
        <f>ABS(Tablo1[[#This Row],[TOPLAM İYİLEŞEN
HASTA SAYISI]]-L19)</f>
        <v>28</v>
      </c>
      <c r="N20" s="7"/>
    </row>
    <row r="21" spans="1:14" x14ac:dyDescent="0.25">
      <c r="A21" s="1">
        <v>43919</v>
      </c>
      <c r="B21" s="3">
        <v>65446</v>
      </c>
      <c r="C21" s="3">
        <f>ABS(Tablo1[[#This Row],[TOPLAM TEST
SAYISI]]-B20)</f>
        <v>9982</v>
      </c>
      <c r="D21" s="7">
        <v>9217</v>
      </c>
      <c r="E21" s="7">
        <f>ABS(Tablo1[[#This Row],[TOPLAM VAKA
SAYISI]]-D20)</f>
        <v>1815</v>
      </c>
      <c r="F21" s="7">
        <v>131</v>
      </c>
      <c r="G21" s="7">
        <f>ABS(Tablo1[[#This Row],[TOPLAM VEFAT
SAYISI]]-F20)</f>
        <v>23</v>
      </c>
      <c r="H21" s="7">
        <v>568</v>
      </c>
      <c r="I21" s="7">
        <f>Tablo1[[#This Row],[TOPLAM YOĞUN BAKIM
HASTA SAYISI]]-H20</f>
        <v>123</v>
      </c>
      <c r="J21" s="7">
        <v>394</v>
      </c>
      <c r="K21" s="7">
        <f>Tablo1[[#This Row],[TOPLAM ENTÜBE
HASTA SAYISI]]-J20</f>
        <v>85</v>
      </c>
      <c r="L21" s="7">
        <v>105</v>
      </c>
      <c r="M21" s="7">
        <f>ABS(Tablo1[[#This Row],[TOPLAM İYİLEŞEN
HASTA SAYISI]]-L20)</f>
        <v>35</v>
      </c>
      <c r="N21" s="7"/>
    </row>
    <row r="22" spans="1:14" x14ac:dyDescent="0.25">
      <c r="A22" s="1">
        <v>43920</v>
      </c>
      <c r="B22" s="3">
        <v>76981</v>
      </c>
      <c r="C22" s="3">
        <f>ABS(Tablo1[[#This Row],[TOPLAM TEST
SAYISI]]-B21)</f>
        <v>11535</v>
      </c>
      <c r="D22" s="7">
        <v>10827</v>
      </c>
      <c r="E22" s="7">
        <f>ABS(Tablo1[[#This Row],[TOPLAM VAKA
SAYISI]]-D21)</f>
        <v>1610</v>
      </c>
      <c r="F22" s="7">
        <v>168</v>
      </c>
      <c r="G22" s="7">
        <f>ABS(Tablo1[[#This Row],[TOPLAM VEFAT
SAYISI]]-F21)</f>
        <v>37</v>
      </c>
      <c r="H22" s="7">
        <v>725</v>
      </c>
      <c r="I22" s="7">
        <f>Tablo1[[#This Row],[TOPLAM YOĞUN BAKIM
HASTA SAYISI]]-H21</f>
        <v>157</v>
      </c>
      <c r="J22" s="7">
        <v>523</v>
      </c>
      <c r="K22" s="7">
        <f>Tablo1[[#This Row],[TOPLAM ENTÜBE
HASTA SAYISI]]-J21</f>
        <v>129</v>
      </c>
      <c r="L22" s="7">
        <v>162</v>
      </c>
      <c r="M22" s="7">
        <f>ABS(Tablo1[[#This Row],[TOPLAM İYİLEŞEN
HASTA SAYISI]]-L21)</f>
        <v>57</v>
      </c>
      <c r="N22" s="7"/>
    </row>
    <row r="23" spans="1:14" x14ac:dyDescent="0.25">
      <c r="A23" s="1">
        <v>43921</v>
      </c>
      <c r="B23" s="3">
        <v>92403</v>
      </c>
      <c r="C23" s="3">
        <f>ABS(Tablo1[[#This Row],[TOPLAM TEST
SAYISI]]-B22)</f>
        <v>15422</v>
      </c>
      <c r="D23" s="7">
        <v>13531</v>
      </c>
      <c r="E23" s="7">
        <f>ABS(Tablo1[[#This Row],[TOPLAM VAKA
SAYISI]]-D22)</f>
        <v>2704</v>
      </c>
      <c r="F23" s="7">
        <v>214</v>
      </c>
      <c r="G23" s="7">
        <f>ABS(Tablo1[[#This Row],[TOPLAM VEFAT
SAYISI]]-F22)</f>
        <v>46</v>
      </c>
      <c r="H23" s="7">
        <v>847</v>
      </c>
      <c r="I23" s="7">
        <f>Tablo1[[#This Row],[TOPLAM YOĞUN BAKIM
HASTA SAYISI]]-H22</f>
        <v>122</v>
      </c>
      <c r="J23" s="7">
        <v>622</v>
      </c>
      <c r="K23" s="7">
        <f>Tablo1[[#This Row],[TOPLAM ENTÜBE
HASTA SAYISI]]-J22</f>
        <v>99</v>
      </c>
      <c r="L23" s="7">
        <v>243</v>
      </c>
      <c r="M23" s="7">
        <f>ABS(Tablo1[[#This Row],[TOPLAM İYİLEŞEN
HASTA SAYISI]]-L22)</f>
        <v>81</v>
      </c>
      <c r="N23" s="7"/>
    </row>
    <row r="24" spans="1:14" x14ac:dyDescent="0.25">
      <c r="A24" s="1">
        <v>43922</v>
      </c>
      <c r="B24" s="3">
        <v>106799</v>
      </c>
      <c r="C24" s="3">
        <f>ABS(Tablo1[[#This Row],[TOPLAM TEST
SAYISI]]-B23)</f>
        <v>14396</v>
      </c>
      <c r="D24" s="7">
        <v>15679</v>
      </c>
      <c r="E24" s="7">
        <f>ABS(Tablo1[[#This Row],[TOPLAM VAKA
SAYISI]]-D23)</f>
        <v>2148</v>
      </c>
      <c r="F24" s="7">
        <v>277</v>
      </c>
      <c r="G24" s="7">
        <f>ABS(Tablo1[[#This Row],[TOPLAM VEFAT
SAYISI]]-F23)</f>
        <v>63</v>
      </c>
      <c r="H24" s="7">
        <v>979</v>
      </c>
      <c r="I24" s="7">
        <f>Tablo1[[#This Row],[TOPLAM YOĞUN BAKIM
HASTA SAYISI]]-H23</f>
        <v>132</v>
      </c>
      <c r="J24" s="7">
        <v>692</v>
      </c>
      <c r="K24" s="7">
        <f>Tablo1[[#This Row],[TOPLAM ENTÜBE
HASTA SAYISI]]-J23</f>
        <v>70</v>
      </c>
      <c r="L24" s="7">
        <v>333</v>
      </c>
      <c r="M24" s="7">
        <f>ABS(Tablo1[[#This Row],[TOPLAM İYİLEŞEN
HASTA SAYISI]]-L23)</f>
        <v>90</v>
      </c>
      <c r="N24" s="7"/>
    </row>
    <row r="25" spans="1:14" x14ac:dyDescent="0.25">
      <c r="A25" s="1">
        <v>43923</v>
      </c>
      <c r="B25" s="3">
        <v>125556</v>
      </c>
      <c r="C25" s="3">
        <f>ABS(Tablo1[[#This Row],[TOPLAM TEST
SAYISI]]-B24)</f>
        <v>18757</v>
      </c>
      <c r="D25" s="7">
        <v>18135</v>
      </c>
      <c r="E25" s="7">
        <f>ABS(Tablo1[[#This Row],[TOPLAM VAKA
SAYISI]]-D24)</f>
        <v>2456</v>
      </c>
      <c r="F25" s="7">
        <v>356</v>
      </c>
      <c r="G25" s="7">
        <f>ABS(Tablo1[[#This Row],[TOPLAM VEFAT
SAYISI]]-F24)</f>
        <v>79</v>
      </c>
      <c r="H25" s="7">
        <v>1101</v>
      </c>
      <c r="I25" s="7">
        <f>Tablo1[[#This Row],[TOPLAM YOĞUN BAKIM
HASTA SAYISI]]-H24</f>
        <v>122</v>
      </c>
      <c r="J25" s="7">
        <v>783</v>
      </c>
      <c r="K25" s="7">
        <f>Tablo1[[#This Row],[TOPLAM ENTÜBE
HASTA SAYISI]]-J24</f>
        <v>91</v>
      </c>
      <c r="L25" s="7">
        <v>415</v>
      </c>
      <c r="M25" s="7">
        <f>ABS(Tablo1[[#This Row],[TOPLAM İYİLEŞEN
HASTA SAYISI]]-L24)</f>
        <v>82</v>
      </c>
      <c r="N25" s="7"/>
    </row>
    <row r="26" spans="1:14" x14ac:dyDescent="0.25">
      <c r="A26" s="1">
        <v>43924</v>
      </c>
      <c r="B26" s="3">
        <v>141716</v>
      </c>
      <c r="C26" s="3">
        <f>ABS(Tablo1[[#This Row],[TOPLAM TEST
SAYISI]]-B25)</f>
        <v>16160</v>
      </c>
      <c r="D26" s="7">
        <v>20921</v>
      </c>
      <c r="E26" s="7">
        <f>ABS(Tablo1[[#This Row],[TOPLAM VAKA
SAYISI]]-D25)</f>
        <v>2786</v>
      </c>
      <c r="F26" s="7">
        <v>425</v>
      </c>
      <c r="G26" s="7">
        <f>ABS(Tablo1[[#This Row],[TOPLAM VEFAT
SAYISI]]-F25)</f>
        <v>69</v>
      </c>
      <c r="H26" s="7">
        <v>1251</v>
      </c>
      <c r="I26" s="7">
        <f>Tablo1[[#This Row],[TOPLAM YOĞUN BAKIM
HASTA SAYISI]]-H25</f>
        <v>150</v>
      </c>
      <c r="J26" s="7">
        <v>867</v>
      </c>
      <c r="K26" s="7">
        <f>Tablo1[[#This Row],[TOPLAM ENTÜBE
HASTA SAYISI]]-J25</f>
        <v>84</v>
      </c>
      <c r="L26" s="7">
        <v>484</v>
      </c>
      <c r="M26" s="7">
        <f>ABS(Tablo1[[#This Row],[TOPLAM İYİLEŞEN
HASTA SAYISI]]-L25)</f>
        <v>69</v>
      </c>
      <c r="N26" s="7"/>
    </row>
    <row r="27" spans="1:14" x14ac:dyDescent="0.25">
      <c r="A27" s="1">
        <v>43925</v>
      </c>
      <c r="B27" s="3">
        <v>161380</v>
      </c>
      <c r="C27" s="3">
        <f>ABS(Tablo1[[#This Row],[TOPLAM TEST
SAYISI]]-B26)</f>
        <v>19664</v>
      </c>
      <c r="D27" s="7">
        <v>23934</v>
      </c>
      <c r="E27" s="7">
        <f>ABS(Tablo1[[#This Row],[TOPLAM VAKA
SAYISI]]-D26)</f>
        <v>3013</v>
      </c>
      <c r="F27" s="7">
        <v>501</v>
      </c>
      <c r="G27" s="7">
        <f>ABS(Tablo1[[#This Row],[TOPLAM VEFAT
SAYISI]]-F26)</f>
        <v>76</v>
      </c>
      <c r="H27" s="7">
        <v>1311</v>
      </c>
      <c r="I27" s="7">
        <f>Tablo1[[#This Row],[TOPLAM YOĞUN BAKIM
HASTA SAYISI]]-H26</f>
        <v>60</v>
      </c>
      <c r="J27" s="7">
        <v>909</v>
      </c>
      <c r="K27" s="7">
        <f>Tablo1[[#This Row],[TOPLAM ENTÜBE
HASTA SAYISI]]-J26</f>
        <v>42</v>
      </c>
      <c r="L27" s="7">
        <v>786</v>
      </c>
      <c r="M27" s="7">
        <f>ABS(Tablo1[[#This Row],[TOPLAM İYİLEŞEN
HASTA SAYISI]]-L26)</f>
        <v>302</v>
      </c>
      <c r="N27" s="7"/>
    </row>
    <row r="28" spans="1:14" x14ac:dyDescent="0.25">
      <c r="A28" s="1">
        <v>43926</v>
      </c>
      <c r="B28" s="3">
        <v>181445</v>
      </c>
      <c r="C28" s="3">
        <f>ABS(Tablo1[[#This Row],[TOPLAM TEST
SAYISI]]-B27)</f>
        <v>20065</v>
      </c>
      <c r="D28" s="7">
        <v>27069</v>
      </c>
      <c r="E28" s="7">
        <f>ABS(Tablo1[[#This Row],[TOPLAM VAKA
SAYISI]]-D27)</f>
        <v>3135</v>
      </c>
      <c r="F28" s="7">
        <v>574</v>
      </c>
      <c r="G28" s="7">
        <f>ABS(Tablo1[[#This Row],[TOPLAM VEFAT
SAYISI]]-F27)</f>
        <v>73</v>
      </c>
      <c r="H28" s="7">
        <v>1381</v>
      </c>
      <c r="I28" s="7">
        <f>Tablo1[[#This Row],[TOPLAM YOĞUN BAKIM
HASTA SAYISI]]-H27</f>
        <v>70</v>
      </c>
      <c r="J28" s="7">
        <v>935</v>
      </c>
      <c r="K28" s="7">
        <f>Tablo1[[#This Row],[TOPLAM ENTÜBE
HASTA SAYISI]]-J27</f>
        <v>26</v>
      </c>
      <c r="L28" s="7">
        <v>1042</v>
      </c>
      <c r="M28" s="7">
        <f>ABS(Tablo1[[#This Row],[TOPLAM İYİLEŞEN
HASTA SAYISI]]-L27)</f>
        <v>256</v>
      </c>
      <c r="N28" s="7"/>
    </row>
    <row r="29" spans="1:14" x14ac:dyDescent="0.25">
      <c r="A29" s="1">
        <v>43927</v>
      </c>
      <c r="B29" s="3">
        <v>202845</v>
      </c>
      <c r="C29" s="3">
        <f>ABS(Tablo1[[#This Row],[TOPLAM TEST
SAYISI]]-B28)</f>
        <v>21400</v>
      </c>
      <c r="D29" s="7">
        <v>30217</v>
      </c>
      <c r="E29" s="7">
        <f>ABS(Tablo1[[#This Row],[TOPLAM VAKA
SAYISI]]-D28)</f>
        <v>3148</v>
      </c>
      <c r="F29" s="7">
        <v>649</v>
      </c>
      <c r="G29" s="7">
        <f>ABS(Tablo1[[#This Row],[TOPLAM VEFAT
SAYISI]]-F28)</f>
        <v>75</v>
      </c>
      <c r="H29" s="7">
        <v>1415</v>
      </c>
      <c r="I29" s="7">
        <f>Tablo1[[#This Row],[TOPLAM YOĞUN BAKIM
HASTA SAYISI]]-H28</f>
        <v>34</v>
      </c>
      <c r="J29" s="7">
        <v>966</v>
      </c>
      <c r="K29" s="7">
        <f>Tablo1[[#This Row],[TOPLAM ENTÜBE
HASTA SAYISI]]-J28</f>
        <v>31</v>
      </c>
      <c r="L29" s="7">
        <v>1326</v>
      </c>
      <c r="M29" s="7">
        <f>ABS(Tablo1[[#This Row],[TOPLAM İYİLEŞEN
HASTA SAYISI]]-L28)</f>
        <v>284</v>
      </c>
      <c r="N29" s="7"/>
    </row>
    <row r="30" spans="1:14" x14ac:dyDescent="0.25">
      <c r="A30" s="1">
        <v>43928</v>
      </c>
      <c r="B30" s="3">
        <v>222868</v>
      </c>
      <c r="C30" s="3">
        <f>ABS(Tablo1[[#This Row],[TOPLAM TEST
SAYISI]]-B29)</f>
        <v>20023</v>
      </c>
      <c r="D30" s="7">
        <v>34109</v>
      </c>
      <c r="E30" s="7">
        <f>ABS(Tablo1[[#This Row],[TOPLAM VAKA
SAYISI]]-D29)</f>
        <v>3892</v>
      </c>
      <c r="F30" s="7">
        <v>725</v>
      </c>
      <c r="G30" s="7">
        <f>ABS(Tablo1[[#This Row],[TOPLAM VEFAT
SAYISI]]-F29)</f>
        <v>76</v>
      </c>
      <c r="H30" s="7">
        <v>1474</v>
      </c>
      <c r="I30" s="7">
        <f>Tablo1[[#This Row],[TOPLAM YOĞUN BAKIM
HASTA SAYISI]]-H29</f>
        <v>59</v>
      </c>
      <c r="J30" s="7">
        <v>987</v>
      </c>
      <c r="K30" s="7">
        <f>Tablo1[[#This Row],[TOPLAM ENTÜBE
HASTA SAYISI]]-J29</f>
        <v>21</v>
      </c>
      <c r="L30" s="7">
        <v>1582</v>
      </c>
      <c r="M30" s="7">
        <f>ABS(Tablo1[[#This Row],[TOPLAM İYİLEŞEN
HASTA SAYISI]]-L29)</f>
        <v>256</v>
      </c>
      <c r="N30" s="7"/>
    </row>
    <row r="31" spans="1:14" x14ac:dyDescent="0.25">
      <c r="A31" s="1">
        <v>43929</v>
      </c>
      <c r="B31" s="3">
        <v>247768</v>
      </c>
      <c r="C31" s="3">
        <f>ABS(Tablo1[[#This Row],[TOPLAM TEST
SAYISI]]-B30)</f>
        <v>24900</v>
      </c>
      <c r="D31" s="7">
        <v>38226</v>
      </c>
      <c r="E31" s="7">
        <f>ABS(Tablo1[[#This Row],[TOPLAM VAKA
SAYISI]]-D30)</f>
        <v>4117</v>
      </c>
      <c r="F31" s="7">
        <v>812</v>
      </c>
      <c r="G31" s="7">
        <f>ABS(Tablo1[[#This Row],[TOPLAM VEFAT
SAYISI]]-F30)</f>
        <v>87</v>
      </c>
      <c r="H31" s="7">
        <v>1492</v>
      </c>
      <c r="I31" s="7">
        <f>Tablo1[[#This Row],[TOPLAM YOĞUN BAKIM
HASTA SAYISI]]-H30</f>
        <v>18</v>
      </c>
      <c r="J31" s="7">
        <v>995</v>
      </c>
      <c r="K31" s="7">
        <f>Tablo1[[#This Row],[TOPLAM ENTÜBE
HASTA SAYISI]]-J30</f>
        <v>8</v>
      </c>
      <c r="L31" s="7">
        <v>1846</v>
      </c>
      <c r="M31" s="7">
        <f>ABS(Tablo1[[#This Row],[TOPLAM İYİLEŞEN
HASTA SAYISI]]-L30)</f>
        <v>264</v>
      </c>
      <c r="N31" s="7"/>
    </row>
    <row r="32" spans="1:14" x14ac:dyDescent="0.25">
      <c r="A32" s="1">
        <v>43930</v>
      </c>
      <c r="B32" s="3">
        <v>276338</v>
      </c>
      <c r="C32" s="3">
        <f>ABS(Tablo1[[#This Row],[TOPLAM TEST
SAYISI]]-B31)</f>
        <v>28570</v>
      </c>
      <c r="D32" s="7">
        <v>42282</v>
      </c>
      <c r="E32" s="7">
        <f>ABS(Tablo1[[#This Row],[TOPLAM VAKA
SAYISI]]-D31)</f>
        <v>4056</v>
      </c>
      <c r="F32" s="7">
        <v>908</v>
      </c>
      <c r="G32" s="7">
        <f>ABS(Tablo1[[#This Row],[TOPLAM VEFAT
SAYISI]]-F31)</f>
        <v>96</v>
      </c>
      <c r="H32" s="7">
        <v>1552</v>
      </c>
      <c r="I32" s="7">
        <f>Tablo1[[#This Row],[TOPLAM YOĞUN BAKIM
HASTA SAYISI]]-H31</f>
        <v>60</v>
      </c>
      <c r="J32" s="7">
        <v>1017</v>
      </c>
      <c r="K32" s="7">
        <f>Tablo1[[#This Row],[TOPLAM ENTÜBE
HASTA SAYISI]]-J31</f>
        <v>22</v>
      </c>
      <c r="L32" s="7">
        <v>2142</v>
      </c>
      <c r="M32" s="7">
        <f>ABS(Tablo1[[#This Row],[TOPLAM İYİLEŞEN
HASTA SAYISI]]-L31)</f>
        <v>296</v>
      </c>
      <c r="N32" s="7"/>
    </row>
    <row r="33" spans="1:14" x14ac:dyDescent="0.25">
      <c r="A33" s="1">
        <v>43931</v>
      </c>
      <c r="B33" s="3">
        <v>307210</v>
      </c>
      <c r="C33" s="3">
        <f>ABS(Tablo1[[#This Row],[TOPLAM TEST
SAYISI]]-B32)</f>
        <v>30872</v>
      </c>
      <c r="D33" s="7">
        <v>47029</v>
      </c>
      <c r="E33" s="7">
        <f>ABS(Tablo1[[#This Row],[TOPLAM VAKA
SAYISI]]-D32)</f>
        <v>4747</v>
      </c>
      <c r="F33" s="7">
        <v>1006</v>
      </c>
      <c r="G33" s="7">
        <f>ABS(Tablo1[[#This Row],[TOPLAM VEFAT
SAYISI]]-F32)</f>
        <v>98</v>
      </c>
      <c r="H33" s="7">
        <v>1667</v>
      </c>
      <c r="I33" s="7">
        <f>Tablo1[[#This Row],[TOPLAM YOĞUN BAKIM
HASTA SAYISI]]-H32</f>
        <v>115</v>
      </c>
      <c r="J33" s="7">
        <v>1062</v>
      </c>
      <c r="K33" s="7">
        <f>Tablo1[[#This Row],[TOPLAM ENTÜBE
HASTA SAYISI]]-J32</f>
        <v>45</v>
      </c>
      <c r="L33" s="7">
        <v>2423</v>
      </c>
      <c r="M33" s="7">
        <f>ABS(Tablo1[[#This Row],[TOPLAM İYİLEŞEN
HASTA SAYISI]]-L32)</f>
        <v>281</v>
      </c>
      <c r="N33" s="7"/>
    </row>
    <row r="34" spans="1:14" x14ac:dyDescent="0.25">
      <c r="A34" s="4">
        <v>43932</v>
      </c>
      <c r="B34" s="7">
        <v>340380</v>
      </c>
      <c r="C34" s="7">
        <f>ABS(Tablo1[[#This Row],[TOPLAM TEST
SAYISI]]-B33)</f>
        <v>33170</v>
      </c>
      <c r="D34" s="7">
        <v>52167</v>
      </c>
      <c r="E34" s="7">
        <f>ABS(Tablo1[[#This Row],[TOPLAM VAKA
SAYISI]]-D33)</f>
        <v>5138</v>
      </c>
      <c r="F34" s="7">
        <v>1101</v>
      </c>
      <c r="G34" s="7">
        <f>ABS(Tablo1[[#This Row],[TOPLAM VEFAT
SAYISI]]-F33)</f>
        <v>95</v>
      </c>
      <c r="H34" s="7">
        <v>1626</v>
      </c>
      <c r="I34" s="7">
        <f>Tablo1[[#This Row],[TOPLAM YOĞUN BAKIM
HASTA SAYISI]]-H33</f>
        <v>-41</v>
      </c>
      <c r="J34" s="7">
        <v>1021</v>
      </c>
      <c r="K34" s="7">
        <f>Tablo1[[#This Row],[TOPLAM ENTÜBE
HASTA SAYISI]]-J33</f>
        <v>-41</v>
      </c>
      <c r="L34" s="7">
        <v>2965</v>
      </c>
      <c r="M34" s="7">
        <f>ABS(Tablo1[[#This Row],[TOPLAM İYİLEŞEN
HASTA SAYISI]]-L33)</f>
        <v>542</v>
      </c>
      <c r="N34" s="7"/>
    </row>
    <row r="35" spans="1:14" x14ac:dyDescent="0.25">
      <c r="A35" s="4">
        <v>43933</v>
      </c>
      <c r="B35" s="7">
        <v>376100</v>
      </c>
      <c r="C35" s="7">
        <f>ABS(Tablo1[[#This Row],[TOPLAM TEST
SAYISI]]-B34)</f>
        <v>35720</v>
      </c>
      <c r="D35" s="7">
        <v>56956</v>
      </c>
      <c r="E35" s="7">
        <f>ABS(Tablo1[[#This Row],[TOPLAM VAKA
SAYISI]]-D34)</f>
        <v>4789</v>
      </c>
      <c r="F35" s="7">
        <v>1198</v>
      </c>
      <c r="G35" s="7">
        <f>ABS(Tablo1[[#This Row],[TOPLAM VEFAT
SAYISI]]-F34)</f>
        <v>97</v>
      </c>
      <c r="H35" s="7">
        <v>1665</v>
      </c>
      <c r="I35" s="7">
        <f>Tablo1[[#This Row],[TOPLAM YOĞUN BAKIM
HASTA SAYISI]]-H34</f>
        <v>39</v>
      </c>
      <c r="J35" s="7">
        <v>978</v>
      </c>
      <c r="K35" s="7">
        <f>Tablo1[[#This Row],[TOPLAM ENTÜBE
HASTA SAYISI]]-J34</f>
        <v>-43</v>
      </c>
      <c r="L35" s="7">
        <v>3446</v>
      </c>
      <c r="M35" s="7">
        <f>ABS(Tablo1[[#This Row],[TOPLAM İYİLEŞEN
HASTA SAYISI]]-L34)</f>
        <v>481</v>
      </c>
      <c r="N35" s="7"/>
    </row>
    <row r="36" spans="1:14" x14ac:dyDescent="0.25">
      <c r="A36" s="1">
        <v>43934</v>
      </c>
      <c r="B36" s="7">
        <v>410556</v>
      </c>
      <c r="C36" s="7">
        <f>ABS(Tablo1[[#This Row],[TOPLAM TEST
SAYISI]]-B35)</f>
        <v>34456</v>
      </c>
      <c r="D36" s="7">
        <v>61049</v>
      </c>
      <c r="E36" s="7">
        <f>ABS(Tablo1[[#This Row],[TOPLAM VAKA
SAYISI]]-D35)</f>
        <v>4093</v>
      </c>
      <c r="F36" s="7">
        <v>1296</v>
      </c>
      <c r="G36" s="7">
        <f>ABS(Tablo1[[#This Row],[TOPLAM VEFAT
SAYISI]]-F35)</f>
        <v>98</v>
      </c>
      <c r="H36" s="7">
        <v>1786</v>
      </c>
      <c r="I36" s="7">
        <f>Tablo1[[#This Row],[TOPLAM YOĞUN BAKIM
HASTA SAYISI]]-H35</f>
        <v>121</v>
      </c>
      <c r="J36" s="7">
        <v>1063</v>
      </c>
      <c r="K36" s="7">
        <f>Tablo1[[#This Row],[TOPLAM ENTÜBE
HASTA SAYISI]]-J35</f>
        <v>85</v>
      </c>
      <c r="L36" s="7">
        <v>3957</v>
      </c>
      <c r="M36" s="7">
        <f>ABS(Tablo1[[#This Row],[TOPLAM İYİLEŞEN
HASTA SAYISI]]-L35)</f>
        <v>511</v>
      </c>
      <c r="N36" s="7"/>
    </row>
    <row r="37" spans="1:14" x14ac:dyDescent="0.25">
      <c r="A37" s="1">
        <v>43935</v>
      </c>
      <c r="B37" s="7">
        <v>443626</v>
      </c>
      <c r="C37" s="7">
        <f>ABS(Tablo1[[#This Row],[TOPLAM TEST
SAYISI]]-B36)</f>
        <v>33070</v>
      </c>
      <c r="D37" s="7">
        <v>65111</v>
      </c>
      <c r="E37" s="7">
        <f>ABS(Tablo1[[#This Row],[TOPLAM VAKA
SAYISI]]-D36)</f>
        <v>4062</v>
      </c>
      <c r="F37" s="7">
        <v>1403</v>
      </c>
      <c r="G37" s="7">
        <f>ABS(Tablo1[[#This Row],[TOPLAM VEFAT
SAYISI]]-F36)</f>
        <v>107</v>
      </c>
      <c r="H37" s="7">
        <v>1809</v>
      </c>
      <c r="I37" s="7">
        <f>Tablo1[[#This Row],[TOPLAM YOĞUN BAKIM
HASTA SAYISI]]-H36</f>
        <v>23</v>
      </c>
      <c r="J37" s="7">
        <v>1087</v>
      </c>
      <c r="K37" s="7">
        <f>Tablo1[[#This Row],[TOPLAM ENTÜBE
HASTA SAYISI]]-J36</f>
        <v>24</v>
      </c>
      <c r="L37" s="7">
        <v>4799</v>
      </c>
      <c r="M37" s="7">
        <f>ABS(Tablo1[[#This Row],[TOPLAM İYİLEŞEN
HASTA SAYISI]]-L36)</f>
        <v>842</v>
      </c>
      <c r="N37" s="7"/>
    </row>
    <row r="38" spans="1:14" x14ac:dyDescent="0.25">
      <c r="A38" s="1">
        <v>43936</v>
      </c>
      <c r="B38" s="7">
        <v>477716</v>
      </c>
      <c r="C38" s="7">
        <f>ABS(Tablo1[[#This Row],[TOPLAM TEST
SAYISI]]-B37)</f>
        <v>34090</v>
      </c>
      <c r="D38" s="7">
        <v>69392</v>
      </c>
      <c r="E38" s="7">
        <f>ABS(Tablo1[[#This Row],[TOPLAM VAKA
SAYISI]]-D37)</f>
        <v>4281</v>
      </c>
      <c r="F38" s="7">
        <v>1518</v>
      </c>
      <c r="G38" s="7">
        <f>ABS(Tablo1[[#This Row],[TOPLAM VEFAT
SAYISI]]-F37)</f>
        <v>115</v>
      </c>
      <c r="H38" s="7">
        <v>1820</v>
      </c>
      <c r="I38" s="7">
        <f>Tablo1[[#This Row],[TOPLAM YOĞUN BAKIM
HASTA SAYISI]]-H37</f>
        <v>11</v>
      </c>
      <c r="J38" s="7">
        <v>1052</v>
      </c>
      <c r="K38" s="7">
        <f>Tablo1[[#This Row],[TOPLAM ENTÜBE
HASTA SAYISI]]-J37</f>
        <v>-35</v>
      </c>
      <c r="L38" s="7">
        <v>5674</v>
      </c>
      <c r="M38" s="7">
        <f>ABS(Tablo1[[#This Row],[TOPLAM İYİLEŞEN
HASTA SAYISI]]-L37)</f>
        <v>875</v>
      </c>
      <c r="N38" s="7"/>
    </row>
    <row r="39" spans="1:14" x14ac:dyDescent="0.25">
      <c r="A39" s="1">
        <v>43937</v>
      </c>
      <c r="B39" s="7">
        <v>518143</v>
      </c>
      <c r="C39" s="7">
        <f>ABS(Tablo1[[#This Row],[TOPLAM TEST
SAYISI]]-B38)</f>
        <v>40427</v>
      </c>
      <c r="D39" s="7">
        <v>74193</v>
      </c>
      <c r="E39" s="7">
        <f>ABS(Tablo1[[#This Row],[TOPLAM VAKA
SAYISI]]-D38)</f>
        <v>4801</v>
      </c>
      <c r="F39" s="7">
        <v>1643</v>
      </c>
      <c r="G39" s="7">
        <f>ABS(Tablo1[[#This Row],[TOPLAM VEFAT
SAYISI]]-F38)</f>
        <v>125</v>
      </c>
      <c r="H39" s="7">
        <v>1854</v>
      </c>
      <c r="I39" s="7">
        <f>Tablo1[[#This Row],[TOPLAM YOĞUN BAKIM
HASTA SAYISI]]-H38</f>
        <v>34</v>
      </c>
      <c r="J39" s="7">
        <v>1040</v>
      </c>
      <c r="K39" s="7">
        <f>Tablo1[[#This Row],[TOPLAM ENTÜBE
HASTA SAYISI]]-J38</f>
        <v>-12</v>
      </c>
      <c r="L39" s="7">
        <v>7089</v>
      </c>
      <c r="M39" s="7">
        <f>ABS(Tablo1[[#This Row],[TOPLAM İYİLEŞEN
HASTA SAYISI]]-L38)</f>
        <v>1415</v>
      </c>
      <c r="N39" s="7"/>
    </row>
    <row r="40" spans="1:14" x14ac:dyDescent="0.25">
      <c r="A40" s="1">
        <v>43938</v>
      </c>
      <c r="B40" s="7">
        <v>558413</v>
      </c>
      <c r="C40" s="7">
        <f>ABS(Tablo1[[#This Row],[TOPLAM TEST
SAYISI]]-B39)</f>
        <v>40270</v>
      </c>
      <c r="D40" s="7">
        <v>78546</v>
      </c>
      <c r="E40" s="7">
        <f>ABS(Tablo1[[#This Row],[TOPLAM VAKA
SAYISI]]-D39)</f>
        <v>4353</v>
      </c>
      <c r="F40" s="7">
        <v>1769</v>
      </c>
      <c r="G40" s="7">
        <f>ABS(Tablo1[[#This Row],[TOPLAM VEFAT
SAYISI]]-F39)</f>
        <v>126</v>
      </c>
      <c r="H40" s="7">
        <v>1845</v>
      </c>
      <c r="I40" s="7">
        <f>Tablo1[[#This Row],[TOPLAM YOĞUN BAKIM
HASTA SAYISI]]-H39</f>
        <v>-9</v>
      </c>
      <c r="J40" s="7">
        <v>1014</v>
      </c>
      <c r="K40" s="7">
        <f>Tablo1[[#This Row],[TOPLAM ENTÜBE
HASTA SAYISI]]-J39</f>
        <v>-26</v>
      </c>
      <c r="L40" s="7">
        <v>8631</v>
      </c>
      <c r="M40" s="7">
        <f>ABS(Tablo1[[#This Row],[TOPLAM İYİLEŞEN
HASTA SAYISI]]-L39)</f>
        <v>1542</v>
      </c>
      <c r="N40" s="7"/>
    </row>
    <row r="41" spans="1:14" x14ac:dyDescent="0.25">
      <c r="A41" s="4">
        <v>43939</v>
      </c>
      <c r="B41" s="7">
        <v>598933</v>
      </c>
      <c r="C41" s="7">
        <f>ABS(Tablo1[[#This Row],[TOPLAM TEST
SAYISI]]-B40)</f>
        <v>40520</v>
      </c>
      <c r="D41" s="7">
        <v>82329</v>
      </c>
      <c r="E41" s="7">
        <f>ABS(Tablo1[[#This Row],[TOPLAM VAKA
SAYISI]]-D40)</f>
        <v>3783</v>
      </c>
      <c r="F41" s="7">
        <v>1890</v>
      </c>
      <c r="G41" s="7">
        <f>ABS(Tablo1[[#This Row],[TOPLAM VEFAT
SAYISI]]-F40)</f>
        <v>121</v>
      </c>
      <c r="H41" s="7">
        <v>1894</v>
      </c>
      <c r="I41" s="7">
        <f>Tablo1[[#This Row],[TOPLAM YOĞUN BAKIM
HASTA SAYISI]]-H40</f>
        <v>49</v>
      </c>
      <c r="J41" s="7">
        <v>1054</v>
      </c>
      <c r="K41" s="7">
        <f>Tablo1[[#This Row],[TOPLAM ENTÜBE
HASTA SAYISI]]-J40</f>
        <v>40</v>
      </c>
      <c r="L41" s="7">
        <v>10453</v>
      </c>
      <c r="M41" s="7">
        <f>ABS(Tablo1[[#This Row],[TOPLAM İYİLEŞEN
HASTA SAYISI]]-L40)</f>
        <v>1822</v>
      </c>
      <c r="N41" s="7"/>
    </row>
    <row r="42" spans="1:14" x14ac:dyDescent="0.25">
      <c r="A42" s="4">
        <v>43940</v>
      </c>
      <c r="B42" s="7">
        <v>634277</v>
      </c>
      <c r="C42" s="7">
        <f>ABS(Tablo1[[#This Row],[TOPLAM TEST
SAYISI]]-B41)</f>
        <v>35344</v>
      </c>
      <c r="D42" s="7">
        <v>86306</v>
      </c>
      <c r="E42" s="7">
        <f>ABS(Tablo1[[#This Row],[TOPLAM VAKA
SAYISI]]-D41)</f>
        <v>3977</v>
      </c>
      <c r="F42" s="7">
        <v>2017</v>
      </c>
      <c r="G42" s="7">
        <f>ABS(Tablo1[[#This Row],[TOPLAM VEFAT
SAYISI]]-F41)</f>
        <v>127</v>
      </c>
      <c r="H42" s="7">
        <v>1922</v>
      </c>
      <c r="I42" s="7">
        <f>Tablo1[[#This Row],[TOPLAM YOĞUN BAKIM
HASTA SAYISI]]-H41</f>
        <v>28</v>
      </c>
      <c r="J42" s="7">
        <v>1031</v>
      </c>
      <c r="K42" s="7">
        <f>Tablo1[[#This Row],[TOPLAM ENTÜBE
HASTA SAYISI]]-J41</f>
        <v>-23</v>
      </c>
      <c r="L42" s="7">
        <v>11976</v>
      </c>
      <c r="M42" s="7">
        <f>ABS(Tablo1[[#This Row],[TOPLAM İYİLEŞEN
HASTA SAYISI]]-L41)</f>
        <v>1523</v>
      </c>
      <c r="N42" s="7"/>
    </row>
    <row r="43" spans="1:14" x14ac:dyDescent="0.25">
      <c r="A43" s="1">
        <v>43941</v>
      </c>
      <c r="B43" s="7">
        <v>673980</v>
      </c>
      <c r="C43" s="7">
        <f>ABS(Tablo1[[#This Row],[TOPLAM TEST
SAYISI]]-B42)</f>
        <v>39703</v>
      </c>
      <c r="D43" s="7">
        <v>90980</v>
      </c>
      <c r="E43" s="7">
        <f>ABS(Tablo1[[#This Row],[TOPLAM VAKA
SAYISI]]-D42)</f>
        <v>4674</v>
      </c>
      <c r="F43" s="7">
        <v>2140</v>
      </c>
      <c r="G43" s="7">
        <f>ABS(Tablo1[[#This Row],[TOPLAM VEFAT
SAYISI]]-F42)</f>
        <v>123</v>
      </c>
      <c r="H43" s="7">
        <v>1909</v>
      </c>
      <c r="I43" s="7">
        <f>Tablo1[[#This Row],[TOPLAM YOĞUN BAKIM
HASTA SAYISI]]-H42</f>
        <v>-13</v>
      </c>
      <c r="J43" s="7">
        <v>1033</v>
      </c>
      <c r="K43" s="7">
        <f>Tablo1[[#This Row],[TOPLAM ENTÜBE
HASTA SAYISI]]-J42</f>
        <v>2</v>
      </c>
      <c r="L43" s="7">
        <v>13430</v>
      </c>
      <c r="M43" s="7">
        <f>ABS(Tablo1[[#This Row],[TOPLAM İYİLEŞEN
HASTA SAYISI]]-L42)</f>
        <v>1454</v>
      </c>
      <c r="N43" s="7"/>
    </row>
    <row r="44" spans="1:14" x14ac:dyDescent="0.25">
      <c r="A44" s="1">
        <v>43942</v>
      </c>
      <c r="B44" s="7">
        <v>713409</v>
      </c>
      <c r="C44" s="7">
        <f>ABS(Tablo1[[#This Row],[TOPLAM TEST
SAYISI]]-B43)</f>
        <v>39429</v>
      </c>
      <c r="D44" s="7">
        <v>95591</v>
      </c>
      <c r="E44" s="7">
        <f>ABS(Tablo1[[#This Row],[TOPLAM VAKA
SAYISI]]-D43)</f>
        <v>4611</v>
      </c>
      <c r="F44" s="7">
        <v>2259</v>
      </c>
      <c r="G44" s="7">
        <f>ABS(Tablo1[[#This Row],[TOPLAM VEFAT
SAYISI]]-F43)</f>
        <v>119</v>
      </c>
      <c r="H44" s="7">
        <v>1865</v>
      </c>
      <c r="I44" s="7">
        <f>Tablo1[[#This Row],[TOPLAM YOĞUN BAKIM
HASTA SAYISI]]-H43</f>
        <v>-44</v>
      </c>
      <c r="J44" s="7">
        <v>1006</v>
      </c>
      <c r="K44" s="7">
        <f>Tablo1[[#This Row],[TOPLAM ENTÜBE
HASTA SAYISI]]-J43</f>
        <v>-27</v>
      </c>
      <c r="L44" s="7">
        <v>14918</v>
      </c>
      <c r="M44" s="7">
        <f>ABS(Tablo1[[#This Row],[TOPLAM İYİLEŞEN
HASTA SAYISI]]-L43)</f>
        <v>1488</v>
      </c>
      <c r="N44" s="7"/>
    </row>
    <row r="45" spans="1:14" x14ac:dyDescent="0.25">
      <c r="A45" s="1">
        <v>43943</v>
      </c>
      <c r="B45" s="7">
        <v>750944</v>
      </c>
      <c r="C45" s="7">
        <f>ABS(Tablo1[[#This Row],[TOPLAM TEST
SAYISI]]-B44)</f>
        <v>37535</v>
      </c>
      <c r="D45" s="7">
        <v>98674</v>
      </c>
      <c r="E45" s="7">
        <f>ABS(Tablo1[[#This Row],[TOPLAM VAKA
SAYISI]]-D44)</f>
        <v>3083</v>
      </c>
      <c r="F45" s="7">
        <v>2376</v>
      </c>
      <c r="G45" s="7">
        <f>ABS(Tablo1[[#This Row],[TOPLAM VEFAT
SAYISI]]-F44)</f>
        <v>117</v>
      </c>
      <c r="H45" s="7">
        <v>1814</v>
      </c>
      <c r="I45" s="7">
        <f>Tablo1[[#This Row],[TOPLAM YOĞUN BAKIM
HASTA SAYISI]]-H44</f>
        <v>-51</v>
      </c>
      <c r="J45" s="7">
        <v>985</v>
      </c>
      <c r="K45" s="7">
        <f>Tablo1[[#This Row],[TOPLAM ENTÜBE
HASTA SAYISI]]-J44</f>
        <v>-21</v>
      </c>
      <c r="L45" s="7">
        <v>16477</v>
      </c>
      <c r="M45" s="7">
        <f>ABS(Tablo1[[#This Row],[TOPLAM İYİLEŞEN
HASTA SAYISI]]-L44)</f>
        <v>1559</v>
      </c>
      <c r="N45" s="7"/>
    </row>
    <row r="46" spans="1:14" x14ac:dyDescent="0.25">
      <c r="A46" s="4">
        <v>43944</v>
      </c>
      <c r="B46" s="7">
        <v>791906</v>
      </c>
      <c r="C46" s="7">
        <f>ABS(Tablo1[[#This Row],[TOPLAM TEST
SAYISI]]-B45)</f>
        <v>40962</v>
      </c>
      <c r="D46" s="7">
        <v>101790</v>
      </c>
      <c r="E46" s="7">
        <f>ABS(Tablo1[[#This Row],[TOPLAM VAKA
SAYISI]]-D45)</f>
        <v>3116</v>
      </c>
      <c r="F46" s="7">
        <v>2491</v>
      </c>
      <c r="G46" s="7">
        <f>ABS(Tablo1[[#This Row],[TOPLAM VEFAT
SAYISI]]-F45)</f>
        <v>115</v>
      </c>
      <c r="H46" s="7">
        <v>1816</v>
      </c>
      <c r="I46" s="7">
        <f>Tablo1[[#This Row],[TOPLAM YOĞUN BAKIM
HASTA SAYISI]]-H45</f>
        <v>2</v>
      </c>
      <c r="J46" s="7">
        <v>982</v>
      </c>
      <c r="K46" s="7">
        <f>Tablo1[[#This Row],[TOPLAM ENTÜBE
HASTA SAYISI]]-J45</f>
        <v>-3</v>
      </c>
      <c r="L46" s="7">
        <v>18491</v>
      </c>
      <c r="M46" s="7">
        <f>ABS(Tablo1[[#This Row],[TOPLAM İYİLEŞEN
HASTA SAYISI]]-L45)</f>
        <v>2014</v>
      </c>
      <c r="N46" s="7"/>
    </row>
    <row r="47" spans="1:14" x14ac:dyDescent="0.25">
      <c r="A47" s="4">
        <v>43945</v>
      </c>
      <c r="B47" s="7">
        <v>830257</v>
      </c>
      <c r="C47" s="7">
        <f>ABS(Tablo1[[#This Row],[TOPLAM TEST
SAYISI]]-B46)</f>
        <v>38351</v>
      </c>
      <c r="D47" s="7">
        <v>104912</v>
      </c>
      <c r="E47" s="7">
        <f>ABS(Tablo1[[#This Row],[TOPLAM VAKA
SAYISI]]-D46)</f>
        <v>3122</v>
      </c>
      <c r="F47" s="7">
        <v>2600</v>
      </c>
      <c r="G47" s="7">
        <f>ABS(Tablo1[[#This Row],[TOPLAM VEFAT
SAYISI]]-F46)</f>
        <v>109</v>
      </c>
      <c r="H47" s="7">
        <v>1790</v>
      </c>
      <c r="I47" s="7">
        <f>Tablo1[[#This Row],[TOPLAM YOĞUN BAKIM
HASTA SAYISI]]-H46</f>
        <v>-26</v>
      </c>
      <c r="J47" s="7">
        <v>929</v>
      </c>
      <c r="K47" s="7">
        <f>Tablo1[[#This Row],[TOPLAM ENTÜBE
HASTA SAYISI]]-J46</f>
        <v>-53</v>
      </c>
      <c r="L47" s="7">
        <v>21737</v>
      </c>
      <c r="M47" s="7">
        <f>ABS(Tablo1[[#This Row],[TOPLAM İYİLEŞEN
HASTA SAYISI]]-L46)</f>
        <v>3246</v>
      </c>
      <c r="N47" s="7"/>
    </row>
    <row r="48" spans="1:14" x14ac:dyDescent="0.25">
      <c r="A48" s="4">
        <v>43946</v>
      </c>
      <c r="B48" s="7">
        <v>868565</v>
      </c>
      <c r="C48" s="7">
        <f>ABS(Tablo1[[#This Row],[TOPLAM TEST
SAYISI]]-B47)</f>
        <v>38308</v>
      </c>
      <c r="D48" s="7">
        <v>107773</v>
      </c>
      <c r="E48" s="7">
        <f>ABS(Tablo1[[#This Row],[TOPLAM VAKA
SAYISI]]-D47)</f>
        <v>2861</v>
      </c>
      <c r="F48" s="7">
        <v>2706</v>
      </c>
      <c r="G48" s="7">
        <f>ABS(Tablo1[[#This Row],[TOPLAM VEFAT
SAYISI]]-F47)</f>
        <v>106</v>
      </c>
      <c r="H48" s="7">
        <v>1782</v>
      </c>
      <c r="I48" s="7">
        <f>Tablo1[[#This Row],[TOPLAM YOĞUN BAKIM
HASTA SAYISI]]-H47</f>
        <v>-8</v>
      </c>
      <c r="J48" s="7">
        <v>900</v>
      </c>
      <c r="K48" s="7">
        <f>Tablo1[[#This Row],[TOPLAM ENTÜBE
HASTA SAYISI]]-J47</f>
        <v>-29</v>
      </c>
      <c r="L48" s="7">
        <v>25582</v>
      </c>
      <c r="M48" s="7">
        <f>ABS(Tablo1[[#This Row],[TOPLAM İYİLEŞEN
HASTA SAYISI]]-L47)</f>
        <v>3845</v>
      </c>
      <c r="N48" s="7"/>
    </row>
    <row r="49" spans="1:14" x14ac:dyDescent="0.25">
      <c r="A49" s="4">
        <v>43947</v>
      </c>
      <c r="B49" s="7">
        <v>889742</v>
      </c>
      <c r="C49" s="7">
        <f>ABS(Tablo1[[#This Row],[TOPLAM TEST
SAYISI]]-B48)</f>
        <v>21177</v>
      </c>
      <c r="D49" s="7">
        <v>110130</v>
      </c>
      <c r="E49" s="7">
        <f>ABS(Tablo1[[#This Row],[TOPLAM VAKA
SAYISI]]-D48)</f>
        <v>2357</v>
      </c>
      <c r="F49" s="7">
        <v>2805</v>
      </c>
      <c r="G49" s="7">
        <f>ABS(Tablo1[[#This Row],[TOPLAM VEFAT
SAYISI]]-F48)</f>
        <v>99</v>
      </c>
      <c r="H49" s="7">
        <v>1776</v>
      </c>
      <c r="I49" s="7">
        <f>Tablo1[[#This Row],[TOPLAM YOĞUN BAKIM
HASTA SAYISI]]-H48</f>
        <v>-6</v>
      </c>
      <c r="J49" s="7">
        <v>883</v>
      </c>
      <c r="K49" s="7">
        <f>Tablo1[[#This Row],[TOPLAM ENTÜBE
HASTA SAYISI]]-J48</f>
        <v>-17</v>
      </c>
      <c r="L49" s="7">
        <v>29140</v>
      </c>
      <c r="M49" s="7">
        <f>ABS(Tablo1[[#This Row],[TOPLAM İYİLEŞEN
HASTA SAYISI]]-L48)</f>
        <v>3558</v>
      </c>
      <c r="N49" s="7"/>
    </row>
    <row r="50" spans="1:14" x14ac:dyDescent="0.25">
      <c r="A50" s="1">
        <v>43948</v>
      </c>
      <c r="B50" s="7">
        <v>918885</v>
      </c>
      <c r="C50" s="7">
        <f>ABS(Tablo1[[#This Row],[TOPLAM TEST
SAYISI]]-B49)</f>
        <v>29143</v>
      </c>
      <c r="D50" s="7">
        <v>112261</v>
      </c>
      <c r="E50" s="7">
        <f>ABS(Tablo1[[#This Row],[TOPLAM VAKA
SAYISI]]-D49)</f>
        <v>2131</v>
      </c>
      <c r="F50" s="7">
        <v>2900</v>
      </c>
      <c r="G50" s="7">
        <f>ABS(Tablo1[[#This Row],[TOPLAM VEFAT
SAYISI]]-F49)</f>
        <v>95</v>
      </c>
      <c r="H50" s="7">
        <v>1736</v>
      </c>
      <c r="I50" s="7">
        <f>Tablo1[[#This Row],[TOPLAM YOĞUN BAKIM
HASTA SAYISI]]-H49</f>
        <v>-40</v>
      </c>
      <c r="J50" s="7">
        <v>882</v>
      </c>
      <c r="K50" s="7">
        <f>Tablo1[[#This Row],[TOPLAM ENTÜBE
HASTA SAYISI]]-J49</f>
        <v>-1</v>
      </c>
      <c r="L50" s="7">
        <v>33791</v>
      </c>
      <c r="M50" s="7">
        <f>ABS(Tablo1[[#This Row],[TOPLAM İYİLEŞEN
HASTA SAYISI]]-L49)</f>
        <v>4651</v>
      </c>
      <c r="N50" s="7"/>
    </row>
    <row r="51" spans="1:14" x14ac:dyDescent="0.25">
      <c r="A51" s="1">
        <v>43949</v>
      </c>
      <c r="B51" s="7">
        <v>948115</v>
      </c>
      <c r="C51" s="7">
        <f>ABS(Tablo1[[#This Row],[TOPLAM TEST
SAYISI]]-B50)</f>
        <v>29230</v>
      </c>
      <c r="D51" s="7">
        <v>114653</v>
      </c>
      <c r="E51" s="7">
        <f>ABS(Tablo1[[#This Row],[TOPLAM VAKA
SAYISI]]-D50)</f>
        <v>2392</v>
      </c>
      <c r="F51" s="7">
        <v>2992</v>
      </c>
      <c r="G51" s="7">
        <f>ABS(Tablo1[[#This Row],[TOPLAM VEFAT
SAYISI]]-F50)</f>
        <v>92</v>
      </c>
      <c r="H51" s="7">
        <v>1621</v>
      </c>
      <c r="I51" s="7">
        <f>Tablo1[[#This Row],[TOPLAM YOĞUN BAKIM
HASTA SAYISI]]-H50</f>
        <v>-115</v>
      </c>
      <c r="J51" s="7">
        <v>845</v>
      </c>
      <c r="K51" s="7">
        <f>Tablo1[[#This Row],[TOPLAM ENTÜBE
HASTA SAYISI]]-J50</f>
        <v>-37</v>
      </c>
      <c r="L51" s="7">
        <v>38809</v>
      </c>
      <c r="M51" s="7">
        <f>ABS(Tablo1[[#This Row],[TOPLAM İYİLEŞEN
HASTA SAYISI]]-L50)</f>
        <v>5018</v>
      </c>
      <c r="N51" s="7"/>
    </row>
    <row r="52" spans="1:14" x14ac:dyDescent="0.25">
      <c r="A52" s="1">
        <v>43950</v>
      </c>
      <c r="B52" s="7">
        <v>991613</v>
      </c>
      <c r="C52" s="7">
        <f>ABS(Tablo1[[#This Row],[TOPLAM TEST
SAYISI]]-B51)</f>
        <v>43498</v>
      </c>
      <c r="D52" s="7">
        <v>117589</v>
      </c>
      <c r="E52" s="7">
        <f>ABS(Tablo1[[#This Row],[TOPLAM VAKA
SAYISI]]-D51)</f>
        <v>2936</v>
      </c>
      <c r="F52" s="7">
        <v>3081</v>
      </c>
      <c r="G52" s="7">
        <f>ABS(Tablo1[[#This Row],[TOPLAM VEFAT
SAYISI]]-F51)</f>
        <v>89</v>
      </c>
      <c r="H52" s="7">
        <v>1574</v>
      </c>
      <c r="I52" s="7">
        <f>Tablo1[[#This Row],[TOPLAM YOĞUN BAKIM
HASTA SAYISI]]-H51</f>
        <v>-47</v>
      </c>
      <c r="J52" s="7">
        <v>831</v>
      </c>
      <c r="K52" s="7">
        <f>Tablo1[[#This Row],[TOPLAM ENTÜBE
HASTA SAYISI]]-J51</f>
        <v>-14</v>
      </c>
      <c r="L52" s="7">
        <v>44022</v>
      </c>
      <c r="M52" s="7">
        <f>ABS(Tablo1[[#This Row],[TOPLAM İYİLEŞEN
HASTA SAYISI]]-L51)</f>
        <v>5213</v>
      </c>
      <c r="N52" s="7"/>
    </row>
    <row r="53" spans="1:14" x14ac:dyDescent="0.25">
      <c r="A53" s="1">
        <v>43951</v>
      </c>
      <c r="B53" s="7">
        <v>1033617</v>
      </c>
      <c r="C53" s="7">
        <f>ABS(Tablo1[[#This Row],[TOPLAM TEST
SAYISI]]-B52)</f>
        <v>42004</v>
      </c>
      <c r="D53" s="7">
        <v>120204</v>
      </c>
      <c r="E53" s="7">
        <f>ABS(Tablo1[[#This Row],[TOPLAM VAKA
SAYISI]]-D52)</f>
        <v>2615</v>
      </c>
      <c r="F53" s="7">
        <v>3174</v>
      </c>
      <c r="G53" s="7">
        <f>ABS(Tablo1[[#This Row],[TOPLAM VEFAT
SAYISI]]-F52)</f>
        <v>93</v>
      </c>
      <c r="H53" s="7">
        <v>1514</v>
      </c>
      <c r="I53" s="7">
        <f>Tablo1[[#This Row],[TOPLAM YOĞUN BAKIM
HASTA SAYISI]]-H52</f>
        <v>-60</v>
      </c>
      <c r="J53" s="7">
        <v>803</v>
      </c>
      <c r="K53" s="7">
        <f>Tablo1[[#This Row],[TOPLAM ENTÜBE
HASTA SAYISI]]-J52</f>
        <v>-28</v>
      </c>
      <c r="L53" s="7">
        <v>48886</v>
      </c>
      <c r="M53" s="7">
        <f>ABS(Tablo1[[#This Row],[TOPLAM İYİLEŞEN
HASTA SAYISI]]-L52)</f>
        <v>4864</v>
      </c>
      <c r="N53" s="7"/>
    </row>
    <row r="54" spans="1:14" x14ac:dyDescent="0.25">
      <c r="A54" s="4">
        <v>43952</v>
      </c>
      <c r="B54" s="7">
        <v>1075048</v>
      </c>
      <c r="C54" s="7">
        <f>ABS(Tablo1[[#This Row],[TOPLAM TEST
SAYISI]]-B53)</f>
        <v>41431</v>
      </c>
      <c r="D54" s="7">
        <v>122392</v>
      </c>
      <c r="E54" s="7">
        <f>ABS(Tablo1[[#This Row],[TOPLAM VAKA
SAYISI]]-D53)</f>
        <v>2188</v>
      </c>
      <c r="F54" s="7">
        <v>3258</v>
      </c>
      <c r="G54" s="7">
        <f>ABS(Tablo1[[#This Row],[TOPLAM VEFAT
SAYISI]]-F53)</f>
        <v>84</v>
      </c>
      <c r="H54" s="7">
        <v>1480</v>
      </c>
      <c r="I54" s="7">
        <f>Tablo1[[#This Row],[TOPLAM YOĞUN BAKIM
HASTA SAYISI]]-H53</f>
        <v>-34</v>
      </c>
      <c r="J54" s="7">
        <v>818</v>
      </c>
      <c r="K54" s="7">
        <f>Tablo1[[#This Row],[TOPLAM ENTÜBE
HASTA SAYISI]]-J53</f>
        <v>15</v>
      </c>
      <c r="L54" s="7">
        <v>53808</v>
      </c>
      <c r="M54" s="7">
        <f>ABS(Tablo1[[#This Row],[TOPLAM İYİLEŞEN
HASTA SAYISI]]-L53)</f>
        <v>4922</v>
      </c>
      <c r="N54" s="7"/>
    </row>
    <row r="55" spans="1:14" x14ac:dyDescent="0.25">
      <c r="A55" s="4">
        <v>43953</v>
      </c>
      <c r="B55" s="7">
        <v>1111366</v>
      </c>
      <c r="C55" s="7">
        <f>ABS(Tablo1[[#This Row],[TOPLAM TEST
SAYISI]]-B54)</f>
        <v>36318</v>
      </c>
      <c r="D55" s="7">
        <v>124375</v>
      </c>
      <c r="E55" s="7">
        <f>ABS(Tablo1[[#This Row],[TOPLAM VAKA
SAYISI]]-D54)</f>
        <v>1983</v>
      </c>
      <c r="F55" s="7">
        <v>3336</v>
      </c>
      <c r="G55" s="7">
        <f>ABS(Tablo1[[#This Row],[TOPLAM VEFAT
SAYISI]]-F54)</f>
        <v>78</v>
      </c>
      <c r="H55" s="7">
        <v>1445</v>
      </c>
      <c r="I55" s="7">
        <f>Tablo1[[#This Row],[TOPLAM YOĞUN BAKIM
HASTA SAYISI]]-H54</f>
        <v>-35</v>
      </c>
      <c r="J55" s="7">
        <v>778</v>
      </c>
      <c r="K55" s="7">
        <f>Tablo1[[#This Row],[TOPLAM ENTÜBE
HASTA SAYISI]]-J54</f>
        <v>-40</v>
      </c>
      <c r="L55" s="7">
        <v>58259</v>
      </c>
      <c r="M55" s="7">
        <f>ABS(Tablo1[[#This Row],[TOPLAM İYİLEŞEN
HASTA SAYISI]]-L54)</f>
        <v>4451</v>
      </c>
      <c r="N55" s="7"/>
    </row>
    <row r="56" spans="1:14" ht="15" customHeight="1" x14ac:dyDescent="0.25">
      <c r="A56" s="4">
        <v>43954</v>
      </c>
      <c r="B56" s="7">
        <v>1135367</v>
      </c>
      <c r="C56" s="7">
        <f>ABS(Tablo1[[#This Row],[TOPLAM TEST
SAYISI]]-B55)</f>
        <v>24001</v>
      </c>
      <c r="D56" s="7">
        <v>126045</v>
      </c>
      <c r="E56" s="7">
        <f>ABS(Tablo1[[#This Row],[TOPLAM VAKA
SAYISI]]-D55)</f>
        <v>1670</v>
      </c>
      <c r="F56" s="7">
        <v>3397</v>
      </c>
      <c r="G56" s="7">
        <f>ABS(Tablo1[[#This Row],[TOPLAM VEFAT
SAYISI]]-F55)</f>
        <v>61</v>
      </c>
      <c r="H56" s="7">
        <v>1424</v>
      </c>
      <c r="I56" s="7">
        <f>Tablo1[[#This Row],[TOPLAM YOĞUN BAKIM
HASTA SAYISI]]-H55</f>
        <v>-21</v>
      </c>
      <c r="J56" s="7">
        <v>766</v>
      </c>
      <c r="K56" s="7">
        <f>Tablo1[[#This Row],[TOPLAM ENTÜBE
HASTA SAYISI]]-J55</f>
        <v>-12</v>
      </c>
      <c r="L56" s="7">
        <v>63151</v>
      </c>
      <c r="M56" s="7">
        <f>ABS(Tablo1[[#This Row],[TOPLAM İYİLEŞEN
HASTA SAYISI]]-L55)</f>
        <v>4892</v>
      </c>
      <c r="N56" s="7"/>
    </row>
    <row r="57" spans="1:14" ht="15" customHeight="1" x14ac:dyDescent="0.25">
      <c r="A57" s="19">
        <v>43955</v>
      </c>
      <c r="B57" s="7">
        <v>1171138</v>
      </c>
      <c r="C57" s="7">
        <f>ABS(Tablo1[[#This Row],[TOPLAM TEST
SAYISI]]-B56)</f>
        <v>35771</v>
      </c>
      <c r="D57" s="7">
        <v>127659</v>
      </c>
      <c r="E57" s="7">
        <f>ABS(Tablo1[[#This Row],[TOPLAM VAKA
SAYISI]]-D56)</f>
        <v>1614</v>
      </c>
      <c r="F57" s="7">
        <v>3461</v>
      </c>
      <c r="G57" s="7">
        <f>ABS(Tablo1[[#This Row],[TOPLAM VEFAT
SAYISI]]-F56)</f>
        <v>64</v>
      </c>
      <c r="H57" s="7">
        <v>1384</v>
      </c>
      <c r="I57" s="7">
        <f>Tablo1[[#This Row],[TOPLAM YOĞUN BAKIM
HASTA SAYISI]]-H56</f>
        <v>-40</v>
      </c>
      <c r="J57" s="7">
        <v>727</v>
      </c>
      <c r="K57" s="7">
        <f>Tablo1[[#This Row],[TOPLAM ENTÜBE
HASTA SAYISI]]-J56</f>
        <v>-39</v>
      </c>
      <c r="L57" s="7">
        <v>68166</v>
      </c>
      <c r="M57" s="7">
        <f>ABS(Tablo1[[#This Row],[TOPLAM İYİLEŞEN
HASTA SAYISI]]-L56)</f>
        <v>5015</v>
      </c>
      <c r="N57" s="7"/>
    </row>
    <row r="58" spans="1:14" ht="15" customHeight="1" x14ac:dyDescent="0.25">
      <c r="A58" s="19">
        <v>43956</v>
      </c>
      <c r="B58" s="7">
        <v>1204421</v>
      </c>
      <c r="C58" s="7">
        <f>ABS(Tablo1[[#This Row],[TOPLAM TEST
SAYISI]]-B57)</f>
        <v>33283</v>
      </c>
      <c r="D58" s="7">
        <v>129491</v>
      </c>
      <c r="E58" s="7">
        <f>ABS(Tablo1[[#This Row],[TOPLAM VAKA
SAYISI]]-D57)</f>
        <v>1832</v>
      </c>
      <c r="F58" s="7">
        <v>3520</v>
      </c>
      <c r="G58" s="7">
        <f>ABS(Tablo1[[#This Row],[TOPLAM VEFAT
SAYISI]]-F57)</f>
        <v>59</v>
      </c>
      <c r="H58" s="7">
        <v>1338</v>
      </c>
      <c r="I58" s="7">
        <f>Tablo1[[#This Row],[TOPLAM YOĞUN BAKIM
HASTA SAYISI]]-H57</f>
        <v>-46</v>
      </c>
      <c r="J58" s="7">
        <v>707</v>
      </c>
      <c r="K58" s="7">
        <f>Tablo1[[#This Row],[TOPLAM ENTÜBE
HASTA SAYISI]]-J57</f>
        <v>-20</v>
      </c>
      <c r="L58" s="7">
        <v>73285</v>
      </c>
      <c r="M58" s="7">
        <f>ABS(Tablo1[[#This Row],[TOPLAM İYİLEŞEN
HASTA SAYISI]]-L57)</f>
        <v>5119</v>
      </c>
      <c r="N58" s="7"/>
    </row>
    <row r="59" spans="1:14" ht="15" customHeight="1" x14ac:dyDescent="0.25">
      <c r="A59" s="19">
        <v>43957</v>
      </c>
      <c r="B59" s="7">
        <v>1234724</v>
      </c>
      <c r="C59" s="7">
        <f>ABS(Tablo1[[#This Row],[TOPLAM TEST
SAYISI]]-B58)</f>
        <v>30303</v>
      </c>
      <c r="D59" s="7">
        <v>131744</v>
      </c>
      <c r="E59" s="7">
        <f>ABS(Tablo1[[#This Row],[TOPLAM VAKA
SAYISI]]-D58)</f>
        <v>2253</v>
      </c>
      <c r="F59" s="7">
        <v>3584</v>
      </c>
      <c r="G59" s="7">
        <f>ABS(Tablo1[[#This Row],[TOPLAM VEFAT
SAYISI]]-F58)</f>
        <v>64</v>
      </c>
      <c r="H59" s="7">
        <v>1278</v>
      </c>
      <c r="I59" s="7">
        <f>Tablo1[[#This Row],[TOPLAM YOĞUN BAKIM
HASTA SAYISI]]-H58</f>
        <v>-60</v>
      </c>
      <c r="J59" s="7">
        <v>669</v>
      </c>
      <c r="K59" s="7">
        <f>Tablo1[[#This Row],[TOPLAM ENTÜBE
HASTA SAYISI]]-J58</f>
        <v>-38</v>
      </c>
      <c r="L59" s="7">
        <v>78202</v>
      </c>
      <c r="M59" s="7">
        <f>ABS(Tablo1[[#This Row],[TOPLAM İYİLEŞEN
HASTA SAYISI]]-L58)</f>
        <v>4917</v>
      </c>
      <c r="N59" s="7"/>
    </row>
    <row r="60" spans="1:14" ht="15" customHeight="1" x14ac:dyDescent="0.25">
      <c r="A60" s="19">
        <v>43958</v>
      </c>
      <c r="B60" s="7">
        <v>1265119</v>
      </c>
      <c r="C60" s="7">
        <f>ABS(Tablo1[[#This Row],[TOPLAM TEST
SAYISI]]-B59)</f>
        <v>30395</v>
      </c>
      <c r="D60" s="7">
        <v>133721</v>
      </c>
      <c r="E60" s="7">
        <f>ABS(Tablo1[[#This Row],[TOPLAM VAKA
SAYISI]]-D59)</f>
        <v>1977</v>
      </c>
      <c r="F60" s="7">
        <v>3641</v>
      </c>
      <c r="G60" s="7">
        <f>ABS(Tablo1[[#This Row],[TOPLAM VEFAT
SAYISI]]-F59)</f>
        <v>57</v>
      </c>
      <c r="H60" s="7">
        <v>1260</v>
      </c>
      <c r="I60" s="7">
        <f>Tablo1[[#This Row],[TOPLAM YOĞUN BAKIM
HASTA SAYISI]]-H59</f>
        <v>-18</v>
      </c>
      <c r="J60" s="7">
        <v>665</v>
      </c>
      <c r="K60" s="7">
        <f>Tablo1[[#This Row],[TOPLAM ENTÜBE
HASTA SAYISI]]-J59</f>
        <v>-4</v>
      </c>
      <c r="L60" s="7">
        <v>82984</v>
      </c>
      <c r="M60" s="7">
        <f>ABS(Tablo1[[#This Row],[TOPLAM İYİLEŞEN
HASTA SAYISI]]-L59)</f>
        <v>4782</v>
      </c>
      <c r="N60" s="7"/>
    </row>
    <row r="61" spans="1:14" ht="15" customHeight="1" x14ac:dyDescent="0.25">
      <c r="A61" s="19">
        <v>43959</v>
      </c>
      <c r="B61" s="7">
        <v>1298806</v>
      </c>
      <c r="C61" s="7">
        <f>ABS(Tablo1[[#This Row],[TOPLAM TEST
SAYISI]]-B60)</f>
        <v>33687</v>
      </c>
      <c r="D61" s="7">
        <v>135569</v>
      </c>
      <c r="E61" s="7">
        <f>ABS(Tablo1[[#This Row],[TOPLAM VAKA
SAYISI]]-D60)</f>
        <v>1848</v>
      </c>
      <c r="F61" s="7">
        <v>3689</v>
      </c>
      <c r="G61" s="7">
        <f>ABS(Tablo1[[#This Row],[TOPLAM VEFAT
SAYISI]]-F60)</f>
        <v>48</v>
      </c>
      <c r="H61" s="7">
        <v>1219</v>
      </c>
      <c r="I61" s="7">
        <f>Tablo1[[#This Row],[TOPLAM YOĞUN BAKIM
HASTA SAYISI]]-H60</f>
        <v>-41</v>
      </c>
      <c r="J61" s="7">
        <v>653</v>
      </c>
      <c r="K61" s="7">
        <f>Tablo1[[#This Row],[TOPLAM ENTÜBE
HASTA SAYISI]]-J60</f>
        <v>-12</v>
      </c>
      <c r="L61" s="7">
        <v>86396</v>
      </c>
      <c r="M61" s="7">
        <f>ABS(Tablo1[[#This Row],[TOPLAM İYİLEŞEN
HASTA SAYISI]]-L60)</f>
        <v>3412</v>
      </c>
      <c r="N61" s="7"/>
    </row>
    <row r="62" spans="1:14" ht="15" customHeight="1" x14ac:dyDescent="0.25">
      <c r="A62" s="4">
        <v>43960</v>
      </c>
      <c r="B62" s="7">
        <v>1334411</v>
      </c>
      <c r="C62" s="7">
        <f>ABS(Tablo1[[#This Row],[TOPLAM TEST
SAYISI]]-B61)</f>
        <v>35605</v>
      </c>
      <c r="D62" s="7">
        <v>137115</v>
      </c>
      <c r="E62" s="7">
        <f>ABS(Tablo1[[#This Row],[TOPLAM VAKA
SAYISI]]-D61)</f>
        <v>1546</v>
      </c>
      <c r="F62" s="7">
        <v>3739</v>
      </c>
      <c r="G62" s="7">
        <f>ABS(Tablo1[[#This Row],[TOPLAM VEFAT
SAYISI]]-F61)</f>
        <v>50</v>
      </c>
      <c r="H62" s="7">
        <v>1168</v>
      </c>
      <c r="I62" s="7">
        <f>Tablo1[[#This Row],[TOPLAM YOĞUN BAKIM
HASTA SAYISI]]-H61</f>
        <v>-51</v>
      </c>
      <c r="J62" s="7">
        <v>628</v>
      </c>
      <c r="K62" s="7">
        <f>Tablo1[[#This Row],[TOPLAM ENTÜBE
HASTA SAYISI]]-J61</f>
        <v>-25</v>
      </c>
      <c r="L62" s="7">
        <v>89480</v>
      </c>
      <c r="M62" s="7">
        <f>ABS(Tablo1[[#This Row],[TOPLAM İYİLEŞEN
HASTA SAYISI]]-L61)</f>
        <v>3084</v>
      </c>
      <c r="N62" s="7"/>
    </row>
    <row r="63" spans="1:14" ht="15" customHeight="1" x14ac:dyDescent="0.25">
      <c r="A63" s="4">
        <v>43961</v>
      </c>
      <c r="B63" s="7">
        <v>1370598</v>
      </c>
      <c r="C63" s="7">
        <f>ABS(Tablo1[[#This Row],[TOPLAM TEST
SAYISI]]-B62)</f>
        <v>36187</v>
      </c>
      <c r="D63" s="7">
        <v>138657</v>
      </c>
      <c r="E63" s="7">
        <f>ABS(Tablo1[[#This Row],[TOPLAM VAKA
SAYISI]]-D62)</f>
        <v>1542</v>
      </c>
      <c r="F63" s="7">
        <v>3786</v>
      </c>
      <c r="G63" s="7">
        <f>ABS(Tablo1[[#This Row],[TOPLAM VEFAT
SAYISI]]-F62)</f>
        <v>47</v>
      </c>
      <c r="H63" s="7">
        <v>1154</v>
      </c>
      <c r="I63" s="7">
        <f>Tablo1[[#This Row],[TOPLAM YOĞUN BAKIM
HASTA SAYISI]]-H62</f>
        <v>-14</v>
      </c>
      <c r="J63" s="7">
        <v>598</v>
      </c>
      <c r="K63" s="7">
        <f>Tablo1[[#This Row],[TOPLAM ENTÜBE
HASTA SAYISI]]-J62</f>
        <v>-30</v>
      </c>
      <c r="L63" s="7">
        <v>92691</v>
      </c>
      <c r="M63" s="7">
        <f>ABS(Tablo1[[#This Row],[TOPLAM İYİLEŞEN
HASTA SAYISI]]-L62)</f>
        <v>3211</v>
      </c>
      <c r="N63" s="7"/>
    </row>
    <row r="64" spans="1:14" ht="15" customHeight="1" x14ac:dyDescent="0.25">
      <c r="A64" s="19">
        <v>43962</v>
      </c>
      <c r="B64" s="7">
        <v>1403320</v>
      </c>
      <c r="C64" s="7">
        <f>ABS(Tablo1[[#This Row],[TOPLAM TEST
SAYISI]]-B63)</f>
        <v>32722</v>
      </c>
      <c r="D64" s="7">
        <v>139771</v>
      </c>
      <c r="E64" s="7">
        <f>ABS(Tablo1[[#This Row],[TOPLAM VAKA
SAYISI]]-D63)</f>
        <v>1114</v>
      </c>
      <c r="F64" s="7">
        <v>3841</v>
      </c>
      <c r="G64" s="7">
        <f>ABS(Tablo1[[#This Row],[TOPLAM VEFAT
SAYISI]]-F63)</f>
        <v>55</v>
      </c>
      <c r="H64" s="7">
        <v>1126</v>
      </c>
      <c r="I64" s="7">
        <f>Tablo1[[#This Row],[TOPLAM YOĞUN BAKIM
HASTA SAYISI]]-H63</f>
        <v>-28</v>
      </c>
      <c r="J64" s="7">
        <v>578</v>
      </c>
      <c r="K64" s="7">
        <f>Tablo1[[#This Row],[TOPLAM ENTÜBE
HASTA SAYISI]]-J63</f>
        <v>-20</v>
      </c>
      <c r="L64" s="7">
        <v>95780</v>
      </c>
      <c r="M64" s="7">
        <f>ABS(Tablo1[[#This Row],[TOPLAM İYİLEŞEN
HASTA SAYISI]]-L63)</f>
        <v>3089</v>
      </c>
      <c r="N64" s="7"/>
    </row>
    <row r="65" spans="1:14" ht="15" customHeight="1" x14ac:dyDescent="0.25">
      <c r="A65" s="19">
        <v>43963</v>
      </c>
      <c r="B65" s="7">
        <v>1440671</v>
      </c>
      <c r="C65" s="7">
        <f>ABS(Tablo1[[#This Row],[TOPLAM TEST
SAYISI]]-B64)</f>
        <v>37351</v>
      </c>
      <c r="D65" s="7">
        <v>141475</v>
      </c>
      <c r="E65" s="7">
        <f>ABS(Tablo1[[#This Row],[TOPLAM VAKA
SAYISI]]-D64)</f>
        <v>1704</v>
      </c>
      <c r="F65" s="7">
        <v>3894</v>
      </c>
      <c r="G65" s="7">
        <f>ABS(Tablo1[[#This Row],[TOPLAM VEFAT
SAYISI]]-F64)</f>
        <v>53</v>
      </c>
      <c r="H65" s="7">
        <v>1045</v>
      </c>
      <c r="I65" s="7">
        <f>Tablo1[[#This Row],[TOPLAM YOĞUN BAKIM
HASTA SAYISI]]-H64</f>
        <v>-81</v>
      </c>
      <c r="J65" s="7">
        <v>576</v>
      </c>
      <c r="K65" s="7">
        <f>Tablo1[[#This Row],[TOPLAM ENTÜBE
HASTA SAYISI]]-J64</f>
        <v>-2</v>
      </c>
      <c r="L65" s="7">
        <v>98889</v>
      </c>
      <c r="M65" s="7">
        <f>ABS(Tablo1[[#This Row],[TOPLAM İYİLEŞEN
HASTA SAYISI]]-L64)</f>
        <v>3109</v>
      </c>
      <c r="N65" s="7"/>
    </row>
    <row r="66" spans="1:14" ht="15" customHeight="1" x14ac:dyDescent="0.25">
      <c r="A66" s="19">
        <v>43964</v>
      </c>
      <c r="B66" s="7">
        <v>1474003</v>
      </c>
      <c r="C66" s="7">
        <f>ABS(Tablo1[[#This Row],[TOPLAM TEST
SAYISI]]-B65)</f>
        <v>33332</v>
      </c>
      <c r="D66" s="7">
        <v>143114</v>
      </c>
      <c r="E66" s="7">
        <f>ABS(Tablo1[[#This Row],[TOPLAM VAKA
SAYISI]]-D65)</f>
        <v>1639</v>
      </c>
      <c r="F66" s="7">
        <v>3952</v>
      </c>
      <c r="G66" s="7">
        <f>ABS(Tablo1[[#This Row],[TOPLAM VEFAT
SAYISI]]-F65)</f>
        <v>58</v>
      </c>
      <c r="H66" s="7">
        <v>998</v>
      </c>
      <c r="I66" s="7">
        <f>Tablo1[[#This Row],[TOPLAM YOĞUN BAKIM
HASTA SAYISI]]-H65</f>
        <v>-47</v>
      </c>
      <c r="J66" s="7">
        <v>535</v>
      </c>
      <c r="K66" s="7">
        <f>Tablo1[[#This Row],[TOPLAM ENTÜBE
HASTA SAYISI]]-J65</f>
        <v>-41</v>
      </c>
      <c r="L66" s="7">
        <v>101715</v>
      </c>
      <c r="M66" s="7">
        <f>ABS(Tablo1[[#This Row],[TOPLAM İYİLEŞEN
HASTA SAYISI]]-L65)</f>
        <v>2826</v>
      </c>
      <c r="N66" s="7"/>
    </row>
    <row r="67" spans="1:14" ht="15" customHeight="1" x14ac:dyDescent="0.25">
      <c r="A67" s="19">
        <v>43965</v>
      </c>
      <c r="B67" s="7">
        <v>1508824</v>
      </c>
      <c r="C67" s="7">
        <f>ABS(Tablo1[[#This Row],[TOPLAM TEST
SAYISI]]-B66)</f>
        <v>34821</v>
      </c>
      <c r="D67" s="7">
        <v>144749</v>
      </c>
      <c r="E67" s="7">
        <f>ABS(Tablo1[[#This Row],[TOPLAM VAKA
SAYISI]]-D66)</f>
        <v>1635</v>
      </c>
      <c r="F67" s="7">
        <v>4007</v>
      </c>
      <c r="G67" s="7">
        <f>ABS(Tablo1[[#This Row],[TOPLAM VEFAT
SAYISI]]-F66)</f>
        <v>55</v>
      </c>
      <c r="H67" s="7">
        <v>963</v>
      </c>
      <c r="I67" s="7">
        <f>Tablo1[[#This Row],[TOPLAM YOĞUN BAKIM
HASTA SAYISI]]-H66</f>
        <v>-35</v>
      </c>
      <c r="J67" s="7">
        <v>508</v>
      </c>
      <c r="K67" s="7">
        <f>Tablo1[[#This Row],[TOPLAM ENTÜBE
HASTA SAYISI]]-J66</f>
        <v>-27</v>
      </c>
      <c r="L67" s="7">
        <v>104030</v>
      </c>
      <c r="M67" s="7">
        <f>ABS(Tablo1[[#This Row],[TOPLAM İYİLEŞEN
HASTA SAYISI]]-L66)</f>
        <v>2315</v>
      </c>
      <c r="N67" s="7"/>
    </row>
    <row r="68" spans="1:14" ht="15" customHeight="1" x14ac:dyDescent="0.25">
      <c r="A68" s="19">
        <v>43966</v>
      </c>
      <c r="B68" s="7">
        <v>1547389</v>
      </c>
      <c r="C68" s="7">
        <f>ABS(Tablo1[[#This Row],[TOPLAM TEST
SAYISI]]-B67)</f>
        <v>38565</v>
      </c>
      <c r="D68" s="7">
        <v>146457</v>
      </c>
      <c r="E68" s="7">
        <f>ABS(Tablo1[[#This Row],[TOPLAM VAKA
SAYISI]]-D67)</f>
        <v>1708</v>
      </c>
      <c r="F68" s="7">
        <v>4055</v>
      </c>
      <c r="G68" s="7">
        <f>ABS(Tablo1[[#This Row],[TOPLAM VEFAT
SAYISI]]-F67)</f>
        <v>48</v>
      </c>
      <c r="H68" s="7">
        <v>944</v>
      </c>
      <c r="I68" s="7">
        <f>Tablo1[[#This Row],[TOPLAM YOĞUN BAKIM
HASTA SAYISI]]-H67</f>
        <v>-19</v>
      </c>
      <c r="J68" s="7">
        <v>490</v>
      </c>
      <c r="K68" s="7">
        <f>Tablo1[[#This Row],[TOPLAM ENTÜBE
HASTA SAYISI]]-J67</f>
        <v>-18</v>
      </c>
      <c r="L68" s="7">
        <v>106133</v>
      </c>
      <c r="M68" s="7">
        <f>ABS(Tablo1[[#This Row],[TOPLAM İYİLEŞEN
HASTA SAYISI]]-L67)</f>
        <v>2103</v>
      </c>
      <c r="N68" s="7"/>
    </row>
    <row r="69" spans="1:14" ht="15" customHeight="1" x14ac:dyDescent="0.25">
      <c r="A69" s="4">
        <v>43967</v>
      </c>
      <c r="B69" s="7">
        <v>1589625</v>
      </c>
      <c r="C69" s="7">
        <f>ABS(Tablo1[[#This Row],[TOPLAM TEST
SAYISI]]-B68)</f>
        <v>42236</v>
      </c>
      <c r="D69" s="7">
        <v>148067</v>
      </c>
      <c r="E69" s="7">
        <f>ABS(Tablo1[[#This Row],[TOPLAM VAKA
SAYISI]]-D68)</f>
        <v>1610</v>
      </c>
      <c r="F69" s="7">
        <v>4096</v>
      </c>
      <c r="G69" s="7">
        <f>ABS(Tablo1[[#This Row],[TOPLAM VEFAT
SAYISI]]-F68)</f>
        <v>41</v>
      </c>
      <c r="H69" s="7">
        <v>906</v>
      </c>
      <c r="I69" s="7">
        <f>Tablo1[[#This Row],[TOPLAM YOĞUN BAKIM
HASTA SAYISI]]-H68</f>
        <v>-38</v>
      </c>
      <c r="J69" s="7">
        <v>474</v>
      </c>
      <c r="K69" s="7">
        <f>Tablo1[[#This Row],[TOPLAM ENTÜBE
HASTA SAYISI]]-J68</f>
        <v>-16</v>
      </c>
      <c r="L69" s="7">
        <v>108137</v>
      </c>
      <c r="M69" s="7">
        <f>ABS(Tablo1[[#This Row],[TOPLAM İYİLEŞEN
HASTA SAYISI]]-L68)</f>
        <v>2004</v>
      </c>
      <c r="N69" s="7"/>
    </row>
    <row r="70" spans="1:14" ht="15" customHeight="1" x14ac:dyDescent="0.25">
      <c r="A70" s="4">
        <v>43968</v>
      </c>
      <c r="B70" s="7">
        <v>1624994</v>
      </c>
      <c r="C70" s="7">
        <f>ABS(Tablo1[[#This Row],[TOPLAM TEST
SAYISI]]-B69)</f>
        <v>35369</v>
      </c>
      <c r="D70" s="7">
        <v>149435</v>
      </c>
      <c r="E70" s="7">
        <f>ABS(Tablo1[[#This Row],[TOPLAM VAKA
SAYISI]]-D69)</f>
        <v>1368</v>
      </c>
      <c r="F70" s="7">
        <v>4140</v>
      </c>
      <c r="G70" s="7">
        <f>ABS(Tablo1[[#This Row],[TOPLAM VEFAT
SAYISI]]-F69)</f>
        <v>44</v>
      </c>
      <c r="H70" s="7">
        <v>914</v>
      </c>
      <c r="I70" s="7">
        <f>Tablo1[[#This Row],[TOPLAM YOĞUN BAKIM
HASTA SAYISI]]-H69</f>
        <v>8</v>
      </c>
      <c r="J70" s="7">
        <v>468</v>
      </c>
      <c r="K70" s="7">
        <f>Tablo1[[#This Row],[TOPLAM ENTÜBE
HASTA SAYISI]]-J69</f>
        <v>-6</v>
      </c>
      <c r="L70" s="7">
        <v>109962</v>
      </c>
      <c r="M70" s="7">
        <f>ABS(Tablo1[[#This Row],[TOPLAM İYİLEŞEN
HASTA SAYISI]]-L69)</f>
        <v>1825</v>
      </c>
      <c r="N70" s="7"/>
    </row>
    <row r="71" spans="1:14" ht="15" customHeight="1" x14ac:dyDescent="0.25">
      <c r="A71" s="4">
        <v>43969</v>
      </c>
      <c r="B71" s="7">
        <v>1650135</v>
      </c>
      <c r="C71" s="7">
        <f>ABS(Tablo1[[#This Row],[TOPLAM TEST
SAYISI]]-B70)</f>
        <v>25141</v>
      </c>
      <c r="D71" s="7">
        <v>150593</v>
      </c>
      <c r="E71" s="7">
        <f>ABS(Tablo1[[#This Row],[TOPLAM VAKA
SAYISI]]-D70)</f>
        <v>1158</v>
      </c>
      <c r="F71" s="7">
        <v>4171</v>
      </c>
      <c r="G71" s="7">
        <f>ABS(Tablo1[[#This Row],[TOPLAM VEFAT
SAYISI]]-F70)</f>
        <v>31</v>
      </c>
      <c r="H71" s="7">
        <v>903</v>
      </c>
      <c r="I71" s="7">
        <f>Tablo1[[#This Row],[TOPLAM YOĞUN BAKIM
HASTA SAYISI]]-H70</f>
        <v>-11</v>
      </c>
      <c r="J71" s="7">
        <v>463</v>
      </c>
      <c r="K71" s="7">
        <f>Tablo1[[#This Row],[TOPLAM ENTÜBE
HASTA SAYISI]]-J70</f>
        <v>-5</v>
      </c>
      <c r="L71" s="7">
        <v>111577</v>
      </c>
      <c r="M71" s="7">
        <f>ABS(Tablo1[[#This Row],[TOPLAM İYİLEŞEN
HASTA SAYISI]]-L70)</f>
        <v>1615</v>
      </c>
      <c r="N71" s="7"/>
    </row>
    <row r="72" spans="1:14" ht="15" customHeight="1" x14ac:dyDescent="0.25">
      <c r="A72" s="4">
        <v>43970</v>
      </c>
      <c r="B72" s="7">
        <v>1675517</v>
      </c>
      <c r="C72" s="7">
        <f>ABS(Tablo1[[#This Row],[TOPLAM TEST
SAYISI]]-B71)</f>
        <v>25382</v>
      </c>
      <c r="D72" s="7">
        <v>151615</v>
      </c>
      <c r="E72" s="7">
        <f>ABS(Tablo1[[#This Row],[TOPLAM VAKA
SAYISI]]-D71)</f>
        <v>1022</v>
      </c>
      <c r="F72" s="7">
        <v>4199</v>
      </c>
      <c r="G72" s="7">
        <f>ABS(Tablo1[[#This Row],[TOPLAM VEFAT
SAYISI]]-F71)</f>
        <v>28</v>
      </c>
      <c r="H72" s="7">
        <v>882</v>
      </c>
      <c r="I72" s="7">
        <f>Tablo1[[#This Row],[TOPLAM YOĞUN BAKIM
HASTA SAYISI]]-H71</f>
        <v>-21</v>
      </c>
      <c r="J72" s="7">
        <v>455</v>
      </c>
      <c r="K72" s="7">
        <f>Tablo1[[#This Row],[TOPLAM ENTÜBE
HASTA SAYISI]]-J71</f>
        <v>-8</v>
      </c>
      <c r="L72" s="7">
        <v>112895</v>
      </c>
      <c r="M72" s="7">
        <f>ABS(Tablo1[[#This Row],[TOPLAM İYİLEŞEN
HASTA SAYISI]]-L71)</f>
        <v>1318</v>
      </c>
      <c r="N72" s="7"/>
    </row>
    <row r="73" spans="1:14" ht="15" customHeight="1" x14ac:dyDescent="0.25">
      <c r="A73" s="19">
        <v>43971</v>
      </c>
      <c r="B73" s="7">
        <v>1696355</v>
      </c>
      <c r="C73" s="7">
        <f>ABS(Tablo1[[#This Row],[TOPLAM TEST
SAYISI]]-B72)</f>
        <v>20838</v>
      </c>
      <c r="D73" s="7">
        <v>152587</v>
      </c>
      <c r="E73" s="7">
        <f>ABS(Tablo1[[#This Row],[TOPLAM VAKA
SAYISI]]-D72)</f>
        <v>972</v>
      </c>
      <c r="F73" s="7">
        <v>4222</v>
      </c>
      <c r="G73" s="7">
        <f>ABS(Tablo1[[#This Row],[TOPLAM VEFAT
SAYISI]]-F72)</f>
        <v>23</v>
      </c>
      <c r="H73" s="7">
        <v>877</v>
      </c>
      <c r="I73" s="7">
        <f>Tablo1[[#This Row],[TOPLAM YOĞUN BAKIM
HASTA SAYISI]]-H72</f>
        <v>-5</v>
      </c>
      <c r="J73" s="7">
        <v>445</v>
      </c>
      <c r="K73" s="7">
        <f>Tablo1[[#This Row],[TOPLAM ENTÜBE
HASTA SAYISI]]-J72</f>
        <v>-10</v>
      </c>
      <c r="L73" s="7">
        <v>113987</v>
      </c>
      <c r="M73" s="7">
        <f>ABS(Tablo1[[#This Row],[TOPLAM İYİLEŞEN
HASTA SAYISI]]-L72)</f>
        <v>1092</v>
      </c>
      <c r="N73" s="7"/>
    </row>
  </sheetData>
  <conditionalFormatting sqref="C1:C10485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{70873FAE-BC1D-4B39-9A47-E4B0B2AC7D4C}</x14:id>
        </ext>
      </extLst>
    </cfRule>
  </conditionalFormatting>
  <conditionalFormatting sqref="G1:G1048576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{60DFFC31-5729-4389-AE11-9B8339B904F3}</x14:id>
        </ext>
      </extLst>
    </cfRule>
  </conditionalFormatting>
  <conditionalFormatting sqref="E1:E1048576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{2ED436C5-BE15-4AB5-94FC-B6A98C7208FD}</x14:id>
        </ext>
      </extLst>
    </cfRule>
  </conditionalFormatting>
  <conditionalFormatting sqref="I1:I1048576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{701B6D66-0D26-4C94-A528-37B62B83BE1E}</x14:id>
        </ext>
      </extLst>
    </cfRule>
  </conditionalFormatting>
  <conditionalFormatting sqref="K1:K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{2711F4CA-EE7A-4DD9-8D8F-E72C680B6C16}</x14:id>
        </ext>
      </extLst>
    </cfRule>
  </conditionalFormatting>
  <conditionalFormatting sqref="M1:M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{5558383E-C023-4CFC-AE38-7E9BB79C0F5A}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873FAE-BC1D-4B39-9A47-E4B0B2AC7D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60DFFC31-5729-4389-AE11-9B8339B904F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2ED436C5-BE15-4AB5-94FC-B6A98C7208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701B6D66-0D26-4C94-A528-37B62B83BE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2711F4CA-EE7A-4DD9-8D8F-E72C680B6C1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5558383E-C023-4CFC-AE38-7E9BB79C0F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8B2D3-612F-4C19-96D3-C6EB517B5260}">
  <dimension ref="A1:G87"/>
  <sheetViews>
    <sheetView topLeftCell="A73" workbookViewId="0">
      <selection activeCell="C88" sqref="C88"/>
    </sheetView>
  </sheetViews>
  <sheetFormatPr defaultRowHeight="15" x14ac:dyDescent="0.25"/>
  <cols>
    <col min="1" max="1" width="11.5703125" style="6" customWidth="1"/>
    <col min="2" max="2" width="18.5703125" style="9" customWidth="1"/>
    <col min="3" max="3" width="15.5703125" style="9" customWidth="1"/>
    <col min="4" max="4" width="15.7109375" style="9" customWidth="1"/>
    <col min="5" max="5" width="21.42578125" style="9" customWidth="1"/>
    <col min="6" max="7" width="23.140625" style="9" bestFit="1" customWidth="1"/>
    <col min="8" max="8" width="9.7109375" customWidth="1"/>
    <col min="12" max="12" width="9" customWidth="1"/>
    <col min="13" max="13" width="15.42578125" customWidth="1"/>
  </cols>
  <sheetData>
    <row r="1" spans="1:7" ht="15" customHeight="1" x14ac:dyDescent="0.25">
      <c r="A1" s="21" t="s">
        <v>23</v>
      </c>
      <c r="B1" s="21"/>
      <c r="C1" s="21"/>
      <c r="D1" s="21"/>
      <c r="E1" s="21"/>
      <c r="F1" s="22">
        <f>INDEX(Toplamlar!D:D,COUNTA(Toplamlar!D:D),1)/INDEX(Toplamlar!B:B,COUNTA(Toplamlar!B:B),1)</f>
        <v>8.9949922038724206E-2</v>
      </c>
      <c r="G1" s="22"/>
    </row>
    <row r="2" spans="1:7" x14ac:dyDescent="0.25">
      <c r="A2" s="21"/>
      <c r="B2" s="21"/>
      <c r="C2" s="21"/>
      <c r="D2" s="21"/>
      <c r="E2" s="21"/>
      <c r="F2" s="22"/>
      <c r="G2" s="22"/>
    </row>
    <row r="3" spans="1:7" x14ac:dyDescent="0.25">
      <c r="A3" s="21"/>
      <c r="B3" s="21"/>
      <c r="C3" s="21"/>
      <c r="D3" s="21"/>
      <c r="E3" s="21"/>
      <c r="F3" s="22"/>
      <c r="G3" s="22"/>
    </row>
    <row r="4" spans="1:7" x14ac:dyDescent="0.25">
      <c r="A4" s="21"/>
      <c r="B4" s="21"/>
      <c r="C4" s="21"/>
      <c r="D4" s="21"/>
      <c r="E4" s="21"/>
      <c r="F4" s="22"/>
      <c r="G4" s="22"/>
    </row>
    <row r="5" spans="1:7" ht="15" customHeight="1" x14ac:dyDescent="0.25">
      <c r="A5" s="21" t="s">
        <v>21</v>
      </c>
      <c r="B5" s="21"/>
      <c r="C5" s="21"/>
      <c r="D5" s="21"/>
      <c r="E5" s="21"/>
      <c r="F5" s="22">
        <f>INDEX(Toplamlar!F:F,COUNTA(Toplamlar!F:F),1)/INDEX(Toplamlar!D:D,COUNTA(Toplamlar!D:D),1)</f>
        <v>2.766946070110822E-2</v>
      </c>
      <c r="G5" s="22"/>
    </row>
    <row r="6" spans="1:7" x14ac:dyDescent="0.25">
      <c r="A6" s="21"/>
      <c r="B6" s="21"/>
      <c r="C6" s="21"/>
      <c r="D6" s="21"/>
      <c r="E6" s="21"/>
      <c r="F6" s="22"/>
      <c r="G6" s="22"/>
    </row>
    <row r="7" spans="1:7" x14ac:dyDescent="0.25">
      <c r="A7" s="21"/>
      <c r="B7" s="21"/>
      <c r="C7" s="21"/>
      <c r="D7" s="21"/>
      <c r="E7" s="21"/>
      <c r="F7" s="22"/>
      <c r="G7" s="22"/>
    </row>
    <row r="8" spans="1:7" x14ac:dyDescent="0.25">
      <c r="A8" s="21"/>
      <c r="B8" s="21"/>
      <c r="C8" s="21"/>
      <c r="D8" s="21"/>
      <c r="E8" s="21"/>
      <c r="F8" s="22"/>
      <c r="G8" s="22"/>
    </row>
    <row r="9" spans="1:7" ht="15" customHeight="1" x14ac:dyDescent="0.25">
      <c r="A9" s="21" t="s">
        <v>22</v>
      </c>
      <c r="B9" s="21"/>
      <c r="C9" s="21"/>
      <c r="D9" s="21"/>
      <c r="E9" s="21"/>
      <c r="F9" s="22">
        <f>INDEX(Toplamlar!L:L,COUNTA(Toplamlar!L:L),1)/INDEX(Toplamlar!D:D,COUNTA(Toplamlar!D:D),1)</f>
        <v>0.74702956346215599</v>
      </c>
      <c r="G9" s="22"/>
    </row>
    <row r="10" spans="1:7" x14ac:dyDescent="0.25">
      <c r="A10" s="21"/>
      <c r="B10" s="21"/>
      <c r="C10" s="21"/>
      <c r="D10" s="21"/>
      <c r="E10" s="21"/>
      <c r="F10" s="22"/>
      <c r="G10" s="22"/>
    </row>
    <row r="11" spans="1:7" x14ac:dyDescent="0.25">
      <c r="A11" s="21"/>
      <c r="B11" s="21"/>
      <c r="C11" s="21"/>
      <c r="D11" s="21"/>
      <c r="E11" s="21"/>
      <c r="F11" s="22"/>
      <c r="G11" s="22"/>
    </row>
    <row r="12" spans="1:7" x14ac:dyDescent="0.25">
      <c r="A12" s="21"/>
      <c r="B12" s="21"/>
      <c r="C12" s="21"/>
      <c r="D12" s="21"/>
      <c r="E12" s="21"/>
      <c r="F12" s="22"/>
      <c r="G12" s="22"/>
    </row>
    <row r="13" spans="1:7" x14ac:dyDescent="0.25">
      <c r="A13" s="24" t="s">
        <v>14</v>
      </c>
      <c r="B13" s="24"/>
      <c r="C13" s="24"/>
      <c r="D13" s="24"/>
      <c r="E13" s="24"/>
      <c r="F13" s="24"/>
      <c r="G13" s="24"/>
    </row>
    <row r="14" spans="1:7" x14ac:dyDescent="0.25">
      <c r="A14" s="23" t="s">
        <v>15</v>
      </c>
      <c r="B14" s="23"/>
      <c r="C14" s="13">
        <v>83154997</v>
      </c>
      <c r="D14" s="14"/>
      <c r="E14" s="15"/>
      <c r="F14" s="15"/>
      <c r="G14" s="15"/>
    </row>
    <row r="15" spans="1:7" ht="30" x14ac:dyDescent="0.25">
      <c r="A15" s="5" t="s">
        <v>0</v>
      </c>
      <c r="B15" s="10" t="s">
        <v>11</v>
      </c>
      <c r="C15" s="10" t="s">
        <v>12</v>
      </c>
      <c r="D15" s="10" t="s">
        <v>13</v>
      </c>
      <c r="E15" s="8" t="s">
        <v>18</v>
      </c>
      <c r="F15" s="9" t="s">
        <v>17</v>
      </c>
      <c r="G15" s="9" t="s">
        <v>16</v>
      </c>
    </row>
    <row r="16" spans="1:7" x14ac:dyDescent="0.25">
      <c r="A16" s="11">
        <v>43900</v>
      </c>
      <c r="B16" s="9">
        <f>Toplamlar!B2/$C$14</f>
        <v>0</v>
      </c>
      <c r="C16" s="9">
        <f>Toplamlar!D2/$C$14</f>
        <v>1.2025735506911269E-8</v>
      </c>
      <c r="D16" s="9">
        <f>Toplamlar!F2/$C$14</f>
        <v>0</v>
      </c>
      <c r="E16" s="9">
        <f>Toplamlar!H2/$C$14</f>
        <v>0</v>
      </c>
      <c r="F16" s="9">
        <f>Toplamlar!J2/$C$14</f>
        <v>0</v>
      </c>
      <c r="G16" s="9">
        <f>Toplamlar!L2/$C$14</f>
        <v>0</v>
      </c>
    </row>
    <row r="17" spans="1:7" x14ac:dyDescent="0.25">
      <c r="A17" s="11">
        <v>43901</v>
      </c>
      <c r="B17" s="9">
        <f>Toplamlar!B3/$C$14</f>
        <v>0</v>
      </c>
      <c r="C17" s="9">
        <f>Toplamlar!D3/$C$14</f>
        <v>1.2025735506911269E-8</v>
      </c>
      <c r="D17" s="9">
        <f>Toplamlar!F3/$C$14</f>
        <v>0</v>
      </c>
      <c r="E17" s="9">
        <f>Toplamlar!H3/$C$14</f>
        <v>0</v>
      </c>
      <c r="F17" s="9">
        <f>Toplamlar!J3/$C$14</f>
        <v>0</v>
      </c>
      <c r="G17" s="9">
        <f>Toplamlar!L3/$C$14</f>
        <v>0</v>
      </c>
    </row>
    <row r="18" spans="1:7" x14ac:dyDescent="0.25">
      <c r="A18" s="11">
        <v>43902</v>
      </c>
      <c r="B18" s="9">
        <f>Toplamlar!B4/$C$14</f>
        <v>0</v>
      </c>
      <c r="C18" s="9">
        <f>Toplamlar!D4/$C$14</f>
        <v>1.2025735506911269E-8</v>
      </c>
      <c r="D18" s="9">
        <f>Toplamlar!F4/$C$14</f>
        <v>0</v>
      </c>
      <c r="E18" s="9">
        <f>Toplamlar!H4/$C$14</f>
        <v>0</v>
      </c>
      <c r="F18" s="9">
        <f>Toplamlar!J4/$C$14</f>
        <v>0</v>
      </c>
      <c r="G18" s="9">
        <f>Toplamlar!L4/$C$14</f>
        <v>0</v>
      </c>
    </row>
    <row r="19" spans="1:7" x14ac:dyDescent="0.25">
      <c r="A19" s="11">
        <v>43903</v>
      </c>
      <c r="B19" s="9">
        <f>Toplamlar!B5/$C$14</f>
        <v>0</v>
      </c>
      <c r="C19" s="9">
        <f>Toplamlar!D5/$C$14</f>
        <v>6.012867753455634E-8</v>
      </c>
      <c r="D19" s="9">
        <f>Toplamlar!F5/$C$14</f>
        <v>0</v>
      </c>
      <c r="E19" s="9">
        <f>Toplamlar!H5/$C$14</f>
        <v>0</v>
      </c>
      <c r="F19" s="9">
        <f>Toplamlar!J5/$C$14</f>
        <v>0</v>
      </c>
      <c r="G19" s="9">
        <f>Toplamlar!L5/$C$14</f>
        <v>0</v>
      </c>
    </row>
    <row r="20" spans="1:7" x14ac:dyDescent="0.25">
      <c r="A20" s="11">
        <v>43904</v>
      </c>
      <c r="B20" s="9">
        <f>Toplamlar!B6/$C$14</f>
        <v>0</v>
      </c>
      <c r="C20" s="9">
        <f>Toplamlar!D6/$C$14</f>
        <v>7.2154413041467611E-8</v>
      </c>
      <c r="D20" s="9">
        <f>Toplamlar!F6/$C$14</f>
        <v>0</v>
      </c>
      <c r="E20" s="9">
        <f>Toplamlar!H6/$C$14</f>
        <v>0</v>
      </c>
      <c r="F20" s="9">
        <f>Toplamlar!J6/$C$14</f>
        <v>0</v>
      </c>
      <c r="G20" s="9">
        <f>Toplamlar!L6/$C$14</f>
        <v>0</v>
      </c>
    </row>
    <row r="21" spans="1:7" x14ac:dyDescent="0.25">
      <c r="A21" s="11">
        <v>43905</v>
      </c>
      <c r="B21" s="9">
        <f>Toplamlar!B7/$C$14</f>
        <v>0</v>
      </c>
      <c r="C21" s="9">
        <f>Toplamlar!D7/$C$14</f>
        <v>2.1646323912440282E-7</v>
      </c>
      <c r="D21" s="9">
        <f>Toplamlar!F7/$C$14</f>
        <v>0</v>
      </c>
      <c r="E21" s="9">
        <f>Toplamlar!H7/$C$14</f>
        <v>0</v>
      </c>
      <c r="F21" s="9">
        <f>Toplamlar!J7/$C$14</f>
        <v>0</v>
      </c>
      <c r="G21" s="9">
        <f>Toplamlar!L7/$C$14</f>
        <v>0</v>
      </c>
    </row>
    <row r="22" spans="1:7" x14ac:dyDescent="0.25">
      <c r="A22" s="11">
        <v>43906</v>
      </c>
      <c r="B22" s="9">
        <f>Toplamlar!B8/$C$14</f>
        <v>0</v>
      </c>
      <c r="C22" s="9">
        <f>Toplamlar!D8/$C$14</f>
        <v>5.6520956882482966E-7</v>
      </c>
      <c r="D22" s="9">
        <f>Toplamlar!F8/$C$14</f>
        <v>0</v>
      </c>
      <c r="E22" s="9">
        <f>Toplamlar!H8/$C$14</f>
        <v>0</v>
      </c>
      <c r="F22" s="9">
        <f>Toplamlar!J8/$C$14</f>
        <v>0</v>
      </c>
      <c r="G22" s="9">
        <f>Toplamlar!L8/$C$14</f>
        <v>0</v>
      </c>
    </row>
    <row r="23" spans="1:7" x14ac:dyDescent="0.25">
      <c r="A23" s="11">
        <v>43907</v>
      </c>
      <c r="B23" s="9">
        <f>Toplamlar!B9/$C$14</f>
        <v>0</v>
      </c>
      <c r="C23" s="9">
        <f>Toplamlar!D9/$C$14</f>
        <v>1.1785220796773042E-6</v>
      </c>
      <c r="D23" s="9">
        <f>Toplamlar!F9/$C$14</f>
        <v>1.2025735506911269E-8</v>
      </c>
      <c r="E23" s="9">
        <f>Toplamlar!H9/$C$14</f>
        <v>0</v>
      </c>
      <c r="F23" s="9">
        <f>Toplamlar!J9/$C$14</f>
        <v>0</v>
      </c>
      <c r="G23" s="9">
        <f>Toplamlar!L9/$C$14</f>
        <v>0</v>
      </c>
    </row>
    <row r="24" spans="1:7" x14ac:dyDescent="0.25">
      <c r="A24" s="11">
        <v>43908</v>
      </c>
      <c r="B24" s="9">
        <f>Toplamlar!B10/$C$14</f>
        <v>0</v>
      </c>
      <c r="C24" s="9">
        <f>Toplamlar!D10/$C$14</f>
        <v>2.2969154818200521E-6</v>
      </c>
      <c r="D24" s="9">
        <f>Toplamlar!F10/$C$14</f>
        <v>2.4051471013822538E-8</v>
      </c>
      <c r="E24" s="9">
        <f>Toplamlar!H10/$C$14</f>
        <v>0</v>
      </c>
      <c r="F24" s="9">
        <f>Toplamlar!J10/$C$14</f>
        <v>0</v>
      </c>
      <c r="G24" s="9">
        <f>Toplamlar!L10/$C$14</f>
        <v>0</v>
      </c>
    </row>
    <row r="25" spans="1:7" x14ac:dyDescent="0.25">
      <c r="A25" s="11">
        <v>43909</v>
      </c>
      <c r="B25" s="9">
        <f>Toplamlar!B11/$C$14</f>
        <v>0</v>
      </c>
      <c r="C25" s="9">
        <f>Toplamlar!D11/$C$14</f>
        <v>4.3172390469811457E-6</v>
      </c>
      <c r="D25" s="9">
        <f>Toplamlar!F11/$C$14</f>
        <v>4.8102942027645076E-8</v>
      </c>
      <c r="E25" s="9">
        <f>Toplamlar!H11/$C$14</f>
        <v>0</v>
      </c>
      <c r="F25" s="9">
        <f>Toplamlar!J11/$C$14</f>
        <v>0</v>
      </c>
      <c r="G25" s="9">
        <f>Toplamlar!L11/$C$14</f>
        <v>0</v>
      </c>
    </row>
    <row r="26" spans="1:7" x14ac:dyDescent="0.25">
      <c r="A26" s="11">
        <v>43910</v>
      </c>
      <c r="B26" s="9">
        <f>Toplamlar!B12/$C$14</f>
        <v>0</v>
      </c>
      <c r="C26" s="9">
        <f>Toplamlar!D12/$C$14</f>
        <v>8.0572427896305506E-6</v>
      </c>
      <c r="D26" s="9">
        <f>Toplamlar!F12/$C$14</f>
        <v>1.0823161956220141E-7</v>
      </c>
      <c r="E26" s="9">
        <f>Toplamlar!H12/$C$14</f>
        <v>0</v>
      </c>
      <c r="F26" s="9">
        <f>Toplamlar!J12/$C$14</f>
        <v>0</v>
      </c>
      <c r="G26" s="9">
        <f>Toplamlar!L12/$C$14</f>
        <v>0</v>
      </c>
    </row>
    <row r="27" spans="1:7" x14ac:dyDescent="0.25">
      <c r="A27" s="11">
        <v>43911</v>
      </c>
      <c r="B27" s="9">
        <f>Toplamlar!B13/$C$14</f>
        <v>0</v>
      </c>
      <c r="C27" s="9">
        <f>Toplamlar!D13/$C$14</f>
        <v>1.1388371525044972E-5</v>
      </c>
      <c r="D27" s="9">
        <f>Toplamlar!F13/$C$14</f>
        <v>2.5254044564513665E-7</v>
      </c>
      <c r="E27" s="9">
        <f>Toplamlar!H13/$C$14</f>
        <v>0</v>
      </c>
      <c r="F27" s="9">
        <f>Toplamlar!J13/$C$14</f>
        <v>0</v>
      </c>
      <c r="G27" s="9">
        <f>Toplamlar!L13/$C$14</f>
        <v>0</v>
      </c>
    </row>
    <row r="28" spans="1:7" x14ac:dyDescent="0.25">
      <c r="A28" s="11">
        <v>43912</v>
      </c>
      <c r="B28" s="9">
        <f>Toplamlar!B14/$C$14</f>
        <v>0</v>
      </c>
      <c r="C28" s="9">
        <f>Toplamlar!D14/$C$14</f>
        <v>1.4863809086542328E-5</v>
      </c>
      <c r="D28" s="9">
        <f>Toplamlar!F14/$C$14</f>
        <v>3.6077206520733804E-7</v>
      </c>
      <c r="E28" s="9">
        <f>Toplamlar!H14/$C$14</f>
        <v>0</v>
      </c>
      <c r="F28" s="9">
        <f>Toplamlar!J14/$C$14</f>
        <v>0</v>
      </c>
      <c r="G28" s="9">
        <f>Toplamlar!L14/$C$14</f>
        <v>0</v>
      </c>
    </row>
    <row r="29" spans="1:7" x14ac:dyDescent="0.25">
      <c r="A29" s="11">
        <v>43913</v>
      </c>
      <c r="B29" s="9">
        <f>Toplamlar!B15/$C$14</f>
        <v>0</v>
      </c>
      <c r="C29" s="9">
        <f>Toplamlar!D15/$C$14</f>
        <v>1.8387349590067329E-5</v>
      </c>
      <c r="D29" s="9">
        <f>Toplamlar!F15/$C$14</f>
        <v>4.4495221375571692E-7</v>
      </c>
      <c r="E29" s="9">
        <f>Toplamlar!H15/$C$14</f>
        <v>0</v>
      </c>
      <c r="F29" s="9">
        <f>Toplamlar!J15/$C$14</f>
        <v>0</v>
      </c>
      <c r="G29" s="9">
        <f>Toplamlar!L15/$C$14</f>
        <v>0</v>
      </c>
    </row>
    <row r="30" spans="1:7" x14ac:dyDescent="0.25">
      <c r="A30" s="11">
        <v>43914</v>
      </c>
      <c r="B30" s="9">
        <f>Toplamlar!B16/$C$14</f>
        <v>0</v>
      </c>
      <c r="C30" s="9">
        <f>Toplamlar!D16/$C$14</f>
        <v>2.2512176868937896E-5</v>
      </c>
      <c r="D30" s="9">
        <f>Toplamlar!F16/$C$14</f>
        <v>5.2913236230409586E-7</v>
      </c>
      <c r="E30" s="9">
        <f>Toplamlar!H16/$C$14</f>
        <v>0</v>
      </c>
      <c r="F30" s="9">
        <f>Toplamlar!J16/$C$14</f>
        <v>0</v>
      </c>
      <c r="G30" s="9">
        <f>Toplamlar!L16/$C$14</f>
        <v>0</v>
      </c>
    </row>
    <row r="31" spans="1:7" x14ac:dyDescent="0.25">
      <c r="A31" s="11">
        <v>43915</v>
      </c>
      <c r="B31" s="9">
        <f>Toplamlar!B17/$C$14</f>
        <v>0</v>
      </c>
      <c r="C31" s="9">
        <f>Toplamlar!D17/$C$14</f>
        <v>2.9258614488315117E-5</v>
      </c>
      <c r="D31" s="9">
        <f>Toplamlar!F17/$C$14</f>
        <v>7.0951839490776485E-7</v>
      </c>
      <c r="E31" s="9">
        <f>Toplamlar!H17/$C$14</f>
        <v>0</v>
      </c>
      <c r="F31" s="9">
        <f>Toplamlar!J17/$C$14</f>
        <v>0</v>
      </c>
      <c r="G31" s="9">
        <f>Toplamlar!L17/$C$14</f>
        <v>0</v>
      </c>
    </row>
    <row r="32" spans="1:7" x14ac:dyDescent="0.25">
      <c r="A32" s="11">
        <v>43916</v>
      </c>
      <c r="B32" s="9">
        <f>Toplamlar!B18/$C$14</f>
        <v>0</v>
      </c>
      <c r="C32" s="9">
        <f>Toplamlar!D18/$C$14</f>
        <v>4.3641394154580994E-5</v>
      </c>
      <c r="D32" s="9">
        <f>Toplamlar!F18/$C$14</f>
        <v>9.0193016301834508E-7</v>
      </c>
      <c r="E32" s="9">
        <f>Toplamlar!H18/$C$14</f>
        <v>0</v>
      </c>
      <c r="F32" s="9">
        <f>Toplamlar!J18/$C$14</f>
        <v>0</v>
      </c>
      <c r="G32" s="9">
        <f>Toplamlar!L18/$C$14</f>
        <v>0</v>
      </c>
    </row>
    <row r="33" spans="1:7" x14ac:dyDescent="0.25">
      <c r="A33" s="11">
        <v>43917</v>
      </c>
      <c r="B33" s="9">
        <f>Toplamlar!B19/$C$14</f>
        <v>5.7510674914701757E-4</v>
      </c>
      <c r="C33" s="9">
        <f>Toplamlar!D19/$C$14</f>
        <v>6.8522640918380412E-5</v>
      </c>
      <c r="D33" s="9">
        <f>Toplamlar!F19/$C$14</f>
        <v>1.1063676666358366E-6</v>
      </c>
      <c r="E33" s="9">
        <f>Toplamlar!H19/$C$14</f>
        <v>4.1368530143774762E-6</v>
      </c>
      <c r="F33" s="9">
        <f>Toplamlar!J19/$C$14</f>
        <v>2.8982022571656158E-6</v>
      </c>
      <c r="G33" s="9">
        <f>Toplamlar!L19/$C$14</f>
        <v>5.0508089129027329E-7</v>
      </c>
    </row>
    <row r="34" spans="1:7" x14ac:dyDescent="0.25">
      <c r="A34" s="11">
        <v>43918</v>
      </c>
      <c r="B34" s="9">
        <f>Toplamlar!B20/$C$14</f>
        <v>6.6699539415532663E-4</v>
      </c>
      <c r="C34" s="9">
        <f>Toplamlar!D20/$C$14</f>
        <v>8.9014494222157203E-5</v>
      </c>
      <c r="D34" s="9">
        <f>Toplamlar!F20/$C$14</f>
        <v>1.298779434746417E-6</v>
      </c>
      <c r="E34" s="9">
        <f>Toplamlar!H20/$C$14</f>
        <v>5.3514523005755145E-6</v>
      </c>
      <c r="F34" s="9">
        <f>Toplamlar!J20/$C$14</f>
        <v>3.715952271635582E-6</v>
      </c>
      <c r="G34" s="9">
        <f>Toplamlar!L20/$C$14</f>
        <v>8.4180148548378882E-7</v>
      </c>
    </row>
    <row r="35" spans="1:7" x14ac:dyDescent="0.25">
      <c r="A35" s="11">
        <v>43919</v>
      </c>
      <c r="B35" s="9">
        <f>Toplamlar!B21/$C$14</f>
        <v>7.8703628598531482E-4</v>
      </c>
      <c r="C35" s="9">
        <f>Toplamlar!D21/$C$14</f>
        <v>1.1084120416720116E-4</v>
      </c>
      <c r="D35" s="9">
        <f>Toplamlar!F21/$C$14</f>
        <v>1.5753713514053761E-6</v>
      </c>
      <c r="E35" s="9">
        <f>Toplamlar!H21/$C$14</f>
        <v>6.8306177679256004E-6</v>
      </c>
      <c r="F35" s="9">
        <f>Toplamlar!J21/$C$14</f>
        <v>4.7381397897230398E-6</v>
      </c>
      <c r="G35" s="9">
        <f>Toplamlar!L21/$C$14</f>
        <v>1.2627022282256833E-6</v>
      </c>
    </row>
    <row r="36" spans="1:7" x14ac:dyDescent="0.25">
      <c r="A36" s="11">
        <v>43920</v>
      </c>
      <c r="B36" s="9">
        <f>Toplamlar!B22/$C$14</f>
        <v>9.2575314505753637E-4</v>
      </c>
      <c r="C36" s="9">
        <f>Toplamlar!D22/$C$14</f>
        <v>1.302026383333283E-4</v>
      </c>
      <c r="D36" s="9">
        <f>Toplamlar!F22/$C$14</f>
        <v>2.0203235651610932E-6</v>
      </c>
      <c r="E36" s="9">
        <f>Toplamlar!H22/$C$14</f>
        <v>8.7186582425106694E-6</v>
      </c>
      <c r="F36" s="9">
        <f>Toplamlar!J22/$C$14</f>
        <v>6.2894596701145935E-6</v>
      </c>
      <c r="G36" s="9">
        <f>Toplamlar!L22/$C$14</f>
        <v>1.9481691521196254E-6</v>
      </c>
    </row>
    <row r="37" spans="1:7" x14ac:dyDescent="0.25">
      <c r="A37" s="11">
        <v>43921</v>
      </c>
      <c r="B37" s="9">
        <f>Toplamlar!B23/$C$14</f>
        <v>1.1112140380451219E-3</v>
      </c>
      <c r="C37" s="9">
        <f>Toplamlar!D23/$C$14</f>
        <v>1.6272022714401637E-4</v>
      </c>
      <c r="D37" s="9">
        <f>Toplamlar!F23/$C$14</f>
        <v>2.5735073984790115E-6</v>
      </c>
      <c r="E37" s="9">
        <f>Toplamlar!H23/$C$14</f>
        <v>1.0185797974353844E-5</v>
      </c>
      <c r="F37" s="9">
        <f>Toplamlar!J23/$C$14</f>
        <v>7.480007485298809E-6</v>
      </c>
      <c r="G37" s="9">
        <f>Toplamlar!L23/$C$14</f>
        <v>2.9222537281794382E-6</v>
      </c>
    </row>
    <row r="38" spans="1:7" x14ac:dyDescent="0.25">
      <c r="A38" s="11">
        <v>43922</v>
      </c>
      <c r="B38" s="9">
        <f>Toplamlar!B24/$C$14</f>
        <v>1.2843365264026164E-3</v>
      </c>
      <c r="C38" s="9">
        <f>Toplamlar!D24/$C$14</f>
        <v>1.8855150701286178E-4</v>
      </c>
      <c r="D38" s="9">
        <f>Toplamlar!F24/$C$14</f>
        <v>3.3311287354144214E-6</v>
      </c>
      <c r="E38" s="9">
        <f>Toplamlar!H24/$C$14</f>
        <v>1.1773195061266131E-5</v>
      </c>
      <c r="F38" s="9">
        <f>Toplamlar!J24/$C$14</f>
        <v>8.3218089707825981E-6</v>
      </c>
      <c r="G38" s="9">
        <f>Toplamlar!L24/$C$14</f>
        <v>4.0045699238014524E-6</v>
      </c>
    </row>
    <row r="39" spans="1:7" x14ac:dyDescent="0.25">
      <c r="A39" s="11">
        <v>43923</v>
      </c>
      <c r="B39" s="9">
        <f>Toplamlar!B25/$C$14</f>
        <v>1.5099032473057511E-3</v>
      </c>
      <c r="C39" s="9">
        <f>Toplamlar!D25/$C$14</f>
        <v>2.1808671341783586E-4</v>
      </c>
      <c r="D39" s="9">
        <f>Toplamlar!F25/$C$14</f>
        <v>4.2811618404604118E-6</v>
      </c>
      <c r="E39" s="9">
        <f>Toplamlar!H25/$C$14</f>
        <v>1.3240334793109306E-5</v>
      </c>
      <c r="F39" s="9">
        <f>Toplamlar!J25/$C$14</f>
        <v>9.4161509019115237E-6</v>
      </c>
      <c r="G39" s="9">
        <f>Toplamlar!L25/$C$14</f>
        <v>4.9906802353681763E-6</v>
      </c>
    </row>
    <row r="40" spans="1:7" x14ac:dyDescent="0.25">
      <c r="A40" s="11">
        <v>43924</v>
      </c>
      <c r="B40" s="9">
        <f>Toplamlar!B26/$C$14</f>
        <v>1.7042391330974373E-3</v>
      </c>
      <c r="C40" s="9">
        <f>Toplamlar!D26/$C$14</f>
        <v>2.5159041254009063E-4</v>
      </c>
      <c r="D40" s="9">
        <f>Toplamlar!F26/$C$14</f>
        <v>5.1109375904372891E-6</v>
      </c>
      <c r="E40" s="9">
        <f>Toplamlar!H26/$C$14</f>
        <v>1.5044195119145996E-5</v>
      </c>
      <c r="F40" s="9">
        <f>Toplamlar!J26/$C$14</f>
        <v>1.042631268449207E-5</v>
      </c>
      <c r="G40" s="9">
        <f>Toplamlar!L26/$C$14</f>
        <v>5.8204559853450536E-6</v>
      </c>
    </row>
    <row r="41" spans="1:7" x14ac:dyDescent="0.25">
      <c r="A41" s="11">
        <v>43925</v>
      </c>
      <c r="B41" s="9">
        <f>Toplamlar!B27/$C$14</f>
        <v>1.9407131961053405E-3</v>
      </c>
      <c r="C41" s="9">
        <f>Toplamlar!D27/$C$14</f>
        <v>2.8782395362241431E-4</v>
      </c>
      <c r="D41" s="9">
        <f>Toplamlar!F27/$C$14</f>
        <v>6.0248934889625452E-6</v>
      </c>
      <c r="E41" s="9">
        <f>Toplamlar!H27/$C$14</f>
        <v>1.5765739249560674E-5</v>
      </c>
      <c r="F41" s="9">
        <f>Toplamlar!J27/$C$14</f>
        <v>1.0931393575782343E-5</v>
      </c>
      <c r="G41" s="9">
        <f>Toplamlar!L27/$C$14</f>
        <v>9.4522281084322576E-6</v>
      </c>
    </row>
    <row r="42" spans="1:7" x14ac:dyDescent="0.25">
      <c r="A42" s="11">
        <v>43926</v>
      </c>
      <c r="B42" s="9">
        <f>Toplamlar!B28/$C$14</f>
        <v>2.182009579051515E-3</v>
      </c>
      <c r="C42" s="9">
        <f>Toplamlar!D28/$C$14</f>
        <v>3.2552463443658112E-4</v>
      </c>
      <c r="D42" s="9">
        <f>Toplamlar!F28/$C$14</f>
        <v>6.9027721809670682E-6</v>
      </c>
      <c r="E42" s="9">
        <f>Toplamlar!H28/$C$14</f>
        <v>1.6607540735044461E-5</v>
      </c>
      <c r="F42" s="9">
        <f>Toplamlar!J28/$C$14</f>
        <v>1.1244062698962036E-5</v>
      </c>
      <c r="G42" s="9">
        <f>Toplamlar!L28/$C$14</f>
        <v>1.2530816398201541E-5</v>
      </c>
    </row>
    <row r="43" spans="1:7" x14ac:dyDescent="0.25">
      <c r="A43" s="11">
        <v>43927</v>
      </c>
      <c r="B43" s="9">
        <f>Toplamlar!B29/$C$14</f>
        <v>2.4393603188994162E-3</v>
      </c>
      <c r="C43" s="9">
        <f>Toplamlar!D29/$C$14</f>
        <v>3.633816498123378E-4</v>
      </c>
      <c r="D43" s="9">
        <f>Toplamlar!F29/$C$14</f>
        <v>7.8047023439854133E-6</v>
      </c>
      <c r="E43" s="9">
        <f>Toplamlar!H29/$C$14</f>
        <v>1.7016415742279444E-5</v>
      </c>
      <c r="F43" s="9">
        <f>Toplamlar!J29/$C$14</f>
        <v>1.1616860499676285E-5</v>
      </c>
      <c r="G43" s="9">
        <f>Toplamlar!L29/$C$14</f>
        <v>1.5946125282164342E-5</v>
      </c>
    </row>
    <row r="44" spans="1:7" x14ac:dyDescent="0.25">
      <c r="A44" s="11">
        <v>43928</v>
      </c>
      <c r="B44" s="9">
        <f>Toplamlar!B30/$C$14</f>
        <v>2.6801516209543005E-3</v>
      </c>
      <c r="C44" s="9">
        <f>Toplamlar!D30/$C$14</f>
        <v>4.1018581240523643E-4</v>
      </c>
      <c r="D44" s="9">
        <f>Toplamlar!F30/$C$14</f>
        <v>8.7186582425106694E-6</v>
      </c>
      <c r="E44" s="9">
        <f>Toplamlar!H30/$C$14</f>
        <v>1.772593413718721E-5</v>
      </c>
      <c r="F44" s="9">
        <f>Toplamlar!J30/$C$14</f>
        <v>1.1869400945321422E-5</v>
      </c>
      <c r="G44" s="9">
        <f>Toplamlar!L30/$C$14</f>
        <v>1.9024713571933627E-5</v>
      </c>
    </row>
    <row r="45" spans="1:7" x14ac:dyDescent="0.25">
      <c r="A45" s="11">
        <v>43929</v>
      </c>
      <c r="B45" s="9">
        <f>Toplamlar!B31/$C$14</f>
        <v>2.9795924350763912E-3</v>
      </c>
      <c r="C45" s="9">
        <f>Toplamlar!D31/$C$14</f>
        <v>4.5969576548719016E-4</v>
      </c>
      <c r="D45" s="9">
        <f>Toplamlar!F31/$C$14</f>
        <v>9.7648972316119492E-6</v>
      </c>
      <c r="E45" s="9">
        <f>Toplamlar!H31/$C$14</f>
        <v>1.7942397376311613E-5</v>
      </c>
      <c r="F45" s="9">
        <f>Toplamlar!J31/$C$14</f>
        <v>1.1965606829376712E-5</v>
      </c>
      <c r="G45" s="9">
        <f>Toplamlar!L31/$C$14</f>
        <v>2.2199507745758201E-5</v>
      </c>
    </row>
    <row r="46" spans="1:7" x14ac:dyDescent="0.25">
      <c r="A46" s="11">
        <v>43930</v>
      </c>
      <c r="B46" s="9">
        <f>Toplamlar!B32/$C$14</f>
        <v>3.323167698508846E-3</v>
      </c>
      <c r="C46" s="9">
        <f>Toplamlar!D32/$C$14</f>
        <v>5.084721487032222E-4</v>
      </c>
      <c r="D46" s="9">
        <f>Toplamlar!F32/$C$14</f>
        <v>1.0919367840275432E-5</v>
      </c>
      <c r="E46" s="9">
        <f>Toplamlar!H32/$C$14</f>
        <v>1.8663941506726288E-5</v>
      </c>
      <c r="F46" s="9">
        <f>Toplamlar!J32/$C$14</f>
        <v>1.223017301052876E-5</v>
      </c>
      <c r="G46" s="9">
        <f>Toplamlar!L32/$C$14</f>
        <v>2.5759125455803937E-5</v>
      </c>
    </row>
    <row r="47" spans="1:7" x14ac:dyDescent="0.25">
      <c r="A47" s="11">
        <v>43931</v>
      </c>
      <c r="B47" s="9">
        <f>Toplamlar!B33/$C$14</f>
        <v>3.6944262050782107E-3</v>
      </c>
      <c r="C47" s="9">
        <f>Toplamlar!D33/$C$14</f>
        <v>5.6555831515453004E-4</v>
      </c>
      <c r="D47" s="9">
        <f>Toplamlar!F33/$C$14</f>
        <v>1.2097889919952736E-5</v>
      </c>
      <c r="E47" s="9">
        <f>Toplamlar!H33/$C$14</f>
        <v>2.0046901090021085E-5</v>
      </c>
      <c r="F47" s="9">
        <f>Toplamlar!J33/$C$14</f>
        <v>1.2771331108339767E-5</v>
      </c>
      <c r="G47" s="9">
        <f>Toplamlar!L33/$C$14</f>
        <v>2.9138357133246002E-5</v>
      </c>
    </row>
    <row r="48" spans="1:7" x14ac:dyDescent="0.25">
      <c r="A48" s="12">
        <v>43932</v>
      </c>
      <c r="B48" s="9">
        <f>Toplamlar!B34/$C$14</f>
        <v>4.0933198518424575E-3</v>
      </c>
      <c r="C48" s="9">
        <f>Toplamlar!D34/$C$14</f>
        <v>6.2734654418904016E-4</v>
      </c>
      <c r="D48" s="9">
        <f>Toplamlar!F34/$C$14</f>
        <v>1.3240334793109306E-5</v>
      </c>
      <c r="E48" s="9">
        <f>Toplamlar!H34/$C$14</f>
        <v>1.9553845934237722E-5</v>
      </c>
      <c r="F48" s="9">
        <f>Toplamlar!J34/$C$14</f>
        <v>1.2278275952556406E-5</v>
      </c>
      <c r="G48" s="9">
        <f>Toplamlar!L34/$C$14</f>
        <v>3.5656305777991908E-5</v>
      </c>
    </row>
    <row r="49" spans="1:7" x14ac:dyDescent="0.25">
      <c r="A49" s="12">
        <v>43933</v>
      </c>
      <c r="B49" s="9">
        <f>Toplamlar!B35/$C$14</f>
        <v>4.5228791241493285E-3</v>
      </c>
      <c r="C49" s="9">
        <f>Toplamlar!D35/$C$14</f>
        <v>6.8493779153163824E-4</v>
      </c>
      <c r="D49" s="9">
        <f>Toplamlar!F35/$C$14</f>
        <v>1.4406831137279699E-5</v>
      </c>
      <c r="E49" s="9">
        <f>Toplamlar!H35/$C$14</f>
        <v>2.0022849619007261E-5</v>
      </c>
      <c r="F49" s="9">
        <f>Toplamlar!J35/$C$14</f>
        <v>1.1761169325759221E-5</v>
      </c>
      <c r="G49" s="9">
        <f>Toplamlar!L35/$C$14</f>
        <v>4.1440684556816231E-5</v>
      </c>
    </row>
    <row r="50" spans="1:7" x14ac:dyDescent="0.25">
      <c r="A50" s="11">
        <v>43934</v>
      </c>
      <c r="B50" s="9">
        <f>Toplamlar!B36/$C$14</f>
        <v>4.9372378667754627E-3</v>
      </c>
      <c r="C50" s="9">
        <f>Toplamlar!D36/$C$14</f>
        <v>7.3415912696142603E-4</v>
      </c>
      <c r="D50" s="9">
        <f>Toplamlar!F36/$C$14</f>
        <v>1.5585353216957003E-5</v>
      </c>
      <c r="E50" s="9">
        <f>Toplamlar!H36/$C$14</f>
        <v>2.1477963615343526E-5</v>
      </c>
      <c r="F50" s="9">
        <f>Toplamlar!J36/$C$14</f>
        <v>1.2783356843846679E-5</v>
      </c>
      <c r="G50" s="9">
        <f>Toplamlar!L36/$C$14</f>
        <v>4.758583540084789E-5</v>
      </c>
    </row>
    <row r="51" spans="1:7" x14ac:dyDescent="0.25">
      <c r="A51" s="11">
        <v>43935</v>
      </c>
      <c r="B51" s="9">
        <f>Toplamlar!B37/$C$14</f>
        <v>5.3349289399890181E-3</v>
      </c>
      <c r="C51" s="9">
        <f>Toplamlar!D37/$C$14</f>
        <v>7.8300766459049956E-4</v>
      </c>
      <c r="D51" s="9">
        <f>Toplamlar!F37/$C$14</f>
        <v>1.6872106916196508E-5</v>
      </c>
      <c r="E51" s="9">
        <f>Toplamlar!H37/$C$14</f>
        <v>2.1754555532002485E-5</v>
      </c>
      <c r="F51" s="9">
        <f>Toplamlar!J37/$C$14</f>
        <v>1.3071974496012548E-5</v>
      </c>
      <c r="G51" s="9">
        <f>Toplamlar!L37/$C$14</f>
        <v>5.771150469766718E-5</v>
      </c>
    </row>
    <row r="52" spans="1:7" x14ac:dyDescent="0.25">
      <c r="A52" s="11">
        <v>43936</v>
      </c>
      <c r="B52" s="9">
        <f>Toplamlar!B38/$C$14</f>
        <v>5.7448862634196232E-3</v>
      </c>
      <c r="C52" s="9">
        <f>Toplamlar!D38/$C$14</f>
        <v>8.344898382955867E-4</v>
      </c>
      <c r="D52" s="9">
        <f>Toplamlar!F38/$C$14</f>
        <v>1.8255066499491305E-5</v>
      </c>
      <c r="E52" s="9">
        <f>Toplamlar!H38/$C$14</f>
        <v>2.1886838622578509E-5</v>
      </c>
      <c r="F52" s="9">
        <f>Toplamlar!J38/$C$14</f>
        <v>1.2651073753270655E-5</v>
      </c>
      <c r="G52" s="9">
        <f>Toplamlar!L38/$C$14</f>
        <v>6.8234023266214541E-5</v>
      </c>
    </row>
    <row r="53" spans="1:7" x14ac:dyDescent="0.25">
      <c r="A53" s="11">
        <v>43937</v>
      </c>
      <c r="B53" s="9">
        <f>Toplamlar!B39/$C$14</f>
        <v>6.2310506727575252E-3</v>
      </c>
      <c r="C53" s="9">
        <f>Toplamlar!D39/$C$14</f>
        <v>8.9222539446426774E-4</v>
      </c>
      <c r="D53" s="9">
        <f>Toplamlar!F39/$C$14</f>
        <v>1.9758283437855214E-5</v>
      </c>
      <c r="E53" s="9">
        <f>Toplamlar!H39/$C$14</f>
        <v>2.2295713629813492E-5</v>
      </c>
      <c r="F53" s="9">
        <f>Toplamlar!J39/$C$14</f>
        <v>1.2506764927187719E-5</v>
      </c>
      <c r="G53" s="9">
        <f>Toplamlar!L39/$C$14</f>
        <v>8.5250439008493985E-5</v>
      </c>
    </row>
    <row r="54" spans="1:7" x14ac:dyDescent="0.25">
      <c r="A54" s="11">
        <v>43938</v>
      </c>
      <c r="B54" s="9">
        <f>Toplamlar!B40/$C$14</f>
        <v>6.7153270416208423E-3</v>
      </c>
      <c r="C54" s="9">
        <f>Toplamlar!D40/$C$14</f>
        <v>9.4457342112585249E-4</v>
      </c>
      <c r="D54" s="9">
        <f>Toplamlar!F40/$C$14</f>
        <v>2.1273526111726034E-5</v>
      </c>
      <c r="E54" s="9">
        <f>Toplamlar!H40/$C$14</f>
        <v>2.2187482010251289E-5</v>
      </c>
      <c r="F54" s="9">
        <f>Toplamlar!J40/$C$14</f>
        <v>1.2194095804008026E-5</v>
      </c>
      <c r="G54" s="9">
        <f>Toplamlar!L40/$C$14</f>
        <v>1.0379412316015116E-4</v>
      </c>
    </row>
    <row r="55" spans="1:7" x14ac:dyDescent="0.25">
      <c r="A55" s="12">
        <v>43939</v>
      </c>
      <c r="B55" s="9">
        <f>Toplamlar!B41/$C$14</f>
        <v>7.2026098443608863E-3</v>
      </c>
      <c r="C55" s="9">
        <f>Toplamlar!D41/$C$14</f>
        <v>9.9006677854849776E-4</v>
      </c>
      <c r="D55" s="9">
        <f>Toplamlar!F41/$C$14</f>
        <v>2.2728640108062296E-5</v>
      </c>
      <c r="E55" s="9">
        <f>Toplamlar!H41/$C$14</f>
        <v>2.2776743050089943E-5</v>
      </c>
      <c r="F55" s="9">
        <f>Toplamlar!J41/$C$14</f>
        <v>1.2675125224284477E-5</v>
      </c>
      <c r="G55" s="9">
        <f>Toplamlar!L41/$C$14</f>
        <v>1.257050132537435E-4</v>
      </c>
    </row>
    <row r="56" spans="1:7" x14ac:dyDescent="0.25">
      <c r="A56" s="12">
        <v>43940</v>
      </c>
      <c r="B56" s="9">
        <f>Toplamlar!B42/$C$14</f>
        <v>7.6276474401171584E-3</v>
      </c>
      <c r="C56" s="9">
        <f>Toplamlar!D42/$C$14</f>
        <v>1.0378931286594839E-3</v>
      </c>
      <c r="D56" s="9">
        <f>Toplamlar!F42/$C$14</f>
        <v>2.4255908517440028E-5</v>
      </c>
      <c r="E56" s="9">
        <f>Toplamlar!H42/$C$14</f>
        <v>2.3113463644283458E-5</v>
      </c>
      <c r="F56" s="9">
        <f>Toplamlar!J42/$C$14</f>
        <v>1.2398533307625518E-5</v>
      </c>
      <c r="G56" s="9">
        <f>Toplamlar!L42/$C$14</f>
        <v>1.4402020843076935E-4</v>
      </c>
    </row>
    <row r="57" spans="1:7" x14ac:dyDescent="0.25">
      <c r="A57" s="11">
        <v>43941</v>
      </c>
      <c r="B57" s="9">
        <f>Toplamlar!B43/$C$14</f>
        <v>8.1051052169480563E-3</v>
      </c>
      <c r="C57" s="9">
        <f>Toplamlar!D43/$C$14</f>
        <v>1.0941014164187871E-3</v>
      </c>
      <c r="D57" s="9">
        <f>Toplamlar!F43/$C$14</f>
        <v>2.5735073984790113E-5</v>
      </c>
      <c r="E57" s="9">
        <f>Toplamlar!H43/$C$14</f>
        <v>2.2957129082693611E-5</v>
      </c>
      <c r="F57" s="9">
        <f>Toplamlar!J43/$C$14</f>
        <v>1.242258477863934E-5</v>
      </c>
      <c r="G57" s="9">
        <f>Toplamlar!L43/$C$14</f>
        <v>1.6150562785781833E-4</v>
      </c>
    </row>
    <row r="58" spans="1:7" x14ac:dyDescent="0.25">
      <c r="A58" s="11">
        <v>43942</v>
      </c>
      <c r="B58" s="9">
        <f>Toplamlar!B44/$C$14</f>
        <v>8.5792679422500608E-3</v>
      </c>
      <c r="C58" s="9">
        <f>Toplamlar!D44/$C$14</f>
        <v>1.149552082841155E-3</v>
      </c>
      <c r="D58" s="9">
        <f>Toplamlar!F44/$C$14</f>
        <v>2.7166136510112554E-5</v>
      </c>
      <c r="E58" s="9">
        <f>Toplamlar!H44/$C$14</f>
        <v>2.2427996720389516E-5</v>
      </c>
      <c r="F58" s="9">
        <f>Toplamlar!J44/$C$14</f>
        <v>1.2097889919952736E-5</v>
      </c>
      <c r="G58" s="9">
        <f>Toplamlar!L44/$C$14</f>
        <v>1.7939992229210229E-4</v>
      </c>
    </row>
    <row r="59" spans="1:7" x14ac:dyDescent="0.25">
      <c r="A59" s="11">
        <v>43943</v>
      </c>
      <c r="B59" s="9">
        <f>Toplamlar!B45/$C$14</f>
        <v>9.0306539245019763E-3</v>
      </c>
      <c r="C59" s="9">
        <f>Toplamlar!D45/$C$14</f>
        <v>1.1866274254089624E-3</v>
      </c>
      <c r="D59" s="9">
        <f>Toplamlar!F45/$C$14</f>
        <v>2.8573147564421175E-5</v>
      </c>
      <c r="E59" s="9">
        <f>Toplamlar!H45/$C$14</f>
        <v>2.1814684209537041E-5</v>
      </c>
      <c r="F59" s="9">
        <f>Toplamlar!J45/$C$14</f>
        <v>1.1845349474307599E-5</v>
      </c>
      <c r="G59" s="9">
        <f>Toplamlar!L45/$C$14</f>
        <v>1.9814804394737697E-4</v>
      </c>
    </row>
    <row r="60" spans="1:7" x14ac:dyDescent="0.25">
      <c r="A60" s="12">
        <v>43944</v>
      </c>
      <c r="B60" s="9">
        <f>Toplamlar!B46/$C$14</f>
        <v>9.5232521023360748E-3</v>
      </c>
      <c r="C60" s="9">
        <f>Toplamlar!D46/$C$14</f>
        <v>1.224099617248498E-3</v>
      </c>
      <c r="D60" s="9">
        <f>Toplamlar!F46/$C$14</f>
        <v>2.9956107147715968E-5</v>
      </c>
      <c r="E60" s="9">
        <f>Toplamlar!H46/$C$14</f>
        <v>2.1838735680550865E-5</v>
      </c>
      <c r="F60" s="9">
        <f>Toplamlar!J46/$C$14</f>
        <v>1.1809272267786865E-5</v>
      </c>
      <c r="G60" s="9">
        <f>Toplamlar!L46/$C$14</f>
        <v>2.2236787525829627E-4</v>
      </c>
    </row>
    <row r="61" spans="1:7" x14ac:dyDescent="0.25">
      <c r="A61" s="12">
        <v>43945</v>
      </c>
      <c r="B61" s="9">
        <f>Toplamlar!B47/$C$14</f>
        <v>9.9844510847616284E-3</v>
      </c>
      <c r="C61" s="9">
        <f>Toplamlar!D47/$C$14</f>
        <v>1.2616439635010749E-3</v>
      </c>
      <c r="D61" s="9">
        <f>Toplamlar!F47/$C$14</f>
        <v>3.1266912317969301E-5</v>
      </c>
      <c r="E61" s="9">
        <f>Toplamlar!H47/$C$14</f>
        <v>2.152606655737117E-5</v>
      </c>
      <c r="F61" s="9">
        <f>Toplamlar!J47/$C$14</f>
        <v>1.1171908285920568E-5</v>
      </c>
      <c r="G61" s="9">
        <f>Toplamlar!L47/$C$14</f>
        <v>2.6140341271373022E-4</v>
      </c>
    </row>
    <row r="62" spans="1:7" x14ac:dyDescent="0.25">
      <c r="A62" s="12">
        <v>43946</v>
      </c>
      <c r="B62" s="9">
        <f>Toplamlar!B48/$C$14</f>
        <v>1.0445132960560386E-2</v>
      </c>
      <c r="C62" s="9">
        <f>Toplamlar!D48/$C$14</f>
        <v>1.2960495927863481E-3</v>
      </c>
      <c r="D62" s="9">
        <f>Toplamlar!F48/$C$14</f>
        <v>3.2541640281701891E-5</v>
      </c>
      <c r="E62" s="9">
        <f>Toplamlar!H48/$C$14</f>
        <v>2.1429860673315882E-5</v>
      </c>
      <c r="F62" s="9">
        <f>Toplamlar!J48/$C$14</f>
        <v>1.0823161956220141E-5</v>
      </c>
      <c r="G62" s="9">
        <f>Toplamlar!L48/$C$14</f>
        <v>3.0764236573780409E-4</v>
      </c>
    </row>
    <row r="63" spans="1:7" x14ac:dyDescent="0.25">
      <c r="A63" s="12">
        <v>43947</v>
      </c>
      <c r="B63" s="9">
        <f>Toplamlar!B49/$C$14</f>
        <v>1.0699801961390245E-2</v>
      </c>
      <c r="C63" s="9">
        <f>Toplamlar!D49/$C$14</f>
        <v>1.324394251376138E-3</v>
      </c>
      <c r="D63" s="9">
        <f>Toplamlar!F49/$C$14</f>
        <v>3.3732188096886104E-5</v>
      </c>
      <c r="E63" s="9">
        <f>Toplamlar!H49/$C$14</f>
        <v>2.1357706260274414E-5</v>
      </c>
      <c r="F63" s="9">
        <f>Toplamlar!J49/$C$14</f>
        <v>1.0618724452602649E-5</v>
      </c>
      <c r="G63" s="9">
        <f>Toplamlar!L49/$C$14</f>
        <v>3.5042993267139436E-4</v>
      </c>
    </row>
    <row r="64" spans="1:7" x14ac:dyDescent="0.25">
      <c r="A64" s="11">
        <v>43948</v>
      </c>
      <c r="B64" s="9">
        <f>Toplamlar!B50/$C$14</f>
        <v>1.105026797126816E-2</v>
      </c>
      <c r="C64" s="9">
        <f>Toplamlar!D50/$C$14</f>
        <v>1.3500210937413659E-3</v>
      </c>
      <c r="D64" s="9">
        <f>Toplamlar!F50/$C$14</f>
        <v>3.4874632970042678E-5</v>
      </c>
      <c r="E64" s="9">
        <f>Toplamlar!H50/$C$14</f>
        <v>2.0876676839997963E-5</v>
      </c>
      <c r="F64" s="9">
        <f>Toplamlar!J50/$C$14</f>
        <v>1.0606698717095739E-5</v>
      </c>
      <c r="G64" s="9">
        <f>Toplamlar!L50/$C$14</f>
        <v>4.0636162851403866E-4</v>
      </c>
    </row>
    <row r="65" spans="1:7" x14ac:dyDescent="0.25">
      <c r="A65" s="11">
        <v>43949</v>
      </c>
      <c r="B65" s="9">
        <f>Toplamlar!B51/$C$14</f>
        <v>1.1401780220135178E-2</v>
      </c>
      <c r="C65" s="9">
        <f>Toplamlar!D51/$C$14</f>
        <v>1.3787866530738976E-3</v>
      </c>
      <c r="D65" s="9">
        <f>Toplamlar!F51/$C$14</f>
        <v>3.5981000636678515E-5</v>
      </c>
      <c r="E65" s="9">
        <f>Toplamlar!H51/$C$14</f>
        <v>1.9493717256703166E-5</v>
      </c>
      <c r="F65" s="9">
        <f>Toplamlar!J51/$C$14</f>
        <v>1.0161746503340022E-5</v>
      </c>
      <c r="G65" s="9">
        <f>Toplamlar!L51/$C$14</f>
        <v>4.6670676928771941E-4</v>
      </c>
    </row>
    <row r="66" spans="1:7" x14ac:dyDescent="0.25">
      <c r="A66" s="11">
        <v>43950</v>
      </c>
      <c r="B66" s="9">
        <f>Toplamlar!B52/$C$14</f>
        <v>1.1924875663214804E-2</v>
      </c>
      <c r="C66" s="9">
        <f>Toplamlar!D52/$C$14</f>
        <v>1.4140942125221892E-3</v>
      </c>
      <c r="D66" s="9">
        <f>Toplamlar!F52/$C$14</f>
        <v>3.7051291096793617E-5</v>
      </c>
      <c r="E66" s="9">
        <f>Toplamlar!H52/$C$14</f>
        <v>1.8928507687878336E-5</v>
      </c>
      <c r="F66" s="9">
        <f>Toplamlar!J52/$C$14</f>
        <v>9.9933862062432645E-6</v>
      </c>
      <c r="G66" s="9">
        <f>Toplamlar!L52/$C$14</f>
        <v>5.293969284852479E-4</v>
      </c>
    </row>
    <row r="67" spans="1:7" x14ac:dyDescent="0.25">
      <c r="A67" s="11">
        <v>43951</v>
      </c>
      <c r="B67" s="9">
        <f>Toplamlar!B53/$C$14</f>
        <v>1.2430004657447105E-2</v>
      </c>
      <c r="C67" s="9">
        <f>Toplamlar!D53/$C$14</f>
        <v>1.4455415108727621E-3</v>
      </c>
      <c r="D67" s="9">
        <f>Toplamlar!F53/$C$14</f>
        <v>3.8169684498936366E-5</v>
      </c>
      <c r="E67" s="9">
        <f>Toplamlar!H53/$C$14</f>
        <v>1.8206963557463661E-5</v>
      </c>
      <c r="F67" s="9">
        <f>Toplamlar!J53/$C$14</f>
        <v>9.6566656120497492E-6</v>
      </c>
      <c r="G67" s="9">
        <f>Toplamlar!L53/$C$14</f>
        <v>5.8789010599086429E-4</v>
      </c>
    </row>
    <row r="68" spans="1:7" x14ac:dyDescent="0.25">
      <c r="A68" s="12">
        <v>43952</v>
      </c>
      <c r="B68" s="9">
        <f>Toplamlar!B54/$C$14</f>
        <v>1.2928242905233945E-2</v>
      </c>
      <c r="C68" s="9">
        <f>Toplamlar!D54/$C$14</f>
        <v>1.4718538201618839E-3</v>
      </c>
      <c r="D68" s="9">
        <f>Toplamlar!F54/$C$14</f>
        <v>3.9179846281516916E-5</v>
      </c>
      <c r="E68" s="9">
        <f>Toplamlar!H54/$C$14</f>
        <v>1.7798088550228678E-5</v>
      </c>
      <c r="F68" s="9">
        <f>Toplamlar!J54/$C$14</f>
        <v>9.837051644653417E-6</v>
      </c>
      <c r="G68" s="9">
        <f>Toplamlar!L54/$C$14</f>
        <v>6.470807761558815E-4</v>
      </c>
    </row>
    <row r="69" spans="1:7" x14ac:dyDescent="0.25">
      <c r="A69" s="12">
        <v>43953</v>
      </c>
      <c r="B69" s="9">
        <f>Toplamlar!B55/$C$14</f>
        <v>1.3364993567373949E-2</v>
      </c>
      <c r="C69" s="9">
        <f>Toplamlar!D55/$C$14</f>
        <v>1.4957008536720889E-3</v>
      </c>
      <c r="D69" s="9">
        <f>Toplamlar!F55/$C$14</f>
        <v>4.0117853651055994E-5</v>
      </c>
      <c r="E69" s="9">
        <f>Toplamlar!H55/$C$14</f>
        <v>1.7377187807486783E-5</v>
      </c>
      <c r="F69" s="9">
        <f>Toplamlar!J55/$C$14</f>
        <v>9.3560222243769661E-6</v>
      </c>
      <c r="G69" s="9">
        <f>Toplamlar!L55/$C$14</f>
        <v>7.0060732489714359E-4</v>
      </c>
    </row>
    <row r="70" spans="1:7" x14ac:dyDescent="0.25">
      <c r="A70" s="12">
        <v>43954</v>
      </c>
      <c r="B70" s="9">
        <f>Toplamlar!B56/$C$14</f>
        <v>1.3653623245275326E-2</v>
      </c>
      <c r="C70" s="9">
        <f>Toplamlar!D56/$C$14</f>
        <v>1.5157838319686309E-3</v>
      </c>
      <c r="D70" s="9">
        <f>Toplamlar!F56/$C$14</f>
        <v>4.0851423516977577E-5</v>
      </c>
      <c r="E70" s="9">
        <f>Toplamlar!H56/$C$14</f>
        <v>1.7124647361841647E-5</v>
      </c>
      <c r="F70" s="9">
        <f>Toplamlar!J56/$C$14</f>
        <v>9.2117133982940322E-6</v>
      </c>
      <c r="G70" s="9">
        <f>Toplamlar!L56/$C$14</f>
        <v>7.5943722299695354E-4</v>
      </c>
    </row>
    <row r="71" spans="1:7" x14ac:dyDescent="0.25">
      <c r="A71" s="18">
        <v>43955</v>
      </c>
      <c r="B71" s="9">
        <f>Toplamlar!B57/$C$14</f>
        <v>1.408379583009305E-2</v>
      </c>
      <c r="C71" s="9">
        <f>Toplamlar!D57/$C$14</f>
        <v>1.5351933690767856E-3</v>
      </c>
      <c r="D71" s="9">
        <f>Toplamlar!F57/$C$14</f>
        <v>4.1621070589419902E-5</v>
      </c>
      <c r="E71" s="9">
        <f>Toplamlar!H57/$C$14</f>
        <v>1.6643617941565196E-5</v>
      </c>
      <c r="F71" s="9">
        <f>Toplamlar!J57/$C$14</f>
        <v>8.7427097135244914E-6</v>
      </c>
      <c r="G71" s="9">
        <f>Toplamlar!L57/$C$14</f>
        <v>8.1974628656411347E-4</v>
      </c>
    </row>
    <row r="72" spans="1:7" x14ac:dyDescent="0.25">
      <c r="A72" s="18">
        <v>43956</v>
      </c>
      <c r="B72" s="9">
        <f>Toplamlar!B58/$C$14</f>
        <v>1.4484048384969576E-2</v>
      </c>
      <c r="C72" s="9">
        <f>Toplamlar!D58/$C$14</f>
        <v>1.557224516525447E-3</v>
      </c>
      <c r="D72" s="9">
        <f>Toplamlar!F58/$C$14</f>
        <v>4.2330588984327662E-5</v>
      </c>
      <c r="E72" s="9">
        <f>Toplamlar!H58/$C$14</f>
        <v>1.6090434108247277E-5</v>
      </c>
      <c r="F72" s="9">
        <f>Toplamlar!J58/$C$14</f>
        <v>8.5021950033862659E-6</v>
      </c>
      <c r="G72" s="9">
        <f>Toplamlar!L58/$C$14</f>
        <v>8.8130602662399229E-4</v>
      </c>
    </row>
    <row r="73" spans="1:7" x14ac:dyDescent="0.25">
      <c r="A73" s="18">
        <v>43957</v>
      </c>
      <c r="B73" s="9">
        <f>Toplamlar!B59/$C$14</f>
        <v>1.4848464248035509E-2</v>
      </c>
      <c r="C73" s="9">
        <f>Toplamlar!D59/$C$14</f>
        <v>1.5843184986225182E-3</v>
      </c>
      <c r="D73" s="9">
        <f>Toplamlar!F59/$C$14</f>
        <v>4.3100236056769987E-5</v>
      </c>
      <c r="E73" s="9">
        <f>Toplamlar!H59/$C$14</f>
        <v>1.5368889977832599E-5</v>
      </c>
      <c r="F73" s="9">
        <f>Toplamlar!J59/$C$14</f>
        <v>8.0452170541236387E-6</v>
      </c>
      <c r="G73" s="9">
        <f>Toplamlar!L59/$C$14</f>
        <v>9.4043656811147497E-4</v>
      </c>
    </row>
    <row r="74" spans="1:7" x14ac:dyDescent="0.25">
      <c r="A74" s="18">
        <v>43958</v>
      </c>
      <c r="B74" s="9">
        <f>Toplamlar!B60/$C$14</f>
        <v>1.5213986478768076E-2</v>
      </c>
      <c r="C74" s="9">
        <f>Toplamlar!D60/$C$14</f>
        <v>1.6080933777196818E-3</v>
      </c>
      <c r="D74" s="9">
        <f>Toplamlar!F60/$C$14</f>
        <v>4.378570298066393E-5</v>
      </c>
      <c r="E74" s="9">
        <f>Toplamlar!H60/$C$14</f>
        <v>1.5152426738708198E-5</v>
      </c>
      <c r="F74" s="9">
        <f>Toplamlar!J60/$C$14</f>
        <v>7.997114112095993E-6</v>
      </c>
      <c r="G74" s="9">
        <f>Toplamlar!L60/$C$14</f>
        <v>9.979436353055246E-4</v>
      </c>
    </row>
    <row r="75" spans="1:7" x14ac:dyDescent="0.25">
      <c r="A75" s="18">
        <v>43959</v>
      </c>
      <c r="B75" s="9">
        <f>Toplamlar!B61/$C$14</f>
        <v>1.5619097430789397E-2</v>
      </c>
      <c r="C75" s="9">
        <f>Toplamlar!D61/$C$14</f>
        <v>1.6303169369364537E-3</v>
      </c>
      <c r="D75" s="9">
        <f>Toplamlar!F61/$C$14</f>
        <v>4.4362938284995666E-5</v>
      </c>
      <c r="E75" s="9">
        <f>Toplamlar!H61/$C$14</f>
        <v>1.4659371582924837E-5</v>
      </c>
      <c r="F75" s="9">
        <f>Toplamlar!J61/$C$14</f>
        <v>7.852805286013059E-6</v>
      </c>
      <c r="G75" s="9">
        <f>Toplamlar!L61/$C$14</f>
        <v>1.038975444855106E-3</v>
      </c>
    </row>
    <row r="76" spans="1:7" x14ac:dyDescent="0.25">
      <c r="A76" s="12">
        <v>43960</v>
      </c>
      <c r="B76" s="9">
        <f>Toplamlar!B62/$C$14</f>
        <v>1.6047273743512974E-2</v>
      </c>
      <c r="C76" s="9">
        <f>Toplamlar!D62/$C$14</f>
        <v>1.6489087240301385E-3</v>
      </c>
      <c r="D76" s="9">
        <f>Toplamlar!F62/$C$14</f>
        <v>4.4964225060341232E-5</v>
      </c>
      <c r="E76" s="9">
        <f>Toplamlar!H62/$C$14</f>
        <v>1.4046059072072362E-5</v>
      </c>
      <c r="F76" s="9">
        <f>Toplamlar!J62/$C$14</f>
        <v>7.5521618983402768E-6</v>
      </c>
      <c r="G76" s="9">
        <f>Toplamlar!L62/$C$14</f>
        <v>1.0760628131584204E-3</v>
      </c>
    </row>
    <row r="77" spans="1:7" x14ac:dyDescent="0.25">
      <c r="A77" s="12">
        <v>43961</v>
      </c>
      <c r="B77" s="9">
        <f>Toplamlar!B63/$C$14</f>
        <v>1.6482449034301572E-2</v>
      </c>
      <c r="C77" s="9">
        <f>Toplamlar!D63/$C$14</f>
        <v>1.6674524081817957E-3</v>
      </c>
      <c r="D77" s="9">
        <f>Toplamlar!F63/$C$14</f>
        <v>4.5529434629166062E-5</v>
      </c>
      <c r="E77" s="9">
        <f>Toplamlar!H63/$C$14</f>
        <v>1.3877698774975604E-5</v>
      </c>
      <c r="F77" s="9">
        <f>Toplamlar!J63/$C$14</f>
        <v>7.1913898331329386E-6</v>
      </c>
      <c r="G77" s="9">
        <f>Toplamlar!L63/$C$14</f>
        <v>1.1146774498711125E-3</v>
      </c>
    </row>
    <row r="78" spans="1:7" x14ac:dyDescent="0.25">
      <c r="A78" s="20">
        <v>43962</v>
      </c>
      <c r="B78" s="9">
        <f>Toplamlar!B64/$C$14</f>
        <v>1.6875955151558722E-2</v>
      </c>
      <c r="C78" s="9">
        <f>Toplamlar!D64/$C$14</f>
        <v>1.6808490775364949E-3</v>
      </c>
      <c r="D78" s="9">
        <f>Toplamlar!F64/$C$14</f>
        <v>4.6190850082046181E-5</v>
      </c>
      <c r="E78" s="9">
        <f>Toplamlar!H64/$C$14</f>
        <v>1.3540978180782089E-5</v>
      </c>
      <c r="F78" s="9">
        <f>Toplamlar!J64/$C$14</f>
        <v>6.9508751229947131E-6</v>
      </c>
      <c r="G78" s="9">
        <f>Toplamlar!L64/$C$14</f>
        <v>1.1518249468519613E-3</v>
      </c>
    </row>
    <row r="79" spans="1:7" x14ac:dyDescent="0.25">
      <c r="A79" s="20">
        <v>43963</v>
      </c>
      <c r="B79" s="9">
        <f>Toplamlar!B65/$C$14</f>
        <v>1.7325128398477364E-2</v>
      </c>
      <c r="C79" s="9">
        <f>Toplamlar!D65/$C$14</f>
        <v>1.7013409308402716E-3</v>
      </c>
      <c r="D79" s="9">
        <f>Toplamlar!F65/$C$14</f>
        <v>4.6828214063912476E-5</v>
      </c>
      <c r="E79" s="9">
        <f>Toplamlar!H65/$C$14</f>
        <v>1.2566893604722275E-5</v>
      </c>
      <c r="F79" s="9">
        <f>Toplamlar!J65/$C$14</f>
        <v>6.9268236519808902E-6</v>
      </c>
      <c r="G79" s="9">
        <f>Toplamlar!L65/$C$14</f>
        <v>1.1892129585429484E-3</v>
      </c>
    </row>
    <row r="80" spans="1:7" x14ac:dyDescent="0.25">
      <c r="A80" s="20">
        <v>43964</v>
      </c>
      <c r="B80" s="9">
        <f>Toplamlar!B66/$C$14</f>
        <v>1.7725970214393729E-2</v>
      </c>
      <c r="C80" s="9">
        <f>Toplamlar!D66/$C$14</f>
        <v>1.7210511113360993E-3</v>
      </c>
      <c r="D80" s="9">
        <f>Toplamlar!F66/$C$14</f>
        <v>4.7525706723313331E-5</v>
      </c>
      <c r="E80" s="9">
        <f>Toplamlar!H66/$C$14</f>
        <v>1.2001684035897446E-5</v>
      </c>
      <c r="F80" s="9">
        <f>Toplamlar!J66/$C$14</f>
        <v>6.4337684961975283E-6</v>
      </c>
      <c r="G80" s="9">
        <f>Toplamlar!L66/$C$14</f>
        <v>1.2231976870854797E-3</v>
      </c>
    </row>
    <row r="81" spans="1:7" x14ac:dyDescent="0.25">
      <c r="A81" s="20">
        <v>43965</v>
      </c>
      <c r="B81" s="9">
        <f>Toplamlar!B67/$C$14</f>
        <v>1.8144718350479889E-2</v>
      </c>
      <c r="C81" s="9">
        <f>Toplamlar!D67/$C$14</f>
        <v>1.7407131888898992E-3</v>
      </c>
      <c r="D81" s="9">
        <f>Toplamlar!F67/$C$14</f>
        <v>4.8187122176193449E-5</v>
      </c>
      <c r="E81" s="9">
        <f>Toplamlar!H67/$C$14</f>
        <v>1.1580783293155551E-5</v>
      </c>
      <c r="F81" s="9">
        <f>Toplamlar!J67/$C$14</f>
        <v>6.109073637510924E-6</v>
      </c>
      <c r="G81" s="9">
        <f>Toplamlar!L67/$C$14</f>
        <v>1.2510372647839792E-3</v>
      </c>
    </row>
    <row r="82" spans="1:7" x14ac:dyDescent="0.25">
      <c r="A82" s="20">
        <v>43966</v>
      </c>
      <c r="B82" s="9">
        <f>Toplamlar!B68/$C$14</f>
        <v>1.8608490840303922E-2</v>
      </c>
      <c r="C82" s="9">
        <f>Toplamlar!D68/$C$14</f>
        <v>1.7612531451357035E-3</v>
      </c>
      <c r="D82" s="9">
        <f>Toplamlar!F68/$C$14</f>
        <v>4.8764357480525192E-5</v>
      </c>
      <c r="E82" s="9">
        <f>Toplamlar!H68/$C$14</f>
        <v>1.1352294318524238E-5</v>
      </c>
      <c r="F82" s="9">
        <f>Toplamlar!J68/$C$14</f>
        <v>5.8926103983865214E-6</v>
      </c>
      <c r="G82" s="9">
        <f>Toplamlar!L68/$C$14</f>
        <v>1.2763273865550138E-3</v>
      </c>
    </row>
    <row r="83" spans="1:7" x14ac:dyDescent="0.25">
      <c r="A83" s="12">
        <v>43967</v>
      </c>
      <c r="B83" s="9">
        <f>Toplamlar!B69/$C$14</f>
        <v>1.9116409805173824E-2</v>
      </c>
      <c r="C83" s="9">
        <f>Toplamlar!D69/$C$14</f>
        <v>1.7806145793018307E-3</v>
      </c>
      <c r="D83" s="9">
        <f>Toplamlar!F69/$C$14</f>
        <v>4.9257412636308558E-5</v>
      </c>
      <c r="E83" s="9">
        <f>Toplamlar!H69/$C$14</f>
        <v>1.0895316369261609E-5</v>
      </c>
      <c r="F83" s="9">
        <f>Toplamlar!J69/$C$14</f>
        <v>5.7001986302759409E-6</v>
      </c>
      <c r="G83" s="9">
        <f>Toplamlar!L69/$C$14</f>
        <v>1.3004269605108639E-3</v>
      </c>
    </row>
    <row r="84" spans="1:7" x14ac:dyDescent="0.25">
      <c r="A84" s="12">
        <v>43968</v>
      </c>
      <c r="B84" s="9">
        <f>Toplamlar!B70/$C$14</f>
        <v>1.9541748044317769E-2</v>
      </c>
      <c r="C84" s="9">
        <f>Toplamlar!D70/$C$14</f>
        <v>1.7970657854752853E-3</v>
      </c>
      <c r="D84" s="9">
        <f>Toplamlar!F70/$C$14</f>
        <v>4.9786544998612653E-5</v>
      </c>
      <c r="E84" s="9">
        <f>Toplamlar!H70/$C$14</f>
        <v>1.0991522253316899E-5</v>
      </c>
      <c r="F84" s="9">
        <f>Toplamlar!J70/$C$14</f>
        <v>5.6280442172344739E-6</v>
      </c>
      <c r="G84" s="9">
        <f>Toplamlar!L70/$C$14</f>
        <v>1.3223739278109769E-3</v>
      </c>
    </row>
    <row r="85" spans="1:7" x14ac:dyDescent="0.25">
      <c r="A85" s="12">
        <v>43969</v>
      </c>
      <c r="B85" s="9">
        <f>Toplamlar!B71/$C$14</f>
        <v>1.9844087060697027E-2</v>
      </c>
      <c r="C85" s="9">
        <f>Toplamlar!D71/$C$14</f>
        <v>1.8109915871922886E-3</v>
      </c>
      <c r="D85" s="9">
        <f>Toplamlar!F71/$C$14</f>
        <v>5.0159342799326901E-5</v>
      </c>
      <c r="E85" s="9">
        <f>Toplamlar!H71/$C$14</f>
        <v>1.0859239162740875E-5</v>
      </c>
      <c r="F85" s="9">
        <f>Toplamlar!J71/$C$14</f>
        <v>5.5679155396999171E-6</v>
      </c>
      <c r="G85" s="9">
        <f>Toplamlar!L71/$C$14</f>
        <v>1.3417954906546387E-3</v>
      </c>
    </row>
    <row r="86" spans="1:7" x14ac:dyDescent="0.25">
      <c r="A86" s="12">
        <v>43970</v>
      </c>
      <c r="B86" s="9">
        <f>Toplamlar!B72/$C$14</f>
        <v>2.0149324279333448E-2</v>
      </c>
      <c r="C86" s="9">
        <f>Toplamlar!D72/$C$14</f>
        <v>1.8232818888803519E-3</v>
      </c>
      <c r="D86" s="9">
        <f>Toplamlar!F72/$C$14</f>
        <v>5.0496063393520413E-5</v>
      </c>
      <c r="E86" s="9">
        <f>Toplamlar!H72/$C$14</f>
        <v>1.0606698717095739E-5</v>
      </c>
      <c r="F86" s="9">
        <f>Toplamlar!J72/$C$14</f>
        <v>5.4717096556446273E-6</v>
      </c>
      <c r="G86" s="9">
        <f>Toplamlar!L72/$C$14</f>
        <v>1.3576454100527476E-3</v>
      </c>
    </row>
    <row r="87" spans="1:7" x14ac:dyDescent="0.25">
      <c r="A87" s="20">
        <v>43971</v>
      </c>
      <c r="B87" s="9">
        <f>Toplamlar!B73/$C$14</f>
        <v>2.0399916555826465E-2</v>
      </c>
      <c r="C87" s="9">
        <f>Toplamlar!D73/$C$14</f>
        <v>1.8349709037930697E-3</v>
      </c>
      <c r="D87" s="9">
        <f>Toplamlar!F73/$C$14</f>
        <v>5.0772655310179372E-5</v>
      </c>
      <c r="E87" s="9">
        <f>Toplamlar!H73/$C$14</f>
        <v>1.0546570039561182E-5</v>
      </c>
      <c r="F87" s="9">
        <f>Toplamlar!J73/$C$14</f>
        <v>5.3514523005755145E-6</v>
      </c>
      <c r="G87" s="9">
        <f>Toplamlar!L73/$C$14</f>
        <v>1.3707775132262947E-3</v>
      </c>
    </row>
  </sheetData>
  <mergeCells count="8">
    <mergeCell ref="A1:E4"/>
    <mergeCell ref="F1:G4"/>
    <mergeCell ref="F5:G8"/>
    <mergeCell ref="A14:B14"/>
    <mergeCell ref="A13:G13"/>
    <mergeCell ref="F9:G12"/>
    <mergeCell ref="A5:E8"/>
    <mergeCell ref="A9:E1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F70BA-9937-4D49-9497-D3EEB052194D}">
  <dimension ref="A1"/>
  <sheetViews>
    <sheetView tabSelected="1" workbookViewId="0">
      <selection activeCell="U1" sqref="U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Toplamlar</vt:lpstr>
      <vt:lpstr>İstatistikler</vt:lpstr>
      <vt:lpstr>Grafikler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Enes</dc:creator>
  <cp:lastModifiedBy>Enes</cp:lastModifiedBy>
  <dcterms:created xsi:type="dcterms:W3CDTF">2015-06-05T18:19:34Z</dcterms:created>
  <dcterms:modified xsi:type="dcterms:W3CDTF">2020-05-20T21:00:34Z</dcterms:modified>
</cp:coreProperties>
</file>