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72915" windowHeight="11820"/>
  </bookViews>
  <sheets>
    <sheet name="Sheet1" sheetId="1" r:id="rId1"/>
    <sheet name="Sheet2" sheetId="2" r:id="rId2"/>
    <sheet name="Sheet3" sheetId="3" r:id="rId3"/>
  </sheets>
  <definedNames>
    <definedName name="MinDayIn">Sheet1!$F$5</definedName>
    <definedName name="MinDayOut">Sheet1!$G$5</definedName>
  </definedNames>
  <calcPr calcId="125725"/>
  <fileRecoveryPr repairLoad="1"/>
</workbook>
</file>

<file path=xl/calcChain.xml><?xml version="1.0" encoding="utf-8"?>
<calcChain xmlns="http://schemas.openxmlformats.org/spreadsheetml/2006/main">
  <c r="R29" i="1"/>
  <c r="H11" s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7"/>
  <c r="L6"/>
  <c r="L5"/>
  <c r="G8"/>
  <c r="F8"/>
  <c r="G7"/>
  <c r="F7"/>
  <c r="G6"/>
  <c r="F6"/>
  <c r="G5"/>
  <c r="F5"/>
  <c r="P28" l="1"/>
  <c r="O28"/>
  <c r="N28"/>
  <c r="M27"/>
  <c r="P5"/>
  <c r="P7"/>
  <c r="P9"/>
  <c r="P11"/>
  <c r="P13"/>
  <c r="P15"/>
  <c r="P17"/>
  <c r="P19"/>
  <c r="P21"/>
  <c r="P23"/>
  <c r="P25"/>
  <c r="P27"/>
  <c r="P6"/>
  <c r="P8"/>
  <c r="P10"/>
  <c r="P12"/>
  <c r="P14"/>
  <c r="P16"/>
  <c r="P18"/>
  <c r="P20"/>
  <c r="P22"/>
  <c r="P24"/>
  <c r="P26"/>
  <c r="O5"/>
  <c r="O7"/>
  <c r="O9"/>
  <c r="O11"/>
  <c r="O13"/>
  <c r="O15"/>
  <c r="O17"/>
  <c r="O19"/>
  <c r="O21"/>
  <c r="O23"/>
  <c r="O25"/>
  <c r="O27"/>
  <c r="O6"/>
  <c r="O8"/>
  <c r="O10"/>
  <c r="O12"/>
  <c r="O14"/>
  <c r="O16"/>
  <c r="O18"/>
  <c r="O20"/>
  <c r="O22"/>
  <c r="O24"/>
  <c r="O26"/>
  <c r="N5"/>
  <c r="N7"/>
  <c r="N9"/>
  <c r="N11"/>
  <c r="N13"/>
  <c r="N15"/>
  <c r="N17"/>
  <c r="N19"/>
  <c r="N21"/>
  <c r="N23"/>
  <c r="N25"/>
  <c r="N27"/>
  <c r="Q27" s="1"/>
  <c r="N6"/>
  <c r="N8"/>
  <c r="N10"/>
  <c r="N12"/>
  <c r="N14"/>
  <c r="N16"/>
  <c r="N18"/>
  <c r="N20"/>
  <c r="N22"/>
  <c r="N24"/>
  <c r="N26"/>
  <c r="M6"/>
  <c r="Q6" s="1"/>
  <c r="M8"/>
  <c r="M10"/>
  <c r="Q10" s="1"/>
  <c r="M12"/>
  <c r="M14"/>
  <c r="Q14" s="1"/>
  <c r="M16"/>
  <c r="M18"/>
  <c r="Q18" s="1"/>
  <c r="M20"/>
  <c r="M22"/>
  <c r="Q22" s="1"/>
  <c r="M24"/>
  <c r="M26"/>
  <c r="M28"/>
  <c r="Q28" s="1"/>
  <c r="M5"/>
  <c r="Q5" s="1"/>
  <c r="M7"/>
  <c r="Q7" s="1"/>
  <c r="M9"/>
  <c r="Q9" s="1"/>
  <c r="M11"/>
  <c r="Q11" s="1"/>
  <c r="M13"/>
  <c r="Q13" s="1"/>
  <c r="M15"/>
  <c r="Q15" s="1"/>
  <c r="M17"/>
  <c r="Q17" s="1"/>
  <c r="M19"/>
  <c r="Q19" s="1"/>
  <c r="M21"/>
  <c r="Q21" s="1"/>
  <c r="M23"/>
  <c r="Q23" s="1"/>
  <c r="M25"/>
  <c r="Q25" s="1"/>
  <c r="T25" l="1"/>
  <c r="S25"/>
  <c r="T17"/>
  <c r="S17"/>
  <c r="T9"/>
  <c r="S9"/>
  <c r="T23"/>
  <c r="S23"/>
  <c r="T19"/>
  <c r="S19"/>
  <c r="T15"/>
  <c r="S15"/>
  <c r="T11"/>
  <c r="S11"/>
  <c r="T7"/>
  <c r="S7"/>
  <c r="T28"/>
  <c r="S28"/>
  <c r="T21"/>
  <c r="S21"/>
  <c r="T13"/>
  <c r="S13"/>
  <c r="T22"/>
  <c r="S22"/>
  <c r="T18"/>
  <c r="S18"/>
  <c r="T14"/>
  <c r="S14"/>
  <c r="T10"/>
  <c r="S10"/>
  <c r="T6"/>
  <c r="S6"/>
  <c r="T27"/>
  <c r="S27"/>
  <c r="Y21"/>
  <c r="W21"/>
  <c r="X21"/>
  <c r="V21"/>
  <c r="Y13"/>
  <c r="W13"/>
  <c r="X13"/>
  <c r="V13"/>
  <c r="Y23"/>
  <c r="W23"/>
  <c r="X23"/>
  <c r="V23"/>
  <c r="Y19"/>
  <c r="W19"/>
  <c r="X19"/>
  <c r="V19"/>
  <c r="Y15"/>
  <c r="W15"/>
  <c r="X15"/>
  <c r="V15"/>
  <c r="Y11"/>
  <c r="W11"/>
  <c r="X11"/>
  <c r="V11"/>
  <c r="Y7"/>
  <c r="W7"/>
  <c r="X7"/>
  <c r="V7"/>
  <c r="X28"/>
  <c r="V28"/>
  <c r="Y28"/>
  <c r="W28"/>
  <c r="Y25"/>
  <c r="W25"/>
  <c r="X25"/>
  <c r="V25"/>
  <c r="Y17"/>
  <c r="W17"/>
  <c r="X17"/>
  <c r="V17"/>
  <c r="Y9"/>
  <c r="W9"/>
  <c r="X9"/>
  <c r="V9"/>
  <c r="X22"/>
  <c r="V22"/>
  <c r="Y22"/>
  <c r="W22"/>
  <c r="X18"/>
  <c r="V18"/>
  <c r="Y18"/>
  <c r="W18"/>
  <c r="X14"/>
  <c r="V14"/>
  <c r="Y14"/>
  <c r="W14"/>
  <c r="X10"/>
  <c r="V10"/>
  <c r="Y10"/>
  <c r="W10"/>
  <c r="X6"/>
  <c r="V6"/>
  <c r="Y6"/>
  <c r="W6"/>
  <c r="Y27"/>
  <c r="W27"/>
  <c r="X27"/>
  <c r="V27"/>
  <c r="Q16"/>
  <c r="Q12"/>
  <c r="Q8"/>
  <c r="Q26"/>
  <c r="Q24"/>
  <c r="Q20"/>
  <c r="T20" l="1"/>
  <c r="S20"/>
  <c r="T12"/>
  <c r="S12"/>
  <c r="T24"/>
  <c r="S24"/>
  <c r="T8"/>
  <c r="S8"/>
  <c r="T16"/>
  <c r="S16"/>
  <c r="T26"/>
  <c r="S26"/>
  <c r="X24"/>
  <c r="V24"/>
  <c r="Y24"/>
  <c r="W24"/>
  <c r="X8"/>
  <c r="V8"/>
  <c r="Y8"/>
  <c r="W8"/>
  <c r="X16"/>
  <c r="V16"/>
  <c r="Y16"/>
  <c r="W16"/>
  <c r="X20"/>
  <c r="V20"/>
  <c r="Y20"/>
  <c r="W20"/>
  <c r="X26"/>
  <c r="V26"/>
  <c r="Y26"/>
  <c r="W26"/>
  <c r="X12"/>
  <c r="V12"/>
  <c r="Y12"/>
  <c r="W12"/>
  <c r="Q29"/>
  <c r="Y29" l="1"/>
  <c r="H8" s="1"/>
  <c r="X29"/>
  <c r="H7" s="1"/>
  <c r="W29"/>
  <c r="H6" s="1"/>
  <c r="V29"/>
  <c r="H5" s="1"/>
  <c r="Z29"/>
  <c r="H10" l="1"/>
  <c r="H12" s="1"/>
</calcChain>
</file>

<file path=xl/sharedStrings.xml><?xml version="1.0" encoding="utf-8"?>
<sst xmlns="http://schemas.openxmlformats.org/spreadsheetml/2006/main" count="43" uniqueCount="27">
  <si>
    <t>IF(AND(EH.MinDayIn&lt;NS.DayMin +60,EH.MinDayOut&gt;NS.DayMin ),IF(NS.DayMin +60-EH.MinDayIn&lt;60,NS.DayMin +60-EH.MinDayIn,IF(EH.MinDayOut-NS.DayMin  &gt; 60,60, EH.MinDayOut-NS.DayMin )),0)</t>
  </si>
  <si>
    <t>In</t>
  </si>
  <si>
    <t>Out</t>
  </si>
  <si>
    <t>Date</t>
  </si>
  <si>
    <t>MinDayIn</t>
  </si>
  <si>
    <t>MinDayOut</t>
  </si>
  <si>
    <t>301RP</t>
  </si>
  <si>
    <t>empl</t>
  </si>
  <si>
    <t>keytable</t>
  </si>
  <si>
    <t>Time</t>
  </si>
  <si>
    <t>EmplMinWorkHr</t>
  </si>
  <si>
    <t>DayMin</t>
  </si>
  <si>
    <t>Pair 1</t>
  </si>
  <si>
    <t>Pair 2</t>
  </si>
  <si>
    <t>Pair 3</t>
  </si>
  <si>
    <t>Pair 4</t>
  </si>
  <si>
    <t>BudPerHr</t>
  </si>
  <si>
    <t>BudPerMinHr</t>
  </si>
  <si>
    <t>Clock Table with Min</t>
  </si>
  <si>
    <t>Status</t>
  </si>
  <si>
    <t>301TE</t>
  </si>
  <si>
    <t>301TY</t>
  </si>
  <si>
    <t>301AP</t>
  </si>
  <si>
    <t>Total</t>
  </si>
  <si>
    <t>Target</t>
  </si>
  <si>
    <t>Total Assigned</t>
  </si>
  <si>
    <t>Total Budget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</si>
</sst>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0_);[Red]\(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8" fontId="0" fillId="0" borderId="0" xfId="0" applyNumberFormat="1"/>
    <xf numFmtId="164" fontId="0" fillId="0" borderId="0" xfId="0" applyNumberFormat="1"/>
    <xf numFmtId="8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38" fontId="0" fillId="0" borderId="0" xfId="0" applyNumberFormat="1"/>
    <xf numFmtId="0" fontId="0" fillId="4" borderId="1" xfId="0" applyFill="1" applyBorder="1"/>
    <xf numFmtId="8" fontId="1" fillId="0" borderId="0" xfId="0" applyNumberFormat="1" applyFont="1"/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0" xfId="0" applyFill="1"/>
    <xf numFmtId="8" fontId="0" fillId="7" borderId="0" xfId="0" applyNumberFormat="1" applyFill="1"/>
    <xf numFmtId="0" fontId="1" fillId="6" borderId="1" xfId="0" applyFont="1" applyFill="1" applyBorder="1"/>
    <xf numFmtId="0" fontId="1" fillId="0" borderId="0" xfId="0" applyFont="1"/>
    <xf numFmtId="0" fontId="0" fillId="8" borderId="0" xfId="0" applyFill="1"/>
    <xf numFmtId="14" fontId="0" fillId="8" borderId="0" xfId="0" applyNumberFormat="1" applyFill="1"/>
    <xf numFmtId="18" fontId="0" fillId="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>
      <selection activeCell="E4" sqref="E4"/>
    </sheetView>
  </sheetViews>
  <sheetFormatPr defaultRowHeight="15"/>
  <cols>
    <col min="1" max="1" width="5.85546875" bestFit="1" customWidth="1"/>
    <col min="3" max="3" width="11.42578125" customWidth="1"/>
    <col min="6" max="6" width="9.42578125" bestFit="1" customWidth="1"/>
    <col min="7" max="7" width="14" bestFit="1" customWidth="1"/>
    <col min="8" max="8" width="11.140625" customWidth="1"/>
    <col min="13" max="13" width="6.7109375" customWidth="1"/>
    <col min="14" max="14" width="6" bestFit="1" customWidth="1"/>
    <col min="17" max="17" width="17.28515625" customWidth="1"/>
    <col min="18" max="18" width="9.85546875" bestFit="1" customWidth="1"/>
    <col min="19" max="19" width="6.42578125" bestFit="1" customWidth="1"/>
    <col min="20" max="20" width="13.140625" bestFit="1" customWidth="1"/>
    <col min="26" max="26" width="9.85546875" bestFit="1" customWidth="1"/>
  </cols>
  <sheetData>
    <row r="1" spans="1:25">
      <c r="C1" s="17" t="s">
        <v>0</v>
      </c>
    </row>
    <row r="2" spans="1:25">
      <c r="K2" s="12" t="s">
        <v>8</v>
      </c>
      <c r="L2" s="12"/>
      <c r="M2" s="12"/>
      <c r="N2" s="12"/>
      <c r="O2" s="12"/>
      <c r="P2" s="12"/>
      <c r="Q2" s="12"/>
      <c r="R2" s="12"/>
      <c r="S2" s="12"/>
      <c r="T2" s="12"/>
    </row>
    <row r="3" spans="1:25">
      <c r="B3" s="12" t="s">
        <v>18</v>
      </c>
      <c r="C3" s="12"/>
      <c r="D3" s="12"/>
      <c r="E3" s="12"/>
      <c r="F3" s="12"/>
      <c r="G3" s="12"/>
      <c r="H3" s="11"/>
      <c r="M3" t="s">
        <v>20</v>
      </c>
      <c r="N3" t="s">
        <v>21</v>
      </c>
      <c r="O3" t="s">
        <v>6</v>
      </c>
      <c r="P3" t="s">
        <v>22</v>
      </c>
      <c r="V3" t="s">
        <v>20</v>
      </c>
      <c r="W3" t="s">
        <v>21</v>
      </c>
      <c r="X3" t="s">
        <v>6</v>
      </c>
      <c r="Y3" t="s">
        <v>22</v>
      </c>
    </row>
    <row r="4" spans="1:25">
      <c r="B4" s="5" t="s">
        <v>7</v>
      </c>
      <c r="C4" s="5" t="s">
        <v>3</v>
      </c>
      <c r="D4" s="5" t="s">
        <v>1</v>
      </c>
      <c r="E4" s="5" t="s">
        <v>2</v>
      </c>
      <c r="F4" s="5" t="s">
        <v>4</v>
      </c>
      <c r="G4" s="5" t="s">
        <v>5</v>
      </c>
      <c r="H4" s="5" t="s">
        <v>24</v>
      </c>
      <c r="K4" s="5" t="s">
        <v>9</v>
      </c>
      <c r="L4" s="5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13" t="s">
        <v>10</v>
      </c>
      <c r="R4" s="4" t="s">
        <v>16</v>
      </c>
      <c r="S4" s="4" t="s">
        <v>19</v>
      </c>
      <c r="T4" s="16" t="s">
        <v>17</v>
      </c>
      <c r="V4" s="9" t="s">
        <v>12</v>
      </c>
      <c r="W4" s="9" t="s">
        <v>13</v>
      </c>
      <c r="X4" s="9" t="s">
        <v>14</v>
      </c>
      <c r="Y4" s="9" t="s">
        <v>15</v>
      </c>
    </row>
    <row r="5" spans="1:25">
      <c r="A5" s="6" t="s">
        <v>12</v>
      </c>
      <c r="B5" s="18" t="s">
        <v>20</v>
      </c>
      <c r="C5" s="19">
        <v>41738</v>
      </c>
      <c r="D5" s="20">
        <v>0.375</v>
      </c>
      <c r="E5" s="20">
        <v>0.625</v>
      </c>
      <c r="F5" s="2">
        <f t="shared" ref="F5:G8" si="0">HOUR(D5) * 60 + MINUTE(D5)</f>
        <v>540</v>
      </c>
      <c r="G5" s="2">
        <f t="shared" si="0"/>
        <v>900</v>
      </c>
      <c r="H5" s="3">
        <f>V29</f>
        <v>700</v>
      </c>
      <c r="I5" s="3"/>
      <c r="K5" s="1">
        <v>0</v>
      </c>
      <c r="L5" s="2">
        <f>HOUR(K5) * 60 + MINUTE(K5)</f>
        <v>0</v>
      </c>
      <c r="M5" s="7">
        <f t="shared" ref="M5:M28" si="1" xml:space="preserve"> IF(AND(MinDayIn&lt;L5 +60,MinDayOut&gt;L5 ),IF(L5 +60-MinDayIn&lt;60,L5 +60-MinDayIn,IF(MinDayOut-L5  &gt; 60,60, MinDayOut-L5 )),0)</f>
        <v>0</v>
      </c>
      <c r="N5" s="7">
        <f xml:space="preserve"> IF(AND($F$6&lt;$L5 +60,$G$6&gt;$L5 ),IF($L5 +60-$F$6&lt;60,$L5 +60-$F$6,IF($G$6-$L5  &gt; 60,60, $G$6-$L5 )),0)</f>
        <v>0</v>
      </c>
      <c r="O5" s="7">
        <f xml:space="preserve"> IF(AND($F$7&lt;$L5 +60,$G$7&gt;$L5 ),IF($L5 +60-$F$7&lt;60,$L5 +60-$F$7,IF($G$7-$L5  &gt; 60,60, $G$7-$L5 )),0)</f>
        <v>0</v>
      </c>
      <c r="P5" s="7">
        <f xml:space="preserve"> IF(AND($F$8&lt;$L5 +60,$G$8&gt;$L5 ),IF($L5 +60-$F$8&lt;60,$L5 +60-$F$8,IF($G$8-$L5  &gt; 60,60, $G$8-$L5 )),0)</f>
        <v>0</v>
      </c>
      <c r="Q5" s="14">
        <f>SUM(M5:P5)</f>
        <v>0</v>
      </c>
      <c r="R5">
        <v>0</v>
      </c>
      <c r="T5" s="14"/>
    </row>
    <row r="6" spans="1:25">
      <c r="A6" s="6" t="s">
        <v>13</v>
      </c>
      <c r="B6" s="18" t="s">
        <v>21</v>
      </c>
      <c r="C6" s="19">
        <v>41738</v>
      </c>
      <c r="D6" s="20"/>
      <c r="E6" s="20"/>
      <c r="F6" s="2">
        <f t="shared" si="0"/>
        <v>0</v>
      </c>
      <c r="G6" s="2">
        <f t="shared" si="0"/>
        <v>0</v>
      </c>
      <c r="H6" s="3">
        <f>W29</f>
        <v>0</v>
      </c>
      <c r="K6" s="1">
        <v>4.1666666666666664E-2</v>
      </c>
      <c r="L6" s="2">
        <f>HOUR(K6) * 60 + MINUTE(K6)</f>
        <v>60</v>
      </c>
      <c r="M6" s="7">
        <f t="shared" si="1"/>
        <v>0</v>
      </c>
      <c r="N6" s="7">
        <f t="shared" ref="N6:N28" si="2" xml:space="preserve"> IF(AND($F$6&lt;$L6 +60,$G$6&gt;$L6 ),IF($L6 +60-$F$6&lt;60,$L6 +60-$F$6,IF($G$6-$L6  &gt; 60,60, $G$6-$L6 )),0)</f>
        <v>0</v>
      </c>
      <c r="O6" s="7">
        <f t="shared" ref="O6:O28" si="3" xml:space="preserve"> IF(AND($F$7&lt;$L6 +60,$G$7&gt;$L6 ),IF($L6 +60-$F$7&lt;60,$L6 +60-$F$7,IF($G$7-$L6  &gt; 60,60, $G$7-$L6 )),0)</f>
        <v>0</v>
      </c>
      <c r="P6" s="7">
        <f t="shared" ref="P6:P28" si="4" xml:space="preserve"> IF(AND($F$8&lt;$L6 +60,$G$8&gt;$L6 ),IF($L6 +60-$F$8&lt;60,$L6 +60-$F$8,IF($G$8-$L6  &gt; 60,60, $G$8-$L6 )),0)</f>
        <v>0</v>
      </c>
      <c r="Q6" s="14">
        <f t="shared" ref="Q6:Q28" si="5">SUM(M6:P6)</f>
        <v>0</v>
      </c>
      <c r="R6" s="3">
        <v>0</v>
      </c>
      <c r="S6" s="3" t="str">
        <f>IF(AND(R6&gt;0,Q6=0),"Need","OK")</f>
        <v>OK</v>
      </c>
      <c r="T6" s="15">
        <f>IFERROR(R6/Q6,0)</f>
        <v>0</v>
      </c>
      <c r="V6" s="3">
        <f>$T6*M6</f>
        <v>0</v>
      </c>
      <c r="W6" s="3">
        <f>$T6*N6</f>
        <v>0</v>
      </c>
      <c r="X6" s="3">
        <f>$T6*O6</f>
        <v>0</v>
      </c>
      <c r="Y6" s="3">
        <f>$T6*P6</f>
        <v>0</v>
      </c>
    </row>
    <row r="7" spans="1:25">
      <c r="A7" s="6" t="s">
        <v>14</v>
      </c>
      <c r="B7" s="18" t="s">
        <v>6</v>
      </c>
      <c r="C7" s="19">
        <v>41738</v>
      </c>
      <c r="D7" s="20">
        <v>0.625</v>
      </c>
      <c r="E7" s="20">
        <v>0.79027777777777775</v>
      </c>
      <c r="F7" s="2">
        <f t="shared" si="0"/>
        <v>900</v>
      </c>
      <c r="G7" s="2">
        <f t="shared" si="0"/>
        <v>1138</v>
      </c>
      <c r="H7" s="3">
        <f>X29</f>
        <v>600</v>
      </c>
      <c r="I7" s="2"/>
      <c r="K7" s="1">
        <v>8.3333333333333329E-2</v>
      </c>
      <c r="L7" s="2">
        <f>HOUR(K7) * 60 + MINUTE(K7)</f>
        <v>120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7">
        <f t="shared" si="4"/>
        <v>0</v>
      </c>
      <c r="Q7" s="14">
        <f t="shared" si="5"/>
        <v>0</v>
      </c>
      <c r="R7" s="3">
        <v>0</v>
      </c>
      <c r="S7" s="3" t="str">
        <f t="shared" ref="S7:S28" si="6">IF(AND(R7&gt;0,Q7=0),"Need","OK")</f>
        <v>OK</v>
      </c>
      <c r="T7" s="15">
        <f t="shared" ref="T7:T28" si="7">IFERROR(R7/Q7,0)</f>
        <v>0</v>
      </c>
      <c r="V7" s="3">
        <f t="shared" ref="V7:V28" si="8">$T7*M7</f>
        <v>0</v>
      </c>
      <c r="W7" s="3">
        <f t="shared" ref="W7:W28" si="9">$T7*N7</f>
        <v>0</v>
      </c>
      <c r="X7" s="3">
        <f t="shared" ref="X7:X28" si="10">$T7*O7</f>
        <v>0</v>
      </c>
      <c r="Y7" s="3">
        <f t="shared" ref="Y7:Y28" si="11">$T7*P7</f>
        <v>0</v>
      </c>
    </row>
    <row r="8" spans="1:25">
      <c r="A8" s="6" t="s">
        <v>15</v>
      </c>
      <c r="B8" s="18" t="s">
        <v>22</v>
      </c>
      <c r="C8" s="19">
        <v>41738</v>
      </c>
      <c r="D8" s="20">
        <v>0.79166666666666663</v>
      </c>
      <c r="E8" s="20">
        <v>0.9159722222222223</v>
      </c>
      <c r="F8" s="2">
        <f t="shared" si="0"/>
        <v>1140</v>
      </c>
      <c r="G8" s="2">
        <f t="shared" si="0"/>
        <v>1319</v>
      </c>
      <c r="H8" s="3">
        <f>Y29</f>
        <v>300</v>
      </c>
      <c r="K8" s="1">
        <v>0.125</v>
      </c>
      <c r="L8" s="2">
        <f t="shared" ref="L8:L28" si="12">HOUR(K8) * 60 + MINUTE(K8)</f>
        <v>180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7">
        <f t="shared" si="4"/>
        <v>0</v>
      </c>
      <c r="Q8" s="14">
        <f t="shared" si="5"/>
        <v>0</v>
      </c>
      <c r="R8" s="3">
        <v>0</v>
      </c>
      <c r="S8" s="3" t="str">
        <f t="shared" si="6"/>
        <v>OK</v>
      </c>
      <c r="T8" s="15">
        <f t="shared" si="7"/>
        <v>0</v>
      </c>
      <c r="V8" s="3">
        <f t="shared" si="8"/>
        <v>0</v>
      </c>
      <c r="W8" s="3">
        <f t="shared" si="9"/>
        <v>0</v>
      </c>
      <c r="X8" s="3">
        <f t="shared" si="10"/>
        <v>0</v>
      </c>
      <c r="Y8" s="3">
        <f t="shared" si="11"/>
        <v>0</v>
      </c>
    </row>
    <row r="9" spans="1:25">
      <c r="K9" s="1">
        <v>0.16666666666666699</v>
      </c>
      <c r="L9" s="2">
        <f t="shared" si="12"/>
        <v>240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7">
        <f t="shared" si="4"/>
        <v>0</v>
      </c>
      <c r="Q9" s="14">
        <f t="shared" si="5"/>
        <v>0</v>
      </c>
      <c r="R9" s="3">
        <v>0</v>
      </c>
      <c r="S9" s="3" t="str">
        <f t="shared" si="6"/>
        <v>OK</v>
      </c>
      <c r="T9" s="15">
        <f t="shared" si="7"/>
        <v>0</v>
      </c>
      <c r="V9" s="3">
        <f t="shared" si="8"/>
        <v>0</v>
      </c>
      <c r="W9" s="3">
        <f t="shared" si="9"/>
        <v>0</v>
      </c>
      <c r="X9" s="3">
        <f t="shared" si="10"/>
        <v>0</v>
      </c>
      <c r="Y9" s="3">
        <f t="shared" si="11"/>
        <v>0</v>
      </c>
    </row>
    <row r="10" spans="1:25">
      <c r="G10" t="s">
        <v>25</v>
      </c>
      <c r="H10" s="3">
        <f>SUM(H5:H8)</f>
        <v>1600</v>
      </c>
      <c r="K10" s="1">
        <v>0.20833333333333401</v>
      </c>
      <c r="L10" s="2">
        <f t="shared" si="12"/>
        <v>300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7">
        <f t="shared" si="4"/>
        <v>0</v>
      </c>
      <c r="Q10" s="14">
        <f t="shared" si="5"/>
        <v>0</v>
      </c>
      <c r="R10" s="3">
        <v>0</v>
      </c>
      <c r="S10" s="3" t="str">
        <f t="shared" si="6"/>
        <v>OK</v>
      </c>
      <c r="T10" s="15">
        <f t="shared" si="7"/>
        <v>0</v>
      </c>
      <c r="V10" s="3">
        <f t="shared" si="8"/>
        <v>0</v>
      </c>
      <c r="W10" s="3">
        <f t="shared" si="9"/>
        <v>0</v>
      </c>
      <c r="X10" s="3">
        <f t="shared" si="10"/>
        <v>0</v>
      </c>
      <c r="Y10" s="3">
        <f t="shared" si="11"/>
        <v>0</v>
      </c>
    </row>
    <row r="11" spans="1:25">
      <c r="G11" t="s">
        <v>26</v>
      </c>
      <c r="H11" s="3">
        <f>R29</f>
        <v>1600</v>
      </c>
      <c r="K11" s="1">
        <v>0.25</v>
      </c>
      <c r="L11" s="2">
        <f t="shared" si="12"/>
        <v>360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7">
        <f t="shared" si="4"/>
        <v>0</v>
      </c>
      <c r="Q11" s="14">
        <f t="shared" si="5"/>
        <v>0</v>
      </c>
      <c r="R11" s="3">
        <v>0</v>
      </c>
      <c r="S11" s="3" t="str">
        <f t="shared" si="6"/>
        <v>OK</v>
      </c>
      <c r="T11" s="15">
        <f t="shared" si="7"/>
        <v>0</v>
      </c>
      <c r="V11" s="3">
        <f t="shared" si="8"/>
        <v>0</v>
      </c>
      <c r="W11" s="3">
        <f t="shared" si="9"/>
        <v>0</v>
      </c>
      <c r="X11" s="3">
        <f t="shared" si="10"/>
        <v>0</v>
      </c>
      <c r="Y11" s="3">
        <f t="shared" si="11"/>
        <v>0</v>
      </c>
    </row>
    <row r="12" spans="1:25">
      <c r="H12" s="3">
        <f>H10-H11</f>
        <v>0</v>
      </c>
      <c r="K12" s="1">
        <v>0.29166666666666702</v>
      </c>
      <c r="L12" s="2">
        <f t="shared" si="12"/>
        <v>420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7">
        <f t="shared" si="4"/>
        <v>0</v>
      </c>
      <c r="Q12" s="14">
        <f t="shared" si="5"/>
        <v>0</v>
      </c>
      <c r="R12" s="3">
        <v>0</v>
      </c>
      <c r="S12" s="3" t="str">
        <f t="shared" si="6"/>
        <v>OK</v>
      </c>
      <c r="T12" s="15">
        <f t="shared" si="7"/>
        <v>0</v>
      </c>
      <c r="V12" s="3">
        <f t="shared" si="8"/>
        <v>0</v>
      </c>
      <c r="W12" s="3">
        <f t="shared" si="9"/>
        <v>0</v>
      </c>
      <c r="X12" s="3">
        <f t="shared" si="10"/>
        <v>0</v>
      </c>
      <c r="Y12" s="3">
        <f t="shared" si="11"/>
        <v>0</v>
      </c>
    </row>
    <row r="13" spans="1:25">
      <c r="K13" s="1">
        <v>0.33333333333333398</v>
      </c>
      <c r="L13" s="2">
        <f t="shared" si="12"/>
        <v>480</v>
      </c>
      <c r="M13" s="7">
        <f t="shared" si="1"/>
        <v>0</v>
      </c>
      <c r="N13" s="7">
        <f t="shared" si="2"/>
        <v>0</v>
      </c>
      <c r="O13" s="7">
        <f t="shared" si="3"/>
        <v>0</v>
      </c>
      <c r="P13" s="7">
        <f t="shared" si="4"/>
        <v>0</v>
      </c>
      <c r="Q13" s="14">
        <f t="shared" si="5"/>
        <v>0</v>
      </c>
      <c r="R13" s="3">
        <v>0</v>
      </c>
      <c r="S13" s="3" t="str">
        <f t="shared" si="6"/>
        <v>OK</v>
      </c>
      <c r="T13" s="15">
        <f t="shared" si="7"/>
        <v>0</v>
      </c>
      <c r="V13" s="3">
        <f t="shared" si="8"/>
        <v>0</v>
      </c>
      <c r="W13" s="3">
        <f t="shared" si="9"/>
        <v>0</v>
      </c>
      <c r="X13" s="3">
        <f t="shared" si="10"/>
        <v>0</v>
      </c>
      <c r="Y13" s="3">
        <f t="shared" si="11"/>
        <v>0</v>
      </c>
    </row>
    <row r="14" spans="1:25">
      <c r="K14" s="1">
        <v>0.375</v>
      </c>
      <c r="L14" s="2">
        <f t="shared" si="12"/>
        <v>540</v>
      </c>
      <c r="M14" s="7">
        <f t="shared" si="1"/>
        <v>60</v>
      </c>
      <c r="N14" s="7">
        <f t="shared" si="2"/>
        <v>0</v>
      </c>
      <c r="O14" s="7">
        <f t="shared" si="3"/>
        <v>0</v>
      </c>
      <c r="P14" s="7">
        <f t="shared" si="4"/>
        <v>0</v>
      </c>
      <c r="Q14" s="14">
        <f t="shared" si="5"/>
        <v>60</v>
      </c>
      <c r="R14" s="3">
        <v>100</v>
      </c>
      <c r="S14" s="3" t="str">
        <f t="shared" si="6"/>
        <v>OK</v>
      </c>
      <c r="T14" s="15">
        <f t="shared" si="7"/>
        <v>1.6666666666666667</v>
      </c>
      <c r="V14" s="3">
        <f t="shared" si="8"/>
        <v>100</v>
      </c>
      <c r="W14" s="3">
        <f t="shared" si="9"/>
        <v>0</v>
      </c>
      <c r="X14" s="3">
        <f t="shared" si="10"/>
        <v>0</v>
      </c>
      <c r="Y14" s="3">
        <f t="shared" si="11"/>
        <v>0</v>
      </c>
    </row>
    <row r="15" spans="1:25">
      <c r="K15" s="1">
        <v>0.41666666666666702</v>
      </c>
      <c r="L15" s="2">
        <f t="shared" si="12"/>
        <v>600</v>
      </c>
      <c r="M15" s="7">
        <f t="shared" si="1"/>
        <v>60</v>
      </c>
      <c r="N15" s="7">
        <f t="shared" si="2"/>
        <v>0</v>
      </c>
      <c r="O15" s="7">
        <f t="shared" si="3"/>
        <v>0</v>
      </c>
      <c r="P15" s="7">
        <f t="shared" si="4"/>
        <v>0</v>
      </c>
      <c r="Q15" s="14">
        <f t="shared" si="5"/>
        <v>60</v>
      </c>
      <c r="R15" s="3">
        <v>100</v>
      </c>
      <c r="S15" s="3" t="str">
        <f t="shared" si="6"/>
        <v>OK</v>
      </c>
      <c r="T15" s="15">
        <f t="shared" si="7"/>
        <v>1.6666666666666667</v>
      </c>
      <c r="V15" s="3">
        <f t="shared" si="8"/>
        <v>100</v>
      </c>
      <c r="W15" s="3">
        <f t="shared" si="9"/>
        <v>0</v>
      </c>
      <c r="X15" s="3">
        <f t="shared" si="10"/>
        <v>0</v>
      </c>
      <c r="Y15" s="3">
        <f t="shared" si="11"/>
        <v>0</v>
      </c>
    </row>
    <row r="16" spans="1:25">
      <c r="K16" s="1">
        <v>0.45833333333333398</v>
      </c>
      <c r="L16" s="2">
        <f t="shared" si="12"/>
        <v>660</v>
      </c>
      <c r="M16" s="7">
        <f t="shared" si="1"/>
        <v>60</v>
      </c>
      <c r="N16" s="7">
        <f t="shared" si="2"/>
        <v>0</v>
      </c>
      <c r="O16" s="7">
        <f t="shared" si="3"/>
        <v>0</v>
      </c>
      <c r="P16" s="7">
        <f t="shared" si="4"/>
        <v>0</v>
      </c>
      <c r="Q16" s="14">
        <f t="shared" si="5"/>
        <v>60</v>
      </c>
      <c r="R16" s="3">
        <v>200</v>
      </c>
      <c r="S16" s="3" t="str">
        <f t="shared" si="6"/>
        <v>OK</v>
      </c>
      <c r="T16" s="15">
        <f t="shared" si="7"/>
        <v>3.3333333333333335</v>
      </c>
      <c r="V16" s="3">
        <f t="shared" si="8"/>
        <v>200</v>
      </c>
      <c r="W16" s="3">
        <f t="shared" si="9"/>
        <v>0</v>
      </c>
      <c r="X16" s="3">
        <f t="shared" si="10"/>
        <v>0</v>
      </c>
      <c r="Y16" s="3">
        <f t="shared" si="11"/>
        <v>0</v>
      </c>
    </row>
    <row r="17" spans="11:26">
      <c r="K17" s="1">
        <v>0.5</v>
      </c>
      <c r="L17" s="2">
        <f t="shared" si="12"/>
        <v>720</v>
      </c>
      <c r="M17" s="7">
        <f t="shared" si="1"/>
        <v>60</v>
      </c>
      <c r="N17" s="7">
        <f t="shared" si="2"/>
        <v>0</v>
      </c>
      <c r="O17" s="7">
        <f t="shared" si="3"/>
        <v>0</v>
      </c>
      <c r="P17" s="7">
        <f t="shared" si="4"/>
        <v>0</v>
      </c>
      <c r="Q17" s="14">
        <f t="shared" si="5"/>
        <v>60</v>
      </c>
      <c r="R17" s="3">
        <v>100</v>
      </c>
      <c r="S17" s="3" t="str">
        <f t="shared" si="6"/>
        <v>OK</v>
      </c>
      <c r="T17" s="15">
        <f t="shared" si="7"/>
        <v>1.6666666666666667</v>
      </c>
      <c r="V17" s="3">
        <f t="shared" si="8"/>
        <v>100</v>
      </c>
      <c r="W17" s="3">
        <f t="shared" si="9"/>
        <v>0</v>
      </c>
      <c r="X17" s="3">
        <f t="shared" si="10"/>
        <v>0</v>
      </c>
      <c r="Y17" s="3">
        <f t="shared" si="11"/>
        <v>0</v>
      </c>
    </row>
    <row r="18" spans="11:26">
      <c r="K18" s="1">
        <v>0.54166666666666696</v>
      </c>
      <c r="L18" s="2">
        <f t="shared" si="12"/>
        <v>780</v>
      </c>
      <c r="M18" s="7">
        <f t="shared" si="1"/>
        <v>60</v>
      </c>
      <c r="N18" s="7">
        <f t="shared" si="2"/>
        <v>0</v>
      </c>
      <c r="O18" s="7">
        <f t="shared" si="3"/>
        <v>0</v>
      </c>
      <c r="P18" s="7">
        <f t="shared" si="4"/>
        <v>0</v>
      </c>
      <c r="Q18" s="14">
        <f t="shared" si="5"/>
        <v>60</v>
      </c>
      <c r="R18" s="3">
        <v>100</v>
      </c>
      <c r="S18" s="3" t="str">
        <f t="shared" si="6"/>
        <v>OK</v>
      </c>
      <c r="T18" s="15">
        <f t="shared" si="7"/>
        <v>1.6666666666666667</v>
      </c>
      <c r="V18" s="3">
        <f t="shared" si="8"/>
        <v>100</v>
      </c>
      <c r="W18" s="3">
        <f t="shared" si="9"/>
        <v>0</v>
      </c>
      <c r="X18" s="3">
        <f t="shared" si="10"/>
        <v>0</v>
      </c>
      <c r="Y18" s="3">
        <f t="shared" si="11"/>
        <v>0</v>
      </c>
    </row>
    <row r="19" spans="11:26">
      <c r="K19" s="1">
        <v>0.58333333333333404</v>
      </c>
      <c r="L19" s="2">
        <f t="shared" si="12"/>
        <v>840</v>
      </c>
      <c r="M19" s="7">
        <f t="shared" si="1"/>
        <v>60</v>
      </c>
      <c r="N19" s="7">
        <f t="shared" si="2"/>
        <v>0</v>
      </c>
      <c r="O19" s="7">
        <f t="shared" si="3"/>
        <v>0</v>
      </c>
      <c r="P19" s="7">
        <f t="shared" si="4"/>
        <v>0</v>
      </c>
      <c r="Q19" s="14">
        <f t="shared" si="5"/>
        <v>60</v>
      </c>
      <c r="R19" s="3">
        <v>100</v>
      </c>
      <c r="S19" s="3" t="str">
        <f t="shared" si="6"/>
        <v>OK</v>
      </c>
      <c r="T19" s="15">
        <f t="shared" si="7"/>
        <v>1.6666666666666667</v>
      </c>
      <c r="V19" s="3">
        <f t="shared" si="8"/>
        <v>100</v>
      </c>
      <c r="W19" s="3">
        <f t="shared" si="9"/>
        <v>0</v>
      </c>
      <c r="X19" s="3">
        <f t="shared" si="10"/>
        <v>0</v>
      </c>
      <c r="Y19" s="3">
        <f t="shared" si="11"/>
        <v>0</v>
      </c>
    </row>
    <row r="20" spans="11:26">
      <c r="K20" s="1">
        <v>0.625</v>
      </c>
      <c r="L20" s="2">
        <f t="shared" si="12"/>
        <v>900</v>
      </c>
      <c r="M20" s="7">
        <f t="shared" si="1"/>
        <v>0</v>
      </c>
      <c r="N20" s="7">
        <f t="shared" si="2"/>
        <v>0</v>
      </c>
      <c r="O20" s="7">
        <f t="shared" si="3"/>
        <v>60</v>
      </c>
      <c r="P20" s="7">
        <f t="shared" si="4"/>
        <v>0</v>
      </c>
      <c r="Q20" s="14">
        <f t="shared" si="5"/>
        <v>60</v>
      </c>
      <c r="R20" s="3">
        <v>100</v>
      </c>
      <c r="S20" s="3" t="str">
        <f t="shared" si="6"/>
        <v>OK</v>
      </c>
      <c r="T20" s="15">
        <f t="shared" si="7"/>
        <v>1.6666666666666667</v>
      </c>
      <c r="V20" s="3">
        <f t="shared" si="8"/>
        <v>0</v>
      </c>
      <c r="W20" s="3">
        <f t="shared" si="9"/>
        <v>0</v>
      </c>
      <c r="X20" s="3">
        <f t="shared" si="10"/>
        <v>100</v>
      </c>
      <c r="Y20" s="3">
        <f t="shared" si="11"/>
        <v>0</v>
      </c>
    </row>
    <row r="21" spans="11:26">
      <c r="K21" s="1">
        <v>0.66666666666666696</v>
      </c>
      <c r="L21" s="2">
        <f t="shared" si="12"/>
        <v>960</v>
      </c>
      <c r="M21" s="7">
        <f t="shared" si="1"/>
        <v>0</v>
      </c>
      <c r="N21" s="7">
        <f t="shared" si="2"/>
        <v>0</v>
      </c>
      <c r="O21" s="7">
        <f t="shared" si="3"/>
        <v>60</v>
      </c>
      <c r="P21" s="7">
        <f t="shared" si="4"/>
        <v>0</v>
      </c>
      <c r="Q21" s="14">
        <f t="shared" si="5"/>
        <v>60</v>
      </c>
      <c r="R21" s="3">
        <v>100</v>
      </c>
      <c r="S21" s="3" t="str">
        <f t="shared" si="6"/>
        <v>OK</v>
      </c>
      <c r="T21" s="15">
        <f t="shared" si="7"/>
        <v>1.6666666666666667</v>
      </c>
      <c r="V21" s="3">
        <f t="shared" si="8"/>
        <v>0</v>
      </c>
      <c r="W21" s="3">
        <f t="shared" si="9"/>
        <v>0</v>
      </c>
      <c r="X21" s="3">
        <f t="shared" si="10"/>
        <v>100</v>
      </c>
      <c r="Y21" s="3">
        <f t="shared" si="11"/>
        <v>0</v>
      </c>
    </row>
    <row r="22" spans="11:26">
      <c r="K22" s="1">
        <v>0.70833333333333404</v>
      </c>
      <c r="L22" s="2">
        <f t="shared" si="12"/>
        <v>1020</v>
      </c>
      <c r="M22" s="7">
        <f t="shared" si="1"/>
        <v>0</v>
      </c>
      <c r="N22" s="7">
        <f t="shared" si="2"/>
        <v>0</v>
      </c>
      <c r="O22" s="7">
        <f t="shared" si="3"/>
        <v>60</v>
      </c>
      <c r="P22" s="7">
        <f t="shared" si="4"/>
        <v>0</v>
      </c>
      <c r="Q22" s="14">
        <f t="shared" si="5"/>
        <v>60</v>
      </c>
      <c r="R22" s="3">
        <v>100</v>
      </c>
      <c r="S22" s="3" t="str">
        <f t="shared" si="6"/>
        <v>OK</v>
      </c>
      <c r="T22" s="15">
        <f t="shared" si="7"/>
        <v>1.6666666666666667</v>
      </c>
      <c r="V22" s="3">
        <f t="shared" si="8"/>
        <v>0</v>
      </c>
      <c r="W22" s="3">
        <f t="shared" si="9"/>
        <v>0</v>
      </c>
      <c r="X22" s="3">
        <f t="shared" si="10"/>
        <v>100</v>
      </c>
      <c r="Y22" s="3">
        <f t="shared" si="11"/>
        <v>0</v>
      </c>
    </row>
    <row r="23" spans="11:26">
      <c r="K23" s="1">
        <v>0.75</v>
      </c>
      <c r="L23" s="2">
        <f t="shared" si="12"/>
        <v>1080</v>
      </c>
      <c r="M23" s="7">
        <f t="shared" si="1"/>
        <v>0</v>
      </c>
      <c r="N23" s="7">
        <f t="shared" si="2"/>
        <v>0</v>
      </c>
      <c r="O23" s="7">
        <f t="shared" si="3"/>
        <v>58</v>
      </c>
      <c r="P23" s="7">
        <f t="shared" si="4"/>
        <v>0</v>
      </c>
      <c r="Q23" s="14">
        <f t="shared" si="5"/>
        <v>58</v>
      </c>
      <c r="R23" s="3">
        <v>300</v>
      </c>
      <c r="S23" s="3" t="str">
        <f t="shared" si="6"/>
        <v>OK</v>
      </c>
      <c r="T23" s="15">
        <f t="shared" si="7"/>
        <v>5.1724137931034484</v>
      </c>
      <c r="V23" s="3">
        <f t="shared" si="8"/>
        <v>0</v>
      </c>
      <c r="W23" s="3">
        <f t="shared" si="9"/>
        <v>0</v>
      </c>
      <c r="X23" s="3">
        <f t="shared" si="10"/>
        <v>300</v>
      </c>
      <c r="Y23" s="3">
        <f t="shared" si="11"/>
        <v>0</v>
      </c>
    </row>
    <row r="24" spans="11:26">
      <c r="K24" s="1">
        <v>0.79166666666666696</v>
      </c>
      <c r="L24" s="2">
        <f t="shared" si="12"/>
        <v>1140</v>
      </c>
      <c r="M24" s="7">
        <f t="shared" si="1"/>
        <v>0</v>
      </c>
      <c r="N24" s="7">
        <f t="shared" si="2"/>
        <v>0</v>
      </c>
      <c r="O24" s="7">
        <f t="shared" si="3"/>
        <v>0</v>
      </c>
      <c r="P24" s="7">
        <f t="shared" si="4"/>
        <v>60</v>
      </c>
      <c r="Q24" s="14">
        <f t="shared" si="5"/>
        <v>60</v>
      </c>
      <c r="R24" s="3">
        <v>100</v>
      </c>
      <c r="S24" s="3" t="str">
        <f t="shared" si="6"/>
        <v>OK</v>
      </c>
      <c r="T24" s="15">
        <f t="shared" si="7"/>
        <v>1.6666666666666667</v>
      </c>
      <c r="V24" s="3">
        <f t="shared" si="8"/>
        <v>0</v>
      </c>
      <c r="W24" s="3">
        <f t="shared" si="9"/>
        <v>0</v>
      </c>
      <c r="X24" s="3">
        <f t="shared" si="10"/>
        <v>0</v>
      </c>
      <c r="Y24" s="3">
        <f t="shared" si="11"/>
        <v>100</v>
      </c>
    </row>
    <row r="25" spans="11:26">
      <c r="K25" s="1">
        <v>0.83333333333333404</v>
      </c>
      <c r="L25" s="2">
        <f t="shared" si="12"/>
        <v>1200</v>
      </c>
      <c r="M25" s="7">
        <f t="shared" si="1"/>
        <v>0</v>
      </c>
      <c r="N25" s="7">
        <f t="shared" si="2"/>
        <v>0</v>
      </c>
      <c r="O25" s="7">
        <f t="shared" si="3"/>
        <v>0</v>
      </c>
      <c r="P25" s="7">
        <f t="shared" si="4"/>
        <v>60</v>
      </c>
      <c r="Q25" s="14">
        <f t="shared" si="5"/>
        <v>60</v>
      </c>
      <c r="R25" s="3">
        <v>100</v>
      </c>
      <c r="S25" s="3" t="str">
        <f t="shared" si="6"/>
        <v>OK</v>
      </c>
      <c r="T25" s="15">
        <f t="shared" si="7"/>
        <v>1.6666666666666667</v>
      </c>
      <c r="V25" s="3">
        <f t="shared" si="8"/>
        <v>0</v>
      </c>
      <c r="W25" s="3">
        <f t="shared" si="9"/>
        <v>0</v>
      </c>
      <c r="X25" s="3">
        <f t="shared" si="10"/>
        <v>0</v>
      </c>
      <c r="Y25" s="3">
        <f t="shared" si="11"/>
        <v>100</v>
      </c>
    </row>
    <row r="26" spans="11:26">
      <c r="K26" s="1">
        <v>0.875</v>
      </c>
      <c r="L26" s="2">
        <f t="shared" si="12"/>
        <v>1260</v>
      </c>
      <c r="M26" s="7">
        <f t="shared" si="1"/>
        <v>0</v>
      </c>
      <c r="N26" s="7">
        <f t="shared" si="2"/>
        <v>0</v>
      </c>
      <c r="O26" s="7">
        <f t="shared" si="3"/>
        <v>0</v>
      </c>
      <c r="P26" s="7">
        <f t="shared" si="4"/>
        <v>59</v>
      </c>
      <c r="Q26" s="14">
        <f t="shared" si="5"/>
        <v>59</v>
      </c>
      <c r="R26" s="3">
        <v>100</v>
      </c>
      <c r="S26" s="3" t="str">
        <f t="shared" si="6"/>
        <v>OK</v>
      </c>
      <c r="T26" s="15">
        <f t="shared" si="7"/>
        <v>1.6949152542372881</v>
      </c>
      <c r="V26" s="3">
        <f t="shared" si="8"/>
        <v>0</v>
      </c>
      <c r="W26" s="3">
        <f t="shared" si="9"/>
        <v>0</v>
      </c>
      <c r="X26" s="3">
        <f t="shared" si="10"/>
        <v>0</v>
      </c>
      <c r="Y26" s="3">
        <f t="shared" si="11"/>
        <v>100</v>
      </c>
    </row>
    <row r="27" spans="11:26">
      <c r="K27" s="1">
        <v>0.91666666666666696</v>
      </c>
      <c r="L27" s="2">
        <f t="shared" si="12"/>
        <v>1320</v>
      </c>
      <c r="M27" s="7">
        <f t="shared" si="1"/>
        <v>0</v>
      </c>
      <c r="N27" s="7">
        <f t="shared" si="2"/>
        <v>0</v>
      </c>
      <c r="O27" s="7">
        <f t="shared" si="3"/>
        <v>0</v>
      </c>
      <c r="P27" s="7">
        <f t="shared" si="4"/>
        <v>0</v>
      </c>
      <c r="Q27" s="14">
        <f t="shared" si="5"/>
        <v>0</v>
      </c>
      <c r="S27" s="3" t="str">
        <f t="shared" si="6"/>
        <v>OK</v>
      </c>
      <c r="T27" s="15">
        <f t="shared" si="7"/>
        <v>0</v>
      </c>
      <c r="V27" s="3">
        <f t="shared" si="8"/>
        <v>0</v>
      </c>
      <c r="W27" s="3">
        <f t="shared" si="9"/>
        <v>0</v>
      </c>
      <c r="X27" s="3">
        <f t="shared" si="10"/>
        <v>0</v>
      </c>
      <c r="Y27" s="3">
        <f t="shared" si="11"/>
        <v>0</v>
      </c>
    </row>
    <row r="28" spans="11:26">
      <c r="K28" s="1">
        <v>0.95833333333333404</v>
      </c>
      <c r="L28" s="2">
        <f t="shared" si="12"/>
        <v>1380</v>
      </c>
      <c r="M28" s="7">
        <f t="shared" si="1"/>
        <v>0</v>
      </c>
      <c r="N28" s="7">
        <f t="shared" si="2"/>
        <v>0</v>
      </c>
      <c r="O28" s="7">
        <f t="shared" si="3"/>
        <v>0</v>
      </c>
      <c r="P28" s="7">
        <f t="shared" si="4"/>
        <v>0</v>
      </c>
      <c r="Q28" s="14">
        <f t="shared" si="5"/>
        <v>0</v>
      </c>
      <c r="S28" s="3" t="str">
        <f t="shared" si="6"/>
        <v>OK</v>
      </c>
      <c r="T28" s="15">
        <f t="shared" si="7"/>
        <v>0</v>
      </c>
      <c r="V28" s="3">
        <f t="shared" si="8"/>
        <v>0</v>
      </c>
      <c r="W28" s="3">
        <f t="shared" si="9"/>
        <v>0</v>
      </c>
      <c r="X28" s="3">
        <f t="shared" si="10"/>
        <v>0</v>
      </c>
      <c r="Y28" s="3">
        <f t="shared" si="11"/>
        <v>0</v>
      </c>
      <c r="Z28" t="s">
        <v>23</v>
      </c>
    </row>
    <row r="29" spans="11:26">
      <c r="Q29" s="8">
        <f>SUM(Q5:Q28)</f>
        <v>777</v>
      </c>
      <c r="R29" s="3">
        <f>SUM(R5:R28)</f>
        <v>1600</v>
      </c>
      <c r="S29" s="3"/>
      <c r="V29" s="3">
        <f>SUM(V5:V28)</f>
        <v>700</v>
      </c>
      <c r="W29" s="3">
        <f>SUM(W5:W28)</f>
        <v>0</v>
      </c>
      <c r="X29" s="3">
        <f>SUM(X5:X28)</f>
        <v>600</v>
      </c>
      <c r="Y29" s="3">
        <f>SUM(Y5:Y28)</f>
        <v>300</v>
      </c>
      <c r="Z29" s="10">
        <f>SUM(V29:Y29)</f>
        <v>1600</v>
      </c>
    </row>
  </sheetData>
  <mergeCells count="2">
    <mergeCell ref="K2:T2"/>
    <mergeCell ref="B3: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MinDayIn</vt:lpstr>
      <vt:lpstr>MinDayOut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Fleitas</dc:creator>
  <cp:lastModifiedBy>Marcelo Fleitas</cp:lastModifiedBy>
  <dcterms:created xsi:type="dcterms:W3CDTF">2014-04-10T02:30:37Z</dcterms:created>
  <dcterms:modified xsi:type="dcterms:W3CDTF">2014-04-10T17:12:26Z</dcterms:modified>
</cp:coreProperties>
</file>