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Cuenco\3. TERCER ENCUENTRO INTERSEDES\"/>
    </mc:Choice>
  </mc:AlternateContent>
  <xr:revisionPtr revIDLastSave="0" documentId="13_ncr:1_{3E821D9F-4AD5-4B61-84E7-5DAF1AC564A7}" xr6:coauthVersionLast="47" xr6:coauthVersionMax="47" xr10:uidLastSave="{00000000-0000-0000-0000-000000000000}"/>
  <bookViews>
    <workbookView xWindow="-120" yWindow="-120" windowWidth="29040" windowHeight="15720" xr2:uid="{00000000-000D-0000-FFFF-FFFF00000000}"/>
  </bookViews>
  <sheets>
    <sheet name="UA01" sheetId="1" r:id="rId1"/>
    <sheet name="UA01A" sheetId="2" r:id="rId2"/>
    <sheet name="UA01B" sheetId="13" r:id="rId3"/>
    <sheet name="UA02" sheetId="3" r:id="rId4"/>
    <sheet name="UA02A" sheetId="4" r:id="rId5"/>
    <sheet name="UA02B" sheetId="14" r:id="rId6"/>
    <sheet name="UA03" sheetId="5" r:id="rId7"/>
    <sheet name="UA03A" sheetId="6" r:id="rId8"/>
    <sheet name="UA03B" sheetId="18" r:id="rId9"/>
    <sheet name="UA04" sheetId="7" r:id="rId10"/>
    <sheet name="UA04A" sheetId="8" r:id="rId11"/>
    <sheet name="UA04B" sheetId="15" r:id="rId12"/>
    <sheet name="UA05" sheetId="9" r:id="rId13"/>
    <sheet name="UA05A" sheetId="10" r:id="rId14"/>
    <sheet name="UA05B" sheetId="16" r:id="rId15"/>
    <sheet name="UA06" sheetId="11" r:id="rId16"/>
    <sheet name="UA06A" sheetId="12" r:id="rId17"/>
    <sheet name="UA06B" sheetId="17" r:id="rId18"/>
  </sheets>
  <definedNames>
    <definedName name="_xlnm._FilterDatabase" localSheetId="1" hidden="1">UA01A!$A$2:$I$11</definedName>
    <definedName name="_xlnm._FilterDatabase" localSheetId="4" hidden="1">UA02A!$A$2:$I$134</definedName>
    <definedName name="_xlnm._FilterDatabase" localSheetId="7" hidden="1">UA03A!$A$2:$I$44</definedName>
    <definedName name="_xlnm._FilterDatabase" localSheetId="10" hidden="1">UA04A!$A$2:$I$95</definedName>
    <definedName name="_xlnm._FilterDatabase" localSheetId="13" hidden="1">UA05A!$A$2:$I$10</definedName>
    <definedName name="_xlnm._FilterDatabase" localSheetId="16" hidden="1">UA06A!$A$2:$I$37</definedName>
    <definedName name="_Hlk154656942" localSheetId="0">'UA01'!$A$10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uYnJ0vpfM0N5Ukmz/JQkG+4HFruf95pAWe3/Odh2+XY="/>
    </ext>
  </extLst>
</workbook>
</file>

<file path=xl/calcChain.xml><?xml version="1.0" encoding="utf-8"?>
<calcChain xmlns="http://schemas.openxmlformats.org/spreadsheetml/2006/main">
  <c r="B36" i="14" l="1"/>
  <c r="B15" i="18"/>
  <c r="B16" i="17"/>
  <c r="B25" i="17"/>
  <c r="B24" i="17"/>
  <c r="B23" i="17"/>
  <c r="B15" i="17"/>
  <c r="B22" i="17"/>
  <c r="B21" i="17"/>
  <c r="B20" i="17"/>
  <c r="B19" i="17"/>
  <c r="B18" i="17"/>
  <c r="B17" i="17"/>
  <c r="B14" i="17"/>
  <c r="B13" i="17"/>
  <c r="B12" i="17"/>
  <c r="B11" i="17"/>
  <c r="B10" i="17"/>
  <c r="B9" i="17"/>
  <c r="B8" i="17"/>
  <c r="B7" i="17"/>
  <c r="B6" i="17"/>
  <c r="B5" i="17"/>
  <c r="B4" i="17"/>
  <c r="B3" i="17"/>
  <c r="B8" i="16"/>
  <c r="B7" i="16"/>
  <c r="B6" i="16"/>
  <c r="B5" i="16"/>
  <c r="B4" i="16"/>
  <c r="B3" i="16"/>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3" i="15"/>
  <c r="B25" i="18"/>
  <c r="B24" i="18"/>
  <c r="B23" i="18"/>
  <c r="B22" i="18"/>
  <c r="B21" i="18"/>
  <c r="B20" i="18"/>
  <c r="B19" i="18"/>
  <c r="B18" i="18"/>
  <c r="B17" i="18"/>
  <c r="B16" i="18"/>
  <c r="B14" i="18"/>
  <c r="B13" i="18"/>
  <c r="B12" i="18"/>
  <c r="B11" i="18"/>
  <c r="B10" i="18"/>
  <c r="B9" i="18"/>
  <c r="B8" i="18"/>
  <c r="B7" i="18"/>
  <c r="B6" i="18"/>
  <c r="B5" i="18"/>
  <c r="B4" i="18"/>
  <c r="B3" i="18"/>
  <c r="B2" i="17"/>
  <c r="B2" i="16"/>
  <c r="B2" i="15"/>
  <c r="B2" i="18"/>
  <c r="B30" i="14"/>
  <c r="B35" i="14"/>
  <c r="B34" i="14"/>
  <c r="B33" i="14"/>
  <c r="B32" i="14"/>
  <c r="B31"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 r="B26" i="17" l="1"/>
  <c r="B9" i="16"/>
  <c r="B32" i="15"/>
  <c r="B26" i="18"/>
  <c r="B37" i="14"/>
  <c r="B2" i="13"/>
  <c r="B5" i="13"/>
  <c r="B4" i="13"/>
  <c r="B3" i="13"/>
  <c r="B6" i="13" l="1"/>
</calcChain>
</file>

<file path=xl/sharedStrings.xml><?xml version="1.0" encoding="utf-8"?>
<sst xmlns="http://schemas.openxmlformats.org/spreadsheetml/2006/main" count="2288" uniqueCount="547">
  <si>
    <t>1. 2023/09/11</t>
  </si>
  <si>
    <t>2. 
Mzl</t>
  </si>
  <si>
    <t>3. 
EP3</t>
  </si>
  <si>
    <t>4.
GHB</t>
  </si>
  <si>
    <t>5.
01</t>
  </si>
  <si>
    <t>6.
CSLMR</t>
  </si>
  <si>
    <t>7.
Análisis</t>
  </si>
  <si>
    <t>8. 
Categorización</t>
  </si>
  <si>
    <t>9. Exposición</t>
  </si>
  <si>
    <t>10. Cuenco, Culturas en Comunicación</t>
  </si>
  <si>
    <t>CODIFICACIÓN FRAGMENTO</t>
  </si>
  <si>
    <t>ENCUENTRO INTERSEDES</t>
  </si>
  <si>
    <t>SEDE ENCUENTRO</t>
  </si>
  <si>
    <t>DÍA</t>
  </si>
  <si>
    <t>TÉCNICA</t>
  </si>
  <si>
    <t>TEMÁTICA</t>
  </si>
  <si>
    <t>CATEGORÍA</t>
  </si>
  <si>
    <t>FRAGMENTO</t>
  </si>
  <si>
    <t>CÓDIGO PARTICIPANTE</t>
  </si>
  <si>
    <t>MZL</t>
  </si>
  <si>
    <t>EXPOSICIÓN</t>
  </si>
  <si>
    <t>Cuenco, Culturas en Comunicación</t>
  </si>
  <si>
    <t>DEPENDENCIAS EN RED</t>
  </si>
  <si>
    <t xml:space="preserve">[...]Bueno primero que todo agradecerles el estar aquí. Haber respondido a este llamado, a esta convocatoria. Pensar que, somos más de los que estamos aquí, sí. Somos nueve sedes, pero no están todas las sedes. Somos personas que han trabajado por este encuentro, que no están hoy aquí. Que nos han acompañado desde la parte administrativa y desde distintas instancias haciendo posible este evento. CLD está con nosotros, que se encargó como de toda esta parte logística. Entonces creo que hay algo muy importante hoy aquí y es la buena compañía de quienes nos encontramos en este recinto y de quienes hacen parte de este proyecto. Así no los veamos en este momento.  Estamos esperando al profe PFM, director académico de la Sede Manizales que llegará en algún momento. Nuestro vicerrector de sede NGG también, pasará en algún momento a compartir con nosotros.[...] </t>
  </si>
  <si>
    <t>GHB</t>
  </si>
  <si>
    <t>ANTECEDENTES PROYECTO INSTITUTO</t>
  </si>
  <si>
    <t xml:space="preserve">[...]Y tenemos unos antecedentes importantes que tener en cuenta del instituto. Fueron estos diálogos que inició la Profesora DASC, durante varios años, algunos de ustedes pudieron ser parte de esos diálogos. Está también el profesor JPD, que el año pasado, se encargó ya de hacer una formulación. Todo esto lo hemos recogido en los documentos. Y hemos invitado a conformar tres pilares fundamentales para construir sobre lo construido en el Instituto y eso está dado por el Centro de Pensamiento en Políticas Públicas de la Universidad, el Instituto de investigación en Educación y la Dirección Nacional de Innovación académica. Digamos que son tres pilares que para nosotros son fundamentales, para tejer lo que vamos a hacer en este momento. Entonces, este es un equipo en el que solo estamos algunos de los miembros, porque somos más de los que estamos aquí. Tener siempre esa consciencia de que llegamos unos a esta convocatoria y hay más personas haciendo parte de este proyecto. [...] </t>
  </si>
  <si>
    <t>PROPUESTA INSTITUTO NACIONAL</t>
  </si>
  <si>
    <t xml:space="preserve">[...]Quería contarles, ahí aparece, en la agenda: "Cuenco". Y cuenco nace de "Culturas en comunicación" había una preocupación por el Instituto para que tuviera un nombre, un nombre que fuera más allá de una sigla, porque además era como: IIIPE. Entonces es como, era extraño.  Y empezamos a jugar un poco con lo de Culturas en Comunicación, de ahí sale Cuenco, tiene historias más largas y detrás, que iremos quitando como capas de una cebolla, pero hay más historia con ese Cuenco. La idea también del Cuenco es pensar en lo que es un cuenco, para los orientales, donde su utilidad reside en el vacío. O sea, si tuviéramos una taza que fuera maciza, no nos serviría para tomar un líquido, porque ya estaría lleno, no podemos hacer nada allí.  Entonces la idea de Cuenco también es el vacío, que hace posible, que surja, que nazca y que se consolide, sí.  Esta la imagen de cuenco también como un crisol donde se da esa alquimia, un crisol que comparte la misma raíz etimológica con "Crisis". Vienen de igual origen.  Es donde se transforma, donde empezamos a hacer otra cosa donde podemos hacer mejor lo que hacemos desde la Institución. Entonces la invitación hoy es como a tener esa apertura de mente para pensar ese crisol, en ese cuenco, en ese vacío, vacío en el sentido que estamos listos para recibir, para recepcionar, para abarcar, y ese crisol que nos va a permitir transformar muchas cosas. 
El Cuenco también, aparece como ese espacio colaborativo inter y transdisciplinar que es lo que nos invita el Plan Global de Desarrollo, donde nace un proyecto que es, el Instituto Nacional, o sea inicialmente aparece en el Plan Global como: Instituto de Investigación, Innovación y políticas educativas. Nosotros, acuñamos ahí ese nacional porque pensamos que era una condición indispensable para que naciera de verdad con ese sentido de Universidad Nacional, de llegar a todas las regiones. Entonces el Cuenco, sí. Es enunciado ahí, ese Instituto, como un espacio colaborativo inter y transdisciplinar donde hacen parte actores de la región. Entonces a cada región donde iremos traeremos unos actores del territorio. [...] </t>
  </si>
  <si>
    <t>INTERDISCIPLINARIEDAD</t>
  </si>
  <si>
    <t xml:space="preserve">[...]Esto es también pensar en el Cuenco como ese espacio colaborativo inter y transdisciplinar, entendiendo que lo disciplinar es una manera en la que ha funcionado el mundo, donde hay una formación individual en un campo del conocimiento, y lo interdisciplinar es cuando surge ese diálogo entre las disciplinas, sí, y se da lugar a una construcción de un campo intersectorial, en palabras de MCP, sí.  Donde yo estoy convocando esa disciplina del otro, me mezclo con esta otra disciplina. Y soy fuerte desde mi disciplina, pero estoy en capacidad de crear con la otra persona, con su formación. Y ya lo transdisciplinar, es lo que surge, que no podemos señalar de qué lado de la mesa salió, porque ya es producto de esa sinergia de todas esas disciplinas. En la arquitectura, en la construcción, es muy obvio eso. O sea, hemos trabajado mucho, desde las capas, desde lo multidisciplinar más que lo interdisciplinar. Entonces el arquitecto diseña, sí, luego busca un ingeniero civil para que le dé una solución estructural, el ingeniero se muere de la risa de la ingenuidad del arquitecto, los dos se disgustan, dejan de hablar unos meses, vuelven y se reúnen y dicen, venga pues a ver como solucionamos esto, pero yo creo que ninguno quiere habitar en una "solución" de vivienda, no es cierto; nosotros queremos habitar en esa casa, y habitar y morar en el mundo que es esa casa extendida.  Entonces, ahí hay esa lucha entre los multidisciplinar, porque son como unas capas ... en los interdisciplinar, es que nace desde el comienzo ese diálogo entre una estructura, y unas cualidades arquitectónicas del espacio, que lo podemos ver en el gótico, por ejemplo, en una iglesia gótica, no es posible separar la estructura de la arquitectura porque una y otra cosa son lo mismo, pero en este proceso que hemos hecho de separar, hemos perdido esa unidad, para habitar en el mundo.[...]  </t>
  </si>
  <si>
    <t>[...]Entonces lo interdisciplinar es arrancar un proyecto desde su origen en un diálogo con las disciplinas que correspondan. Lo hablábamos anoche: entonces no, pues es que debe haber también un geólogo. Si claro, en esta arquitectura, en esta construcción debe haber un geólogo, necesitamos el ingeniero de suelos, tiene que, o sea es un edificio que va naciendo en un diálogo entre las distintas disciplinas. Y lo transdisciplinar es como que, ya vemos una obra donde es imposible separar, sí. Que el ingeniero eléctrico hizo solo está red, no miren esta red acá está superpuesta, esto es multidisciplinar, esto todavía es una capa. Ya lo transdisciplinar es como, una unidad que yo no soy capaz de separar, qué aportó el geólogo, qué aportó el botánico, es una obra. Entonces pensar desde ahí, eh, la pertinencia que cada una de las personas que estamos aquí, estemos aquí. Y estemos, trabajando por esa creación del instituto porque cada uno en su saber, tiene una relevancia y un aporte que hacer. Lo importante va a ser ese diálogo que generemos nosotros. Este trabajo colaborativo.[...]Vamos a hacer un registro. Todas las reuniones hemos hecho registro. Lo vamos a ir mejorando cada vez más, porque consideramos que muy importante que este proceso de creación del Instituto sea materia de creación nuestra. O sea, no es el registro por el registro, vamos a guardar tantas horas, sino que hay un equipo fuerte, MCP y KNH. Desde la Sociología hacen un trabajo serio de registro, análisis y sistematización de la información. Donde eso pasa a ser un banco de datos, sí, que nos permita a nosotros, pues producir académicamente desde nuestras distintas sedes. [...]
[…]Entonces, queremos eso, un registro, como decantar, o sea, el encuentro empezó antes, de que ustedes llegaran, el encuentro, hoy se instala en este momento y el encuentro sigue, porque todo este momento, estas palabras, este diálogo, esta conversación y este tejido, es un insumo, para la creación del Instituto y para todos los profesores desde todas las sedes. o sea, la idea si es que todo lo que quede ahí, ustedes el día de mañana, "Nosotros en la sede tal, vamos a hacer un trabajo, queremos hacer un artículo, sobre Innovación académica" entonces le decimos listo, "queremos el material que tienen ustedes en el Instituto" ahí está en el repositorio, coja y mire el análisis. Está el registro, pero también está el material analizado y sistematizado. ¿En qué podemos apoyar? Sí, ¿podemos construir con un estudiante auxiliar? ¿a quién necesita profesor? yo pienso que este trabajo que estamos haciendo cada vez es más claro que el ideal es servir, estamos acá para servirles a ustedes y contribuir a este buen nacimiento. O sea, ese nacimiento afortunado del Instituto, a través de la presencia y la fortaleza intelectual de todos ustedes, la buena disposición, el respeto entre nosotros.[…]
[…]El lugar que escogimos, queríamos eso, estar como concentrados y poder alimentarnos también de una percepción de un espacio, no estar en disposición de salir y el taxi para buscar el restaurante. Estamos aquí. Entonces eso también es como ponernos en otra disposición y disfrutar con los sentidos, de todo lo que este lugar nos da. Que es el oído, poder escuchar los pájaros y también como agudizar ese oído con los susurros más sutiles del universo ya que estamos aquí hoy. La vista, entonces esta visión de estas montañas mágicas, y también esa mirada, la mirada del otro. Cómo es esa consideración del otro, cómo lo veo y cómo me percibo a mí misma. Esa mirada apreciativa de unos colegas que nos encontramos aquí, amigos, estudiantes, profesores, comunidad. Aquí está esta amalgama, sí. La boca que nos permite disfrutar de unos alimentos que han preparado para nosotros, que también simbolizan ese gusto por la vida. El seguir gustando de la vida estamos aquí porque nos gusta estar vivos y queremos transmitir eso como universidad. El olfato también, el sentido, esa intuición, atender a esa intuición. Bienvenidos con todos los sentidos a este encuentro.[…]</t>
  </si>
  <si>
    <t>2. Mzl</t>
  </si>
  <si>
    <t>3. EP3</t>
  </si>
  <si>
    <t>4.
CMOS, EDGL, MCP,JCM, PFM,WAAC,KNH, ASMR, JAPT, GEBT, CLD,PFM,JCOB</t>
  </si>
  <si>
    <t>5.
02</t>
  </si>
  <si>
    <t>7. 
Análisis</t>
  </si>
  <si>
    <t>9. Taller de Armonización</t>
  </si>
  <si>
    <t>10. Logros y fracasos docentes y del sistema educativo. Pilares para un liderazgo consciente</t>
  </si>
  <si>
    <t>TALLER DE ARMONIZACIÓN</t>
  </si>
  <si>
    <t>Logros y fracasos docentes y del sistema educativo. Pilares para un liderazgo consciente</t>
  </si>
  <si>
    <t>INCERTIDUMBRE</t>
  </si>
  <si>
    <t>[...]No estamos en un momento de cambios, sino en un cambio de era, y lo hablaba ahora con MCP que, hoy estamos todos a portas de tener que, pensarnos cómo navegar en la incertidumbre, como navegar en aquello que rompió los conceptos de planeación, en aquello que era tan cierto, tan fijo, tan tan...  a lugar, a poder controlar... y justo la vida los coloca en este escenario para pensarse de nuevo la educación. Cuántas veces no la hemos pensado, cuántas veces la hemos criticado, cuántas veces la hemos sufrido, cuántas veces hemos estado a portas de tener que decir "¿qué vamos a hacer?" pero hoy vuelve la vida y nos convoca y nos dice otra vez a pensarnos la educación, otra vez a pensarnos la educación, con un agravante y es que ya no hay tiempo. Ya no es un futuro, es un presente el proceso de pensarnos la educación. Ustedes mejor que nadie han vivido la deserción escolar, han vivido la crítica, han vivido la decepción de muchas cosas hechas, y...  asombrados estamos mirando “¿qué vamos a ofrecer?, “¿qué vamos a ofrecer?" que es esta diversidad que nos atraviesa y antes todo ¿qué es esto?, qué es esto que nos está avocando a entender la transformación. 
Empecé la vez pasada con una frase que la voy a volver a leer, no la voy a desglosar pero solo voy a quedarme con lo que para mí es estructural, porque creo que es parte de uno de los principios en los cuales se va a mover esta construcción colectiva y es la famosa frase de Max Neef dice, " He llegado a la conclusión, de que quién quiere comprender, quién quiere descubrir los mundos paralelos, quién quiere trabajar como ser completo, con el lenguaje y el silencio, quien quiere vivir verdaderamente una vida que sea aventura debe que aprender a navegar a la deriva pero en estado de alerta". Hoy, la vida nos está pidiendo ser buenos navegantes. [...]</t>
  </si>
  <si>
    <t>CMOS</t>
  </si>
  <si>
    <t xml:space="preserve">[...]Ya no hay aguas tranquilas, creo que… Eh, a todos nos ha tocado vivir, el cambio disruptivo y abrupto que ha hecho la vida en estos últimos, eh 50 años, y creo que hemos sido protagonistas de ese cambio que nos arrebata y… ya no hay, puertos seguros, ya hay que navegar. Cualquiera de nosotros que sepa navegar conoce la importancia de derivar y sabe lo absurdo que es fijar un rumbo a matacaballos, o sea ni con terquedades, ni control. Es fluir y creo que es lo que nos ha pasado desde que la profesora GHB nos invitó a esta aventura, todos tenemos la pregunta y ¿cómo? y ¿qué? y ¿qué hay que hacer?... y y y, esto es muy raro. Y participamos y ¿nos vamos? Y cada uno de nosotros hemos tratado como de comprender que es lo que está pasando y creo que es la mejor manera de sentir que así debería empezar un proyecto de estos. Sin certezas. Sin prejuicios, sin construcciones previas, sino esto, convocando lo humano, para decir por primera vez pensemos diferente, y, sobre todo, cuando ustedes que han sido parte de esa institucionalidad académica, pues la academia se va quedando con dogmas y talvez la invitación en este momento es a que rompamos un poco como las maneras como hemos construido nuestros conocimientos y nos aventuremos a poner la sabiduría en este proceso.
También sabe, que, derivando en alerta, viendo como vienen los vientos y las olas, es como uno se integra, goza y descubre. Aquí estamos aprendiendo a navegar. Con las vicisitudes del momento histórico, con los cambios. Eh, cuando, una institución como la Universidad Nacional está atravesada por lo público, está atravesada por lo político, está atravesada por las instancias mismas de un país convulso, pues tiene muchas más necesidades de aprender a navegar en esas mismas vicisitudes. No es a pesar de ellas, sino con las circunstancias y estás son nuestras circunstancias, lo público, lo político, los juegos de poder. Eh, las instancias del dogma y las instancias del deber ser, son circunstancias que nos atraviesan. Y son con ellas que tendríamos que empezar a hacer ese proceso. 
He dicho muchas veces que la aventura no se la tiene en un trasatlántico, sino en un velerito, donde se pueda andar a la deriva en estado de alerta que no es lo mismo que dejarse llevar por la corriente y creo que este remate de Max Neef es ¡bellísimo! porque no es dejar. Dejar pasar. Que las cosas se den... si no ser, conscientes de tener el timón en las manos. 
Yo siempre he pensado que una invitación a esta propuesta tiene dos formas de ser mirada. Puede ser una invitación que yo pase de largo y no le vea la importancia o puede ser algo ordinario que tendríamos que volverlo extraordinario. Y extraordinario porque para mí no es de poca monta que una dirección de una entidad como la Nacional, quiera, repensarse la educación.  Eso coloca sobre nuestros hombros una responsabilidad social enorme, enorme. Que tiene que trascender nuestras individualidades, que tiene que trascender nuestras sensaciones de futilidad y de imposibilidad y que tiene que generar en nosotros, realmente, un soñar, un devolver la esperanza, un devolver la esperanza. Tantos años de construcción intelectual, tantos años de ustedes batallar en la academia, de tratar de entender que es la educación y que hoy la vida los esté invitando a esto, yo creo que hay que saberlo observar. Hay que saber observar las oportunidades del servicio que puedo prestar a la humanidad. Esas oportunidades. Por lo tanto, tendríamos que estar por encima, vuelve y juega, de aquello que impide, en un país como este, creer, soñar, construir. [...] </t>
  </si>
  <si>
    <t>CULTURA ORGANIZACIONAL</t>
  </si>
  <si>
    <t>[...]A mí siempre me ha llamado mucho la atención el país. Yo trabajo en muchas instituciones y mi ejercicio es eso, construir equipos de trabajo. Y, lo que más me llama la atención es nuestra imposibilidad de trabajar en equipo. Nuestra imposibilidad de trabajar en equipo es una cosa rarísima. Somos profundamente egoístas, somos profundamente narcisistas. Y… ponernos de acuerdo en algo se nos dificulta enormemente, y tal vez por eso, cuando la profe GHB me invita a participar de estos encuentros, pues, mi papel es contarles que sí se puede, o sea, pero que hay que trabajar en el alma, de la misma condición humana. Yo también se los decía la vez pasada, ustedes tienen una habilidad natural para trabajar en el espíritu, para trabajar en la racionalidad, en la construcción de modelos teóricos, para tener la ciencia a favor, para tener la tecnología, pa’ matar la inocencia [...]</t>
  </si>
  <si>
    <t>ALMA</t>
  </si>
  <si>
    <t>PROPÓSITO SUPERIOR</t>
  </si>
  <si>
    <t>[...]Yo les contaba también, que toda organización, que quiera perdurar en el tiempo tiene que permanecer con su norte claro. ¿Cuál es el gran propósito que nos tiene aquí sentados? el propósito es un ideal. El propósito es un norte. El propósito es Ítaca. De nuestra querida Odisea, es, Ítaca, es ese punto al cual quisiéramos llegar. Y no hay camino más difícil, pero a la vez más expedito que la educación, ¿a dónde queremos llegar? ¿a una humanización real? ¿A una humanidad que pueda vivir con más calma? ¿Ser buenos antepasados como los que hablan de la sostenibilidad?[...]</t>
  </si>
  <si>
    <t>PROBLEMÁTICA AMBIENTAL</t>
  </si>
  <si>
    <t>[...]Saber que una de las trampas de la sostenibilidad desafortunadamente fue el tema de hablar de las generaciones futuras, creyendo que nosotros no lo íbamos a vivir. Hoy ya somos esa generación futura. Hoy ya estamos viviendo la crisis mundial, hoy ya somos protagonistas de la crisis. Y tal vez eso nos ayude a tener que buscar mejores condiciones para esa posibilidad de seguir en este planeta. [...]</t>
  </si>
  <si>
    <t xml:space="preserve">[...]Ese es un punto estructural en una organización ¿Cuál es el norte estratégico del Instituto? ¿A qué le vamos a apostar? ¿Qué es lo que nos mueve? ¿Cuál es ese gran ideal en el cual nos podemos mover? ¿Qué le vamos a contar a nuestros compañeros? ¿Qué le vamos a contar a nuestros alumnos? ¿Qué le vamos a contar al país? 
¿Un instituto más? ¿Una enguanda más de una administración? ¿O realmente un compromiso que trascienda los tiempos? ¿Que trascienda eh, unas posibilidades estratégicas puestas en cuatro años? y que realmente se convierta en un ideal que mucha gente quiera, seguir.[...] </t>
  </si>
  <si>
    <t xml:space="preserve">[...]Propósito dos: El móvil. Yo puedo tener un propósito maravilloso, pero mis motivaciones ser absolutamente personalistas. Eso es otra cosa que tenemos que trascender. Tengo propósito. ¡Quiero llegar a la luna! Pero mi móvil o mi motivación es ser muy importante. O mi móvil o motivación es tener mejores ingresos. O mi motivación es… estar representado desde el ego. O mi motivación de una u otra manera es absolutamente personal. Cuando tenemos motivaciones personales no llegamos al propósito.[...] </t>
  </si>
  <si>
    <t>HUMANIZACIÓN ORGANIZACIONAL</t>
  </si>
  <si>
    <t>[...]Realmente la motivación debe ser servicio a la Humanidad. GHB lo decía. Estamos aquí para servir. Es muy curioso que lo público haya acuñado la palabra servicio y se haya perdido del concepto. Servir es elevar el nivel de conciencia de la humanidad. ¿Qué mejor medio que la Educación? Y cuando hablo de elevar el nivel de conciencia no estoy hablando de un ámbito moral, estoy hablando de una reflexión profunda que nos permita entrar en mejores soluciones para ser la vida más amable, de todos. Para no generar daño. Para no generar sufrimiento a la Humanidad. No tiene sentido que los enemigos número uno de nosotros mismos, seamos nosotros mismos. Yo creo que no le tenemos más miedo a otros entes que a nosotros mismos.
Nos da miedo, de lo que el otro cree, lo que el otro piensa. Nos da miedo de la manera como el otro se mueve. Nos da miedo de que el otro no me quiera, no me acepte, no me reconoce. O de antemano ya lo veo como un enemigo.  Humanidad. 
El siglo XX, fue el siglo que consolidó la historia del yo. La historia de la individualidad. Fue el siglo que construyó egos. Y el siglo XXI está viviendo las consecuencias de haber tenido una cultura del pequeño yo. De la individualidad. Y de la incapacidad de generar encuentros de Humanidad. [...]</t>
  </si>
  <si>
    <t>EDUCACIÓN</t>
  </si>
  <si>
    <t>[...]¿Qué le falta hoy a la educación? 
¿Qué le ha faltado a la educación? ¿Qué es?
Esas son grandes preguntas que nos tenemos que hacer. Y tenemos que bajarnos de nuestras teorías. Para ponernos en la base misma de lo que nos Humaniza. 
¿Qué es vital para la Humanidad?, ¿Qué es lo que realmente necesitamos entender del proceso?[...]</t>
  </si>
  <si>
    <t>CONCIENCIA</t>
  </si>
  <si>
    <t xml:space="preserve">[...]Tres grandes momentos históricos de la conciencia.
Cuando yo hablo de conciencia, estoy hablando de alma, de conciencia, de cultura de los diferentes grupos humanos. ¿Sí? Una cultura que va más allá de las prácticas sociales y se convierte en los sentires que nos atraviesan permanentemente. Eso que está activo en nuestro interior todo el tiempo. El que piensa. El observador. El que interpreta. El que percibe. El que se diferencia del otro. Eso se llama Alma. Y entonces esa Alma ha evolucionado a través de millones de años y en los últimos miles de años, ha tenido su propia aparición.[...] </t>
  </si>
  <si>
    <t>[...]Venimos, de una ciencia mecanicista que nos entregó un mundo fijo cierto, concreto, claro, predecible. Revolución Industrial. Primeros pinitos de la Ciencia. Todo el mecanicismo que eso nos trajo. Luego llegan todos los ámbitos del movimiento social del mundo. Entramos en la guerra, fría. Y el mundo cambia. Entramos… en la lucha de poderes de las superpotencias y el mundo empieza a ser variable, incierto, complejo. El mundo empieza a desvanecerse. De sus certidumbres y de sus inquietudes.[...]</t>
  </si>
  <si>
    <t>JUVENTUDES</t>
  </si>
  <si>
    <t xml:space="preserve">[...]Esos chinos que empiezan a entrar a la universidad empiezan a entrar no creyendo en nada fijo, no creyendo en la escolástica, no creyendo en lo decimonónico. Y empezando a preguntarse ¿qué es esto? ¿qué es esta ambigüedad? ¿qué es esta complejidad? ¿qué es esto que no podemos tener? Pero ya, ha evolucionado la conciencia en ese momento, entonces ya no tenemos chinos que sean capaces de tragarse las cosas completas. Ya no tenemos niños que están pensando en que las cosas están prefabricadas, ordenadas y tienen los cánones. Ya no hay cánones, sí. Ya no hay cánones, Ya nada cierto. Pero, pandemia nos dejó en un orden nuevo de conciencia, de mayor complejidad.  Y es cuando nace un concepto en las ciencias administrativas que se llamó Bali. El mundo, empezó a ser frágil, ansioso, no lineal e incomprensible. Si ustedes revisan esas cuatro grandes palabras, no tienen nada que ver con la mente, ni con el cuerpo. Sino con el Alma. [...] </t>
  </si>
  <si>
    <t>LIDERAZGO</t>
  </si>
  <si>
    <t xml:space="preserve">[...]Frágil, el mundo, después de pandemia nos hizo entender que éramos frágiles. Que no había tal fuerza, ni potencia, ni omnipotencia en nuestros descubrimientos científicos, en nuestra ciencia, en nuestra tecnología. Frágil. 
La palabra frágil, dista del mecanicismo. La palabra frágil dista de lo sistémico. Y se adentra en lo humano. 
Si hay algo que no nos enseñó el siglo XX fue a mostrar nuestra fragilidad. Al contrario, en los entrenamientos de liderazgo, recuerdo que eran todo el tiempo: demuestre que usted es fuerte, no muestre fragilidad, no muestre debilidad, no se muestre frente al otro porque se lo pueden tragar. Y hoy estamos diciendo, primer reconocimiento, somos frágiles. La vida es frágil. Y hablar de fragilidad no es hablar de debilidad, es hablar de delicadeza. De delicadeza. [...] </t>
  </si>
  <si>
    <t xml:space="preserve">[...]Ansioso, esto es el mundo. Una comunidad, un conjunto de seres humanos, entrando en la línea de la ansiedad. Miedo a futuro. De ahí lo que nosotros llamaríamos Neurosis de futuro ¿Qué va a pasar? ¿Para dónde vamos? sí ¿vamos a existir en un futuro o no vamos a existir? Y la ansiedad nos atraviesa a todos.  Y el chino que llega a la universidad llega diciendo: “Y entonces”, tratando de pensar si hay algo de certeza, de seguridad en la universidad, en la academia, ansiedades que tenemos que aprender a administrar. Ya no hay puertos ciertos, como decíamos ahora, y esa ansiedad tenemos que aprender a controlar, en el sentido de comprender qué acontece allí.[...] </t>
  </si>
  <si>
    <t xml:space="preserve">[...]Cuando hablamos de que no hay linealidad en nuestra vida, pues trascendemos incluso el concepto sistémico y empezamos a descubrir otras formas de enfrentar la vida. Otras formas de enfrentar la vida, que la virtualidad hubiese llegado, que ya tuviésemos la capacidad de conectarnos de otra manera, que tuviésemos que empezar a entender que algo emerge. Yo creo que todavía no alcanzamos a entender qué nos pasó después de pandemia. Miren, todas las organizaciones donde yo trabajo se están teniendo que reinventar, y no solamente por el ámbito económico, sino por las prácticas con sus empleados, las maneras como la gente quiere trabajar, la manera como la gente quiere vivir. La gente también quiere aprender a vivir. Parece que trabajar, trabajar y trabajar parece que, eh estar haciendo, haciendo, haciendo, parece que hoy estamos diciendo: “¿Así es, eso es lo que tenemos que hacer?". [...] </t>
  </si>
  <si>
    <t xml:space="preserve">[...]Por eso los chinos dicen: "¿Yo tengo que pasar 12 años de mi vida escuchando cosas que no me interesan?, ¿Yo tengo que pasar 20 años de mi vida dizque estudiando?, ¿estudiando qué? ¿Para qué?" Hay una cantidad de interrogantes que aparecen allí de una manera impresionante. [...] </t>
  </si>
  <si>
    <t xml:space="preserve">[...]. Y esa última palabra es muy bella, incomprensible. Ustedes saben que cuando nacen las ciencias del espíritu, si las queremos ver desde allá, desde el Romanticismo alemán, las ciencias del espíritu, pues empezamos a entender que no era entender, que no era conocer, que no era informar, sino comprender. La comprensión es del alma, no de las teorías. La comprensión es aquello que es tan difícil al cual acceder.". [...] </t>
  </si>
  <si>
    <t>PSICOLOGÍA</t>
  </si>
  <si>
    <t xml:space="preserve">[...]Es muy curioso, la psicología, como la disciplina de las ciencias ocultas, como digo yo, ha tenido una necesidad enorme de volverse ciencia. Y soy una convencida que nunca va a ser ciencia, porque es ese acontecer del alma humana que no va a estar encasillada en nada, es un permanente movimiento del pensamiento. Es un permanente construir concepciones y percepciones del mundo, es una amplificación permanente de la conciencia. Eso no lo controla nadie. Entonces, en esa pretensión de hacer la ciencia, se ha metido con las neurociencias y la neuropsicología, es el gran baluarte científico de la psicología. Y cada vez estamos más perdidos. Todas las organizaciones dicen: "Necesitamos psicólogos”, todas las personas dicen “necesitamos psicólogo", pero desafortunadamente la psicología todavía es muy noble y muy joven y todavía cree que las neurociencias salvan la vida y resulta que esto es un tema de comprender, porque a veces el mejor amigo, el sacerdote, el brujo, el que hace… no sé, psicología popular, se convierte en mejor consejero que el mismo psicólogo formado porque tal vez esos otros están cogiendo temas que no son ciencia y que, a la final, son las que necesitamos. No nos forman realmente para tener inteligencia psicológica. Y la inteligencia psicológica es aquella que me permite a mí entender que mi vida me afecta, que las condiciones de vida desde la infancia me han afectado, mis formas de interpretación, mis formas de percibir, que mi relación con el entorno ha construido visiones que luego se ponen al frente para resolver problemas. Sí. 
Mis problemas del poder son problemas con del gran padre, mis problemas del poder tienen que ver con mis historias con el poder, sí. Mis gustos y mis disgustos tienen historia, tienen historia psicológica . [...] </t>
  </si>
  <si>
    <t xml:space="preserve">[...]Entonces, de una u otra manera, aquí no nos vamos a pelar por intelecto, porque creo que aquí hay un sumun de personas con un desarrollo impresionantemente grande en su intelectualidad. Creo que, no nos vamos a pelear por la materialidad, porque creo que, si hay un espaldarazo institucional para este instituto, va a tener los recursos y se van a generar los recursos para construirlo. Pero tal vez donde tenemos que poner mucho cuidado es en el tejido del alma de la institución. ¿Qué alma queremos tener?  Sí. ¿Realmente es una co-creación? ¿realmente es una interdisciplinaridad, una multidisciplinariedad? Es, conjugar la sabiduría colectiva, porque hoy, no somos capaces de buscar respuestas como ser humano individual. Nadie es capaz de responder a esto de forma individual. Sí o sí, tenemos que aprender a construir colectivamente soluciones. Y para eso necesitamos dejar afuera lo que yo llamo el pequeño yo. [...] </t>
  </si>
  <si>
    <t xml:space="preserve">[...]Cuando yo tengo un equipo gerencial o una junta directiva, siempre empiezo por ahí, porque normalmente en esa mesa puede haber dos sujetos: el pequeño yo que tiene que ver con el hombre de a pie, el que tiene prejuicios, el que tiene ideas de mundo, el que tiene sus pequeñas dificultades, el que tiene que salir a organizar su carro, el que va a ir a almorzar con su novia, el que por la noche tiene una discusión fuerte con su familia. Ese es el pequeño yo. Y el gran hombre es aquel que está pensando en estos grandes ideales de humanidad, de servicio, de educación. Es el que tiene los grandes textos para discutir.
Por lo tanto, cuando hay una mesa de trabajo, y en este caso lo asimilo a ustedes aquí sentados, cuando hay una mesa de trabajo aquí no puede estar sentado el pequeño yo. Porque si hay varios pequeños yoes aquí sentados, el producto va a ser absolutamente inocuo. Sí, aquí tiene que estar sentado el gran hombre, homo totus, el hombre total, no el pequeño yo, no el homo parvus, ese pequeño yo que todos tenemos y nos hace malas pasadas, ese que tiene rencillas, ese que le cae gordo el otro, ese que no cree en las cosas. Ese yo que tiene un ego grande, ese yo que tiene miedo, ese yo que tiene otras cosas más importantes en su pequeño mundo. 
Y… está el gran hombre, el que los tiene aquí sentados, el que ha hecho que ustedes hagan una carrera tan interesante a nivel profesional, el que los hace que la academia los haya seducido. El gran hombre, el gran hombre, el que ha perseguido enigmas, el que ha perseguido responder problemas, ese, ese es el que necesitamos aquí sentado. Todos tenemos que lidiar con la dialéctica pequeño yo, gran hombre. Porque en muchas de las conversaciones que ustedes van a tener, va a estar el pequeño yo también, armando pelotera, sí.  Y todo el tiempo cada uno tiene que administrarme ese pequeño yo, es el que no está de acuerdo, es el que no cree, es el que cree que esto no tiene para salida.[...] </t>
  </si>
  <si>
    <t>LOGROS Y FRACASOS</t>
  </si>
  <si>
    <t xml:space="preserve">[...]Además, partiendo de que muchos de nuestros fracasos han sido porque se construye desde el pequeño yo. Entonces, yo creo que todos estamos sentados aquí, eh, sabiendo que muchas de nuestras prácticas sociales, muchas de las iniciativas sociales han sido fracasadas. Y entonces eh, de una u otra manera, tenemos una cierta desesperanza cuando decimos: "Vamos a volver a intentar, vamos a volverlo a hacer". Y resulta que sí, vamos a volver a intentar, pero vale, si lo vamos a intentar desde otras formas, desde otros lugares, desde otras condiciones.
Básicamente, vamos a estar siempre muy acompañándolos, como, como en este navegar, es como si de una u otra manera, pudiéramos advertir permanentemente cómo transitamos esta parte de la conciencia. Yo les puedo garantizar que el noventa y nueve por ciento de nuestros fracasos es porque no hemos trabajado el alma en nuestros proyectos de humanidad. Y no hemos aprendido a ponernos en esa banda de lo humano de una u otra manera. La evolución de la conciencia de humanidad y la evolución de los proyectos sociales son completamente discontinuos. A veces sentimos que lo logramos y otras veces sentimos que fracasamos. Pero ahí vamos, hemos logrado cosas, hemos logrado situaciones, hemos logrado sobrevivir y estar acá. Y a veces ese continuo no es tan evidente.[...] </t>
  </si>
  <si>
    <t xml:space="preserve">[...]Entonces, tampoco podemos pensar que vamos a lograrlo de una manera tranquila. Yo siempre he dicho que siempre que hacemos una propuesta tan grande como esta, tenemos que pagar el precio. ¿Y qué es pagar el precio? Renunciar a ideas personales, renunciar a sus fantasmas, pagar el precio por una gran idea. Pagar el precio. Pasar por aquí sin despeinarnos no da lugar. Esto nos tiene que conmover, esto nos tiene que transformar, esto nos tiene que poner en otro nivel. El esfuerzo que ustedes están haciendo al llegar acá, el esfuerzo que están haciendo sobreponiéndose a sus propios impedimentos, a sus propias sombras, genera pagar un precio, sí. Renunciar, renunciar. Escuchar al otro y conversar de una manera generativa, no impostada, generativa, que yo sea capaz de escuchar lo que el otro dice para entender desde dónde habla, desde dónde está hablando.[...] </t>
  </si>
  <si>
    <t xml:space="preserve">[...]Vamos a estar muy atentos al movimiento del alma de este grupo, vamos a estar muy atentos a despertar siempre esa conmoción interior que nos permite enamorarnos de un proyecto como este. Más allá de nuestra institucionalidad, de nuestra agenda. Más allá de lo que somos. [...] </t>
  </si>
  <si>
    <t>[...]Yo quisiera empezar eh, con ustedes con dos preguntas que me encantaría que me las plasmen en hojas, que escriban, que estén en el lugar de ese alumno, de ese ser que quiere entender qué hace aquí sentado. Y la primera pregunta tiene que ver con cuáles han sido los logros que ustedes sienten que han tenido como educadores. Cuáles han sido los logros, los logros. Cuáles han sido los logros que ustedes han tenido como educadores, hablando de educación, sí. Cuáles han sido los logros que ustedes han tenido como educadores. 
Pensemos en la frase, pensemos solamente en la frase de educación, porque es que a la final todos somos educadores, lo que pasa es que ustedes los que han tenido que vivirlo, pues lógicamente tendrán mucho más que contarnos al respecto, sí. Y dos, ¿cuáles han sido, las razones por las cuales ustedes creen que ha fracasado el proyecto educativo?, educativo. Todo lo que ustedes me quieran colocar de lo que ustedes consideran cuál ha sido el fracaso de nuestro proyecto educativo. [...] La segunda pregunta tiene que ver con cuáles han sido las razones del fracaso en el proyecto de educación. Esto es universal. O sea, ¡son esos universales! Ustedes más que nadie, saben, sí. 
Y pueden ponerlo en institución Universidad Nacional, pueden ponerlo en un texto más global, pueden ponerlo en sus experiencias personales. 
Inclusive de cara a este proyecto también podrían mirarlo ¿qué haría que esto fracasara? ¿qué haría que este proyecto que estamos tratando de construir fracasara? [...]</t>
  </si>
  <si>
    <t xml:space="preserve">[...]EDGL: Uno no puede estar en dos partes
Aunque, hasta en tres hemos estado[...] 
[...]No. De verdad. A veces le toca a uno estar en tres reuniones al mismo tiempo y… esta otra. Prendido el computador y el portátil personal, y… tiene el celular. Uno termina mareado. Ya quiere salir uno corriendo y agobiado. 
CMOS:  No las lógicas del siglo XXI, son ¡tenaces!
MCP: Pues, lo que dice CMOS, es un costo, es un costo emocional muy alto. Porque haces de todo y a la hora de la verdad ¿qué es el resulta? ¿Cierto?
JCM: Es multitasking
CMOS:  Sí, eso no tiene sentido. 
EDGL: Tomando en cuenta lo que, que estamos hablando fuera de contexto, porque así nos ha tocado, porque digamos, eh, lo pongo en un contexto muy particular. Cada profesor tiene mínimo dos cargos, sí.  y a veces se convocan todas las reuniones al mismo tiempo, y todas son importantes. Toca estar allí por lo menos si quiera medio teniendo como un ojito por aquí, el otro por acá, y la vista en otra cosa más. El otro donde escribe. Y toca estar.  Entonces dice uno, no es que… ¿cuál de los tres escojo? No, tengo que escoger a los tres porque los tres son importantes porque somos pocos.
PFM: Lo que pasa es que se nos ha olvidado que hay dos respuestas. Hay sí y no. Y eso hace parte de la sociedad del cansancio. Y él no, es una respuesta. También. Decir, no voy a ir a esa reunión. Pues se nos ha olvidado. 
CMOS:  No y les digo, las lógicas, las lógicas laborales son absurdas. Miren, ustedes lo viven, lo vivo con todas las empresas. O sea, no hay tiempo, sí. El famoso tiempo. No somos dueños del tiempo, no lo somos, sí. ¡Y yo creo que darnos la posibilidad de estar aquí sentados haciendo esto tiene que ser casi una obligación! O sea, por el ser, venga, démonos el tiempo de estar aquí. O sea, se cayó el mundo. Lo que pasa es que nunca hemos sido… esa es la neurosis de ansiedad. Esa es la neurosis de lo que nos va a pasar si no hago, si no funciono, si no. Entonces, todo el tiempo estamos en esta cosa donde perdemos toda esta presencia. 
EDGL: Y para sumarme a esto ser, esto digamos está muy bien la virtualidad. Aplaudo muchas cosas de la virtualidad, pero es que la virtualidad te quita muchas cosas, llega la secretaria y dice mire esto, mire que no sé qué, mejor dicho, ya está perdiendo muchas cosas al mismo tiempo cuando esta uno allá. “¡Hay María Lucrecia!, pongámoslo… o me paro aquí, me voy allá o me paro allá”. Y yo creo que, ¡A mí me pasa! Yo lo digo que…
CMOS: ¡No, no no es que es imposible!
EDGL: Incluso nos pasa a la mayoría. 
MCP: Yo quisiera poner, a propósito de lo que tú estás diciendo CMOS. Yo quisiera poner, el sentido del tiempo. Es decir, qué estamos entendiendo por tiempo, cómo estamos habitando el tiempo. Sí el tiempo lo estamos habitando por cronología, que es lo que nos ha impuesto el tiempo epocal. Es decir, entonces de once a doce esto y esta, ta ta ta, entonces se cruza, con la racionalidad, se cruza una cantidad de cosas. Pero ¿cómo estamos viviendo el tiempo? Sí estamos viviendo el tiempo como una experiencia relacional o estamos viviendo el tiempo como una cronología, como una medición, cronológica.
WAAC: ¿Y en función de qué? y en función de qué porque, una cosa es por ejemplo el tiempo de las redes, de los medios, me refiero a los medios de comunicación y otra cosa es el tiempo real. Es decir, una cuestión de que eso no permite que uno repose y repiense algo, tiene que ver mucho con lo que ustedes planteaban al principio. 
CMOS:  No, es que es impresionante, o sea, nos toca hacer un pare porque estamos locos, estamos metidos en, y le echamos la culpa al otro. Y resulta que estamos afianzando estas prácticas de un tiempo absolutamente materialista.
JCM: Pero además espacio tiempo, porque estoy acá o estoy allá, o estoy en veinte sitios a la vez. Aunque no estoy allá estoy, estoy tele-presencialmente allá. Que eso también es complejo. Ese es el problema de lo virtual, que lo virtual no es sinónimo de irreal. 
CMOS:  Exacto.
JCM: Es una expresión de otra realidad 
CMOS:  De otro espacio 
JCM: De otras posibilidades. Entonces yo añadiría que es espacio tiempo… 
[...]
CMOS:  Perfecto. Sí, además eso. Entonces, ¿cómo nos estamos habitando? ¿Cuál es la manera como estamos habitando esto que nos atraviesa? Por eso hay que sacar tiempito pa’ pensarnos esto porque no lo estamos pensando, nos está atropellando. 
KNH: Yo quisiera decir algo antes de irme y es, como existimos también, porque entonces existimos con un propósito de vida y todo el tiempo estamos ocupados trabajando para ese propósito de vida. Y luego, no lo disfrutamos. O sea, luego lo alcanzamos y es como, "Ah, ya llegamos, ya lo conseguí", pero en todo el tiempo estuvimos súper ocupados en ese propósito, o sea, alcanzando el propósito y no lo vivimos realmente. Algo pesado se convierte en una carga, se convierte en algo que nos enferma. 
[...]
MCP: [...]PFM citaba ahorita Chul Han, en la sociedad del cansancio y esta sociedad del cansancio también se edita en esa doble dimensión que han planteado de tiempo y espacio y de cómo habitamos el tiempo epocal. O sea, el tiempo de hoy, cómo lo estamos habitando en términos de cómo lo vivimos, cómo lo vivimos, desde dónde lo vivimos. [...] </t>
  </si>
  <si>
    <t>EDGL;CMOS;MCP;JCM;PFM;WAAC;KNH</t>
  </si>
  <si>
    <t>DESERCIÓN ESTUDIANTIL</t>
  </si>
  <si>
    <t xml:space="preserve">[...]Sí. Eso que mencionamos de la sociedad del cansancio en este momento como estudiante y lo que decía KNH y es que entramos a la universidad con una imagen de querer disfrutar tantas cosas porque van a ser cuatro o cinco años de estudio, pero estamos en un momento que yo como estudiante de me he perdido muchísimas cosas, demasiadas, demasiadas cosas. Sé que el foco es graduarse y tener una mejor calidad de vida, tener un título, pero a costa de qué, ansiedad, llanto, no poder dormir, una frustración constante. Y digamos que eso se ha hecho más visible de la pandemia hacia acá. Digamos que yo tengo la fortuna de estudiar una carrera que me gusta, que me apasiona, pero aquellas personas que por ejemplo están en una carrera que les tocó y que no tienen la posibilidad de cambiarse, por x o y motivo es frustrante. Entonces llega un punto donde tengo compañeros donde dicen: “De verdad, no sé qué hago acá, no quiero estar acá, pero me toca". 
Entonces ahí, es donde empezamos a no disfrutar las cosas y toda esta sociedad del cansancio y el estar, pero no estar, porque tengo que, se vuelve una carga y ya no vemos la hora de graduarnos. Yo tengo un compañero que dice, "Yo no veo la hora de graduarme y no volver a pisar la universidad, de verdad no quiero, y no me imagino haciendo ni un posgrado ni una maestría, porque no, estoy tan cansado y no sé para qué, porque al final me van a dar un título, es un cartón que incluso lo puedo comprar y trabajar en qué si ni siquiera tengo oportunidades de trabajo. Y está muy complicado”.  Y ahí la deserción grande que hay, a pesar de que están las posibilidades de, digamos, de suplir esa parte económica tal vez con un crédito, con una ayuda. No se toma porque no estamos dispuestos a, a pasar por todo eso, esos años de, digamos, de martirio entre comillas para llegar a un título que va a durar, o sea la ceremonia va a durar una hora mientras te lo entregas y ya, ¿tanto para esto? Entonces, es ahí donde sinceramente, como dice, hay que pensarse todo en este momento. [...] </t>
  </si>
  <si>
    <t>ASMR</t>
  </si>
  <si>
    <t xml:space="preserve">[...]Y, hay profesores y profesoras, sobre todo de la última generación, que no ven la hora de jubilarse, están cansados, “yo no veo la hora de jubilarme”, “yo me quiero jubilar”, con la desesperanza en esta nueva generación de que no van a tener jubilación.[...] </t>
  </si>
  <si>
    <t>MCP</t>
  </si>
  <si>
    <t xml:space="preserve">[...]Sí, a mí me encantan muchas cosas de las que he escuchado porque, me parece que, desde De La Paz esta reflexión es permanente, es exactamente la misma reflexión acerca de las tensiones espacio-temporales, la sensación de hombre unidimensional para el consumo y lo que menciona el profe con respecto a ese flujo de información tan enorme en el que estamos que, a duras penas somos capaces de reaccionar meramente según el orden de agencia, no hay importancia. Incluso dentro del paro de los estudiantes que hubo en la sede De la Paz, y las demandas eran en ese orden, eran demandas de los estudiantes con respecto al tiempo y hacían precisamente ese tipo de reflexiones, y nosotros comenzamos a darnos cuenta que en cierta forma hay unas características que nosotros las hemos como ido metiendo, cuando hablo nosotros no somos los profesores que llegamos hace dos años sino toda la universidad, porque la Sede de La Paz es una apuesta intersedes, es una apuesta de profesores en su mayoría que llegaron de todas las sedes de la Universidad. Después llegamos nosotros. [...] </t>
  </si>
  <si>
    <t>JAPT</t>
  </si>
  <si>
    <t>CURRÍCULO</t>
  </si>
  <si>
    <t xml:space="preserve">[...]Pero estamos transitando un camino que ya la universidad en este tipo de reflexiones lleva muchos años y eran características de lo que nosotros llamamos el modelo pedagógico, nosotros veamos que hay características alrededor de, ir quitando contenidos, a los programas. Entonces esa obsesión espacio-temporal responde mucho a los contenidos.  Entonces cuando uno ingresa a un semestre, pues si uno ingresa un semestre, uno dice pues estoy en un ciclo de formación. Entonces yo tengo que hacer, usted no puede pasar esta asignatura si no sabe esto, esto y esto. Y eso son contenidos, entonces la evaluación no es formativa, sino que es una evaluación validadora, usted sabe exactamente lo que dice este libro que usted tiene que saber para pasar de eso. Y entonces ahí es donde llega el estrés y la tensión, el cansancio y esa no visión de futuro, porque tú estás evaluando el contenido, pero claro, si uno lleva eso a un semestre, no alcanzan una vida, no alcanzan un año, no alcanzan nunca porque yo voy a contarle a mis estudiantes desde el primer día, les voy a contar 13.800 millones de años en este mes ¡Pues es el universo! … ¡No pues ya no alcanzamos! Pero si yo soy capaz de sacarles el invariante y decir: “¡ustedes son biólogas, biólogos!, y considero que ustedes lo que tienen que aprender es este mecanismo de la célula, y ya vamos por este por este invariante y darnos cuenta que es que la construcción espacio-temporal no es una construcción humana, la construcción espacio-temporal ¡existe en la naturaleza! O sea ¡eso existe! y lo que uno nos estresa es el andar es el andar entre las rocas, es el tiempo, la programación del tiempo, la programación del espacio. 
Entonces por ejemplo las estructuras de la universidad son, ¡son pesadas! En la sede de la Paz, nos pasa por ejemplo lo que dice el profe. Uno, somos 40 profesores para 1.300, 1.400 estudiantes, entonces ahí las tensiones ¡afloran por todos lados! Tengo que solucionar esta infraestructura, pero también uno puede ir llevando eso a algo que es difícil y es tratar de convivir con la incertidumbre, ¡ya! es que no es capaz, no hay necesidad ni hay necesidades de organizar, y ahorita que estaba hablando con el profe GEBT estábamos diciendo que estábamos trabajando en algo del Currículo vivo. No es que no haya necesidad de uno tener pensado sus contenidos, sus evaluaciones, su programa en, en términos de lo establecido temporalmente y espacialmente, sino que uno pueda llegar a una improvisación virtuosa, una improvisación virtuosa en el que el propio curso, los propios estudiantes, según sus demandas territoriales, sus enfoques territoriales, sus necesidades, ellos, ellos llegaron ahí por algo. Ellos y ellas llegaron ahí para ir a hacer remediación ambiental en su comunidad y en cuatro o cinco años yo los voy a distraer con problemas que no les interesan, porque yo considero que para que tenga el título que dice que es biólogo, bióloga, pues tiene que saber de cosas que no le ayudan a solucionar sus problemas territoriales.[...] </t>
  </si>
  <si>
    <t xml:space="preserve">[...]Entonces, también entra el encajonamiento que estructurar en la universidad con toda esa estructura tan grande que queremos replicar en todas las sedes, bien sean grandes o pequeñas, la decanatura, la vicedecanatura, el director de departamento. Toda una estructura, un andamiaje, cuando en realidad una cuestión como de este estilo, no. Qué preguntas hay, qué preguntas tienen nuestros estudiantes de su proyecto de vida que sobrepasan la estructura jerárquica de la universidad. Una cosa más medieval, más de claustros, muy pensado en eso, muy pensado en un conocimiento que no iba tan rápido como la rapidez de información que hay actualmente, era una estructura que facilitaba la magistral y un diálogo unidireccional en el que uno partía de que no había saberes previos, no había diálogo de saberes. Un poco lo que decía la profe GHB de eso, CUENCO, "Vengan que, los voy a llenar". Los voy a llenar con este conocimiento y ya. Pero claro, ahora no somos capaces de llenarlos, porque el conocimiento que estamos dando ahora es obsoleto, ya no está.[...] </t>
  </si>
  <si>
    <t xml:space="preserve">[...]Estábamos, ambientando este encuentro donde dijimos lo más importante es este encuentro de humanidad. Más allá de la academia, más allá de la gran intención de pensarnos un instituto. Es que primero, tenemos que encontrar estas voluntades. Esta humanidad, en un momento absolutamente complejo, sí. Dónde todos los saberes están siendo cuestionados. Toda la institucionalidad está siendo cuestionada. Y la educativa, no se salva. Entonces casi que tenemos un problema ahí en manos, que no lo tiene que resolver una generación futura, sino que nos está tocando a nosotros.  [...] </t>
  </si>
  <si>
    <t xml:space="preserve">[...]La idea es, empezar conociendo un poco lo que cada uno de ustedes piensa de dos temas. Uno es, realmente, cuál ha sido aquellas posibilidades en lo educativo tuyo, o sea cuáles han sido esos grandes logros, como educador que has tenido a través del tiempo. Independientemente desde dónde lo quieras mirar, desde dónde se vea, qué sean tuyos. Estamos hablando que aquí todos, de una u otra manera, tiene una gran experiencia en educación, y creo que son muchas las experiencias que nos pueden ofrecer.
Esa es la primera. Y la segunda, ¿cuáles son aquellos fracasos… que ha tenido la educación?, ¿por qué hoy decimos que hemos fracasado de una u otra manera con el proyecto de educación? y eso pega un poco con algo que todos empezamos a pensar y entonces, ¿qué cosas harían que este proyecto que estamos empezando a construir fracase? Porque creo que ahí es donde tenemos que empezar a entender. O sea, la idea es que no volvamos a repetir la historia, sino que podamos hacer un esfuerzo mayor para entrar en algo diferente. Entonces, tus logros como educador y lo que tú consideras ha sido el fracaso en la educación, ¡las razones por las cuales hemos fracasado! y posiblemente las razones por las cuales podamos fracasar con el Instituto. [...] </t>
  </si>
  <si>
    <t>[...]JAPT: ¡Bueno!, los logros, personalmente eh, el haberme vinculado con la sede De la Paz, precisamente por eso.[...]Y la sensación que tenía era eso, era que la educación como yo la viví y como yo, la estaba… dando y practicando y viviendo era una educación que era totalmente descontextualizada, en el sentido de, querer uno responder a un poco múltiples personalidades, un trastorno de personalidad, porque entonces uno quiere ser investigador [...] Quiere ser docente y al tiempo quiere ser profesional. Y eso es la investigación, la extensión y la docencia. Y entonces uno como que trataba de, en mi caso, trataba de responder esas tres cosas al tiempo, y pues las tres las hacía uno como podía. Y cuando uno comienza a ver que uno puede llevar todo eso al aula. Que en realidad es lo que uno esperaría del ejercicio docente que es, responder a demandas territoriales, al mejoramiento de la calidad de las comunidades, el mejoramiento de la calidad local a lo global, tratar de aportar desde el contexto, a no ser un, una transmisión de información, sino una, una co-construcción y un desarrollo de diálogo de saberes en el que uno pueda, poco a poco, ir construyendo otra forma de una universidad que aprenda, una universidad aprendiente de esas comunidades de aprendizaje. Bueno, ¡tantas cosas que hay! Entonces yo digo, bueno listo pues. Hago ese salto al vacío. 
CMOS:  Y, tú sientes que haberte ido para allá te está permitiendo, por lo menos, ¿empezar a avizorar eso? 
JAPT:  Sí. Todo el tiempo, todo el tiempo. Es una cuestión difícil, es muy difícil. Es dolorosa, o sea dolorosa en términos físicos y en términos, eh, un poco, mentales, en el ejercicio uno de desestructurarse
CMOS: Ese es el precio que hay que pagar cuando queremos algo diferente. 
JAPT:  Sí claro.
CMOS:  Es desaprender, es soltarse.[...]</t>
  </si>
  <si>
    <t>JAPT;CMOS</t>
  </si>
  <si>
    <t>[...]Pero es muy difícil. Es muy difícil porque todo el tiempo estar primero en un ejercicio autocrítico, doloroso con uno mismo y con sus colegas y también, con un poco con la sociedad porque al ser nuevo y diferente, es objeto de temor. Entonces, es difícil, pero al menos uno puede intentar llevar estas reflexiones a algo porque la sensación que me queda es que en términos de educación, me pasa como la mayoría de profesores, que somos profesores como en mi caso, pero no soy pedagogo, pero la cuestión es, uno entiende el contexto y es en la praxis donde está el reto, y es ¿cómo llevo yo al aula eso tan bonito de, por ejemplo, la armonización?, ¿cómo llevo yo al aula la armonización que sea algo real? o ¿cómo llevo yo al aula todas esas herramientas estratégicas pedagógicas que hay? y  ¿cómo soy capaz de hacer diferentes prototipados en cada clase y ser capaz de terminar el curso y desechar todo eso y no caer en la tentación del siguiente curso. “Ah, me voy a volver a traer la misma que ya alisté, solamente es implementarla” y no ser capaz de decir uno, de decir: “no, toca volver hacerla desde cero. Cada clase es desde cero.  y llegar ahí, improvisación virtuosa.  No pues, estilo Jazz. Usted es experto o experta en eso, ¡entre! [...] Hágale a ver qué tal. Es difícil, es muy estresante y difícil, pero también es un poquito salir de, la zona de confort en la que yo soy capaz de ir y saco eso, y sale. [...]</t>
  </si>
  <si>
    <t xml:space="preserve">[...]En filosofía tendríamos que pensar, cómo hoy tendríamos que tejer en el a posteriori para generar a prioris, sí, y no empezar en el a priori preestablecidos, el frag, listico para el alumno, sino que tenemos que construirlo en esa cotidianidad. Y eso no fue lo que nos enseñaron, nos enseñaron que todo tenía que estar preestablecido, prefijado, organizado, dogmatizar para luego implantarlo y esto rompe las lógicas de esa cotidianidad, sí. A posteriori para que luego se convierta en una priori, o sea, que es aquello que se vuelve un universal que nos permite decir valió la pena y por aquí es la cosa y básicamente ese es uno de los puntos estructurales de lo que estamos haciendo. Esto es puro a posteriori, puro a posteriori y no estamos acostumbrados porque pues somos de planeación, somos de rigurosidad del pensamiento, somos de sistematicidad, fuera de toda la lógica del formato y la burocracia de las instituciones. Nos roba toda la posibilidad de la famosa innovación, nos roba toda la posibilidad de ser creativos y por eso los institutos de innovación terminan siendo lo mismo, sí. Entonces nos acabas de entregar un elemento estructural y es el a posteriori de esta creatividad que nos convoca hoy. [...] </t>
  </si>
  <si>
    <t xml:space="preserve">[...]En la línea de, de lo que acaban de plantear. Primero que todo pues, muchas gracias. Fue muy interesante, ha sido, está siendo muy interesante. Yo lo quisiera poner también como para enredar la cabeza porque más que buscar alternativas, me parece que también es un escenario, de la contradicción, de la confusión, de que en medio de la confusión miremos luces al final del túnel, como se dice. Y yo quisiera traer aquí un planteamiento de un filósofo catalán, Joan-Carles Mèlich, y hablar de cómo vamos a conjugar en estos dos días el empalabramiento y el desempalabramiento. Es decir, desempalabrámos que en la línea de lo que CMOS está diciendo, desempalabramos una normalidad pedagógica, donde circulamos, donde circulamos, donde tenemos las certezas y como en ese proceso de circular y de movernos, nos desempalabramos, miramos desempalabramiento. O sea, no es primero esto y otro y luego esto, sino como en ese mismo movimiento del empalabramiento, desempalabrámos. Una apuesta muy dialéctica, fundamental, para esa construcción pedagógica, profesor que usted está poniendo en la sede De la Paz. Muchas gracias. [...] </t>
  </si>
  <si>
    <t>PARTICULARIDADES DE SEDE</t>
  </si>
  <si>
    <t xml:space="preserve">[...]EDGL: Bueno, sobre la primera palabra, yo creo que nosotros, como profesores, somos transformadores, transformadores de vida y sobre todo en una universidad donde el ochenta y dos por ciento de nuestros estudiantes son de, sin estrato, uno y dos, donde ese ochenta y dos por ciento, para llegar a un noventa y dos, le sumamos un estrato tres. Es algo muy parecido a lo que dice el profesor De la Paz comparando los últimos análisis, Palmira y la Paz se parecen mucho en ese sentido social. Entonces, estamos trabajando con personas vulnerables, y muchas veces vemos eso muy someramente, pero no vemos lo profundo de que un estudiante de estos estratos llegue a una universidad. Muchas veces es el primero en la familia, sí. Y eso es una ilusión muy grande para el estudiante y sobre todo para la familia que va a tener un profesional cuando vivimos en la ciudad. Ver un profesional como los que nos explica ASMR, de que muchos, ay no, no sé pa’ qué estudio esto, es como, como lo ve uno como el hobby, como, ay no, qué pereza, no. Pero para esos estudiantes que tienen que desplazarse, que vienen con esa ilusión, es un cuento diferente, son dos historias diferentes. 
CMOS:  Además, más complejo todavía, porque podemos hacer mucho daño. 
EDGL: Exacto. Entonces, eso es mucho más complejo que el estudiante de Ciudad. “Ay no qué pereza, no sé qué. No me encuentro. No me hallo” Sí. 
CMOS:  Ha tenido más oportunidades. 
EDGL: Entonces, yo lo veo muy personal, con mucho respeto a esos dos tipos de estudiantes.  Sí, son dos tipos de estudiantes que hay que analizarlos cada uno con su historia, y como lo dices tú. Tenemos ese tipo de historias que podemos contar en un momento dado. Entonces, nosotros, yo creo que somos transformadores de pensamientos. Y esos transformadores de pensamientos. Mi historia nace desde la agroecología. Sí, desde la agroecología, que hago parte del grupo de Agroecología con unos grandes pensadores de lo que es lo social. Entonces, comenzamos ahí, voy a nombrar unas dos, pero es un grupo muy grande de personas, la profesora Nancy Barrero y la profesora Marina Sánchez, que han venido trabajando con las comunidades desde allá. Y entonces es ¿Qué le pasa a una sociedad? ¿Qué le pasa a ese campesino? ¿Qué le pasa a esa persona que está allá en el campo? Porque somos una sede, que tiende mucho a lo agrícola.[...] </t>
  </si>
  <si>
    <t>EDGL;CMOS</t>
  </si>
  <si>
    <t xml:space="preserve">[...]Y ahí entra el pensamiento global, y entra lo que tú decías: no es lo que yo piense, no es lo que yo quiera, sino lo que necesitamos todos. Entonces mirando ahí esa parte. Y lo otro, cojo algunas palabras del profesor para unir lo que quiero explicar y es que somos puentes, y esos puentes están muy relacionados a esos saberes en doble vía. Lo que yo sé y lo que la comunidad o la persona ya sabe porque igualmente no viene vacía. Entonces, intercambiamos esas dos cosas en ese sentido. Entonces, hay un libro que siempre que, a mí, que, siempre lo pongo, bueno en ciertas clases, cuando trabajamos sobre todo biología del suelo y para ver que un suelo está sano tengo que muchos factores, es el libro de Capra: "La Trama de la Vida". Y en la trama de la vida, hay unas, cosas muy esenciales y es ese pensamiento sistémico. Entonces, eso es como la primera parte y eso es lo que queremos, como dejarle esa semillita al estudiante. Que él no está solo, que todo viene entrelazado. Y para que él logre salir como ese profesional, tiene que enlazar muchas cosas, en ese sentido. Empezando por lo que los profesores, esa semillita que va sembrando cada uno de sus profesores. Entonces, es esa parte.[...] </t>
  </si>
  <si>
    <t>EDGL</t>
  </si>
  <si>
    <t xml:space="preserve">[...]Aquí nos van ustedes entregando elementos estructurales. Tú nos entregas algo bellísimo y dice "Transformadores de Vida y de Pensamiento". Transformadores, ¿qué quiere decir eso? Amplificación de conciencia. No es lo mismo el chiquito que entra y el que sale. Y es responsabilidad de nosotros, quién sale, sí, quién sale. Cuando decimos, pero ¿qué pasa con los profesionales actuales? Pero ¿por qué piensan algo…? algo no pasa con ellos, algo pasa con nosotros. Tú dices algo bellísimo y también, eh, no lo había visto así, pero acabas de decir algo muy bello y es que somos mediadores. Siempre que hablemos de mediación, somos consciencia. Todo lo que sea mediación es conciencia. Está el saber, está la comunidad, está el entorno de este chiquillo, y está el profe como mediador, o sea, como alma, como conciencia. O sea, más allá del saber que ustedes pueden entregar está el cómo lo entregan y el alma con lo que lo entregan, sí. 
Lo que les decía la primera vez, uno que se fija del ser humano, de su alma. Sí. Tan buena gente, tan querido, tan fregado, tan difícil, tan malo. Eso es lo que los muchachos ven, más allá de que sean muy inteligentes y que tengan un doctorado. Entonces, cuando tú pones, ese concepto me parece bellísimo y es emergente en este momento, cuando tú dices ¡somos! ¡somos! Mediadores, ¡que belleza! ¡Somos mediadores! Entonces, miren que no somos ni los cabezones intelectuales, ni los que materializamos en la sociedad del asunto, sino los que median para comprender contextos, para comprender cómo las ciencias, las tecnologías, los saberes que tiene la humanidad son entregados para que sirvan en el impacto de una sociedad y hacerla mejor. Fundamental lo que nos estás diciendo. 
Y hay otra cosa que, siempre he creído, que me la encuentro casi en todos los escenarios y es que, por alguna razón, no hemos podido desarrollar pensamiento sistémico en nuestros alumnos. Entonces la gente sale sin pensamiento sistémico. Miren, yo me paso luchando en las organizaciones para educar a estos líderes en pensamiento sistémico, porque ven cuadritos del mecanicismo, todo el tiempo visiones mecanicistas, particularistas, completamente atomistas, conductuales, donde no hay forma de entender la complejidad que estamos viviendo hoy. Entonces, miren que esa apuesta que pone sobre la mesa es estructural, que es eso del pensamiento sistémico. Sí.  Y cuando hablas de transformar vida, es ese pensamiento del alma, es esa mediación que estás diciendo que es estructural y es funcional. [...] </t>
  </si>
  <si>
    <t xml:space="preserve">[...]Yo creo que una de las cosas más interesantes de estar acá como estudiante es poder escucharlas a ustedes y poder entender de que nosotros como estudiantes, a veces pensamos un poco más simple. Eh, sí. O sea, digamos que, si hubiese más estudiantes acá, creo que nos distraeríamos mucho por los términos que utilizan y demás. Pero nosotros vemos la universidad mucho más sencilla y como mucho un poco más directo. La profe preguntaba que cuáles son las razones por las cuales puede fracasar algo. Y, empecé a recordar todo lo que viví en la universidad, todas las experiencias que me han contado y todo lo que he podido ver, eh, que pasa dentro de las aulas, fuera de las aulas y como en los espacios de encuentro que tenemos.
Hay seis razones por las cuales yo creo que algunas cosas en las que he participado o que he escuchado han fracasado y las consecuencias también que he podido ver es que pensamos de forma muy individual. He tenido experiencias donde está digamos, la idea, pero pues el docente está allá y yo estoy acá, y eso no genera un compañerismo y eso a mí no me genera una confianza, eso a mí no me motiva, eso a mí no me, no me apoya a salir de mi zona de confort y es ahí donde mi creatividad, donde mi motivación, donde todo lo que yo puedo tener como estudiante, aparte de lo académico, queda totalmente nulo.  
Entonces, una de las cosas importantes que yo como estudiante he podido experimentar es poderme sentir, o sea, poder ver al docente como un compañero. Obviamente, con un nivel de respeto de autoridad que ustedes tienen, pero es que hay una barrera enorme, enorme, que uno no sabe a veces cómo pasar y uno dice, pues, qué voy a intentarlo si ese señor, esa señora está allá y no. O sea, yo voy a pasar mi materia y chao. Y esas ganas como de, de trabajar con él o trabajar en pro de lo que me ha dicho quedan totalmente nulas. Tuve la experiencia y la oportunidad de trabajar con una docente de la sede que se llama Minerva. Ella es gestora y ella ha podido romper esa, esa barrera. Y es ahí donde yo estoy ahora, por eso estoy acá, por eso digamos tengo una idea de tesis que quiero realizar y es ver cómo, como cuando ya no está esa barrera, los diálogos, son más sencillos, las ideas fluyen más fácil, la motivación está ahí. 
Entonces, ya no es que yo voy al profesor por allá y digo, no pues estar en ese grupo de investigación va a ser complejo, o no voy a querer estar ahí, sino que, bueno, venga y sentémonos y explíqueme, yo le cuento y yo le cuento de mi vida y qué puedo hacer yo para cambiar esta, esta, este ámbito en mi territorio y uno se motiva a estar en la universidad. Y es ahí donde digo, no pues, si yo puedo trabajar con el docente, obviamente la relación con mis compañeros va a ser mucho más sencilla y uno ahí es donde se vuelve líder, donde uno se proyecta a diferentes cosas como educador. Entonces una de las cosas que creo que hay que repensarse es, ese compañerismo entre docente y estudiante.  [...] </t>
  </si>
  <si>
    <t xml:space="preserve">[...]ella los pone en entremés fundamental dentro de lo que sería esa voz de ese estudiante y hace referencia a una cosa que es estructural: las jerarquías heredadas de la Edad Media, sí. Las burocracias heredadas de la media. Sí. Donde hay una verticalidad en la autoridad y en el ejercicio del poder que es muy complejo y resulta que esto nos trasciende, eso es lo que sería una cultura organizacional. No es que a mí me dé la ganita de pararme ahí, sino que entro y de una vez ya el cargo, sí, la asignación de rol, la forma como me entregan yo ya voy entrando en esas verticalidades burocráticas. Entonces es un fenómeno social, muy complejo que genera formas de ver el mundo. Entonces, cuando tú dices los vemos distantes, sí, esa, esa doctoritis, esa cosa, esa reverencia por, ese miedo a, a ese lugar tan alto, entonces lógicamente eso no propicia espacios de concertación y mesas de trabajo como estas, sino que hay todo un ejercicio de autoridad implícito en nuestras formas de organización. Entonces, tú nos dejas también un tema estructural, ¿cómo nos organizamos para poder quebrar estas lógicas de relacionamiento?[...] </t>
  </si>
  <si>
    <t xml:space="preserve">[...]En los logros anoté: estimular el pensamiento complejo, ser amigo de muchos de mis antiguos estudiantes, ver volar muy lejos a los estudiantes, ayudarlos a publicar investigaciones, convertirme en mi propio maestro y cultivar el aprendizaje en el autodidactismo. [...] </t>
  </si>
  <si>
    <t>JCM</t>
  </si>
  <si>
    <t>[...]Creo que uno de los grandes problemas de las universidades contemporáneas consiste en creer tontos a los estudiantes. Creerlos tontos, limitados, vacíos, tienen menos experiencia, menos tiempo, etcétera. Pero hay gente brillante que ha entrado a la universidad y que han sido expulsados por docentes porque no son capaces de asumir que pueden ser brillantes, que tienen uno códigos, que tienen otras lógicas, y todo ¿por qué? 
Porque hay que responder a unos estándares básicos: siéntese, responda lo que dice el libro. Ni siquiera lo que dice el profesor, lo que dice el libro. No son amigos de los estudiantes en un digamos en un sentido respetuoso, si no, hay jerarquías ya demasiado elaboradas, pero sobre todo y es algo que he intentado plantear y es que eh, la universidad siempre va a estar limitada en torno a lo que significa la lógica infinita del conocimiento. Es decir, cualquier curso, cualquier docente, cualquier universidad, es limitada. Y, por consiguiente, aunque nos ofrece unos elementos, hay un camino que es muy propio. Y ese lo he tratado de cultivar y he intentado estimular eso en algunos estudiantes [...]
Si yo aprendo a leer, a sumar y a escribir y tal, pues ¡adelante! ¡¿qué lo frena?! Si. Entonces, es decir, si, si se logra instaurar en el estudiante, la lógica de ir de forma proactiva hacia el conocimiento, con unos elementos básicos, ellos vuelan. Pero si uno piensa en el conocimiento, y creo que es uno de los problemas de nuestra universidad, en general de las universidades con algunas excepciones, es creer que el conocimiento es una cuotas.
Entonces, en el primer semestre usted tiene este cosito, este pedacito y en segundo, le doy este otro pedacito. Yo soy más bien, mire ahí está todo vamos paso a paso, como en los viajes, sí. Camino paso a paso de manera consciente con lo que vamos haciendo, reconociendo el entorno, como cuando se hace un viaje, en este caso, sería el viaje hacia el conocimiento y hacia lo que no sabemos. Sí. Entonces no sé, podría decir más cosas, pero… creo que hay muchas cuestiones ahí. Ese abismo entre docente y, y…  Me acordé de un caso de un profe que admiro mucho y lo quiero mucho, no voy a decir nombres y tal, pero un día me interesó un tema y dije: "Oiga profe, ese libro que usted tiene ahí está muy bonito, ¿me lo presta?" Me dijo: "No, yo no presto mis libros". Entonces yo ¿qué hice?  Ahorrar y tengo yo creo que más de 500 libros desde que empecé a trabajar, sí, pero un profesor muy bueno pero muy arrogante y con una distancia siempre así: "usted viene aquí es para aprender de mí, usted no puede aprender por sí solo, y creo que ese es un error gravísimo, le agradezco que me hizo reaccionar entonces ya tengo mi biblioteca[...]Pero, es eso, es esa cosa del conocimiento limitado y la Universidad tiene que cambiar eso[...]</t>
  </si>
  <si>
    <t>ADMISIÓN</t>
  </si>
  <si>
    <t xml:space="preserve">[...]La Universidad no amarra el conocimiento como amarrar una vaca. Si. Qué pena decirlo y vamos a hablarlo y tal, pero ese es un problema gravísimo. Tenemos que ser un dispositivo de aproximarse al conocimiento y tiene que ser más libre. Sí. Y el examen de admisión, no sé si esto ha ido cambiando, pero el anterior, no el examen mismo, la prueba, hace parte del objetivo de este grupo, pero, sobre todo, la forma de ingreso es absurda. ¿Por qué? Porque tengo un montonón de estudiantes que quieren hacer otra cosa, pero toman geografía porque es que no hay más que agarrar. Y hay el caso del estudiante más brillante, el estudiante cinco todo, en trabajo de campo ya terminando la carrera y tal, que lo he dicho en algún evento, y en el trabajo de campo se soltó a hablar conmigo, un poquito más y le dije: "Bueno, y tú qué ¿qué piensas después de graduarte?”, “no, pienso en estudiar medicina.” Y yo: “¿por qué?”, porque es que quiero estudiar medicina yo dije bueno será que es [no se entiende] médica, enlazar esas cosas ahí que están surgiendo que son interesantes y dijo: “No, es que quería estudiar medicina, pero el único cupo que tenía era para geografía entonces… elegí geografía y ahora, tengo claro que quiero estudiar medicina.
 Es decir, la universidad cometió un grave error, pero grave error y eso yo creo que es un asunto interesante en términos de reconocer los inconvenientes, porque ese tipo de lógicas no tienen incluso corte psicométrico, ni pedagógico, ni investigativo. No creo que haya sido con mala intención, pero a lo que voy es que, la universidad tiene que convertirse en un lugar de libertad de pensamiento, un lugar de libertad de investigación, y tiene que llegar quien quiera estar donde quiera estar, no es donde le toca o donde están las migajas del conocimiento, las moronas. Sí. Porque así no se construye conocimiento en serio. No digo que esta persona después de pronto, que seguro lo hará, va a cruzar el asunto de la medicina con, con la geografía, como está ocurriendo y el asunto del espacio, pues es sanador, puede ser un asunto dañino, entonces donde está, es una cosa importante, pero, él, estaba frustrado. Y era una persona que dedicó cinco años con las mejores notas, pero no quería estar.  [...] </t>
  </si>
  <si>
    <t xml:space="preserve">[...]volvemos al pensamiento, sí, volvemos al desarrollo del pensamiento. ¿Qué es eso? Eso lo tendremos que pensar mucho. Hablemos de pensamiento complejo, sistémico, integrativo, puro desarrollo, y también tiene que ver mucho con la neurología, las neuropsicologías. 
Cómo desarrollo esos dispositivos del pensamiento de los chinos, más allá que sean simplemente receptores de una información. Hablas del autoaprendizaje con un correlato muy bello, y es: ¿Qué es lo básico que yo necesito para desarrollar pensamiento en la gente, de tal manera que pueda seguir su proceso de aprendizaje y pueda seguir realmente en esa construcción de vida? y que sea algo realmente… Hemos perdido la alegría, hemos perdido el gusto por el conocimiento, hemos perdido el gusto por saber, si es de las cosas más bellas que nos tienen hoy en el mundo. Entonces, que los chiquitos pierdan las ganas de querer conocer, estamos cometiendo un pecado capital. Si. Es un viaje, como tú dices, por el gusto por el conocimiento.[...] </t>
  </si>
  <si>
    <t xml:space="preserve">[...]Entonces, tú dices: habría que revisar desde el principio, inclusive cómo hacemos la selección, cómo entran los chinos a la universidad, qué está pasando ahí dentro de ese proceso que es estructural. Eh, la cadena completa casi que tú dices, hay que analizar la cadena completa.[...] </t>
  </si>
  <si>
    <t xml:space="preserve">[...]O sea, si has logrado que tus muchachos tengan más pensamiento complejo, que tengan más capacidad y más autoridad, tú dices una cosa muy bella. Desde nuestra visión escolástica de la universidad, creemos que el niño que entra es tabula rasa, y creemos que entra y es ignorante, y como tú dices, es brutico, y creo que los bruticos somos nosotros, porque ellos son hijos de la época y el conocimiento está regado por todos lados, la información está regada por todos lados y la experiencia de vivir es demasiado compleja, que la misma universidad no tiene cómo realmente entregar todos los elementos para poder enfrentar este momento histórico. Entonces, son elementos estructurales que hay que tener en cuenta[...] </t>
  </si>
  <si>
    <t xml:space="preserve">[...]El tema de las jerarquías, porque no solamente el profesor llega con una jerarquía sobre el estudiante, sino que el profesor está bajo otra jerarquía. Entonces, se vuelve un papel también pasivo, o sea, así nosotros como estudiantes no lo entendamos, ellos también tienen un papel pasivo en la manera en que están bajo la jerarquía de otra persona y ahí me parece interesante varias cosas. Una tiene que ver con la manera en cómo el profesor se relaciona con el estudiante, cuando el profesor se cierra por completo, esa relación con el estudiante se niega por completo a comprender los cambios que vivimos como sociedad y los cambios que están viviendo las generaciones, entonces seguimos con las mismas formas de aprender de antaño. Por eso, los estudiantes no aprenden o se les dificulta tanto aprender.[...] </t>
  </si>
  <si>
    <t>KNH</t>
  </si>
  <si>
    <t xml:space="preserve">[...]Y, por otra parte, este papel pasivo del profesor porque el profesor ejerce un papel fuerte en la jerarquía de yo soy el profesor, entonces yo me las sé todas”. Pero entonces ahí está fallando, porque no se las sabe todas y no se abre a aprender. Y, por otro lado, no tiene un papel activo en la medida en la que, al no conocer, no interviene en el currículo. Entonces, estamos simplemente reproduciendo, pero no pensamos que como educadores tenemos la capacidad de transformar esos currículos, empezar a decir qué es lo que realmente tenemos que aprender y cómo deberíamos empezar a aprenderlo. Qué es lo que necesitamos, también lo que decían ahorita de este currículo vivo. Y el currículo en vivo debe ser eso, la posibilidad de estar en constante transformación o ajuste, al menos, de las formas en las que aprendemos. Eso es importante, o sea, no solamente pensar como que, y en eso sí estoy de acuerdo con ASMR, creo que el educador o el profesor no solamente es un educador de una materia, es un orientador de vida, es un orientador de sentido de vida. Porque entonces no solamente nos educa un texto, nos están enseñando a vivir y son, además, los referentes para la sociedad. Entonces, si el educador de entrada es un bloqueo total con el estudiante, cómo vamos a cultivar la humanidad, seguimos cultivando el ego.[...] </t>
  </si>
  <si>
    <t xml:space="preserve">[...]Tú dices una cosa muy puntual, es la tiranía de las formas. Sí. Hay que llenar el formato, tienen que llenar la asistencia, tienen que decir que el currículum se cumplió, tiene que... es lo que tú dices, es una jerarquía que tiraniza de arriba hacia abajo y todos estamos ahí como borreguitos tratando de llenar. Por eso, revisar la cadena completa es una necesidad. No es un pedacito, es la totalidad que estamos poniendo en juicio. [...] </t>
  </si>
  <si>
    <t>EVALUACIÓN DOCENTE</t>
  </si>
  <si>
    <t xml:space="preserve">[...]Yo creo que, algo importante, antes de cederle la palabra a la presente, es, poner la atención en lo que los estudiantes están diciendo en las evaluaciones docentes. Eso es totalmente indispensable porque a veces, como docentes, incluso a veces como estudiantes, no nos damos cuenta de lo que está pasando porque venimos con esa normalidad de "Okay, esta es mi clase, eso es lo que estoy dando", en esas evaluaciones es donde nosotros tenemos la oportunidad, y damos la libertad y la confianza de escribir, porque como está esa barrera, entonces, yo tengo una incomodidad, o le tengo miedo al profesor, y decirle, no profe, lo que pasa es que yo no estoy aprendiendo en su clase porque ahí tengo nuevas formas de aprender. Usted no está abierto. Entonces, por eso es que yo no participo, no me gusta, no me siento cómodo y demás. 
Entonces, es ponerle atención y la importancia que tiene esa evaluación docente. Porque si, si hay un comentario que se repite, no en uno, dos, sino en 50, 60, 70 estudiantes de un docente, no es que lo tomen como una crítica, sino de bueno, ¿qué es lo que está pasando? ¿Qué es lo que están diciendo? digamos ¿En qué estoy fallando? ¿Cómo me puedo, innovar? ¿Cómo puedo ser creativo en mi asignatura, no para decirle tales y tales cosas de un libro, sino para prepararlo en una perspectiva de lo que usted se va a encontrar en la vida? Yo creo que eso es algo que se ve mucho en gestión cultural. 
Y es que los docentes de nuevo ingreso están diciendo, es que el trabajo de campo es así, el trabajo de campo a veces la comunidad no lo va a querer, la comunidad lo va a rechazar, usted se va a frustrar, usted tiene que aprender a hacer tal cosa y, estamos trabajando mucho para que los gestores no se queden en las oficinas. Porque sí, ya hay muchos gestores de oficina, ya no necesitamos más. Pero como tenemos el referente de que nuestros docentes son profesores que se han dedicado a la investigación donde queda el trabajo campo como tal. Entonces, el ver lo que están escribiendo los estudiantes en las evaluaciones docentes y aprender a leer el lenguaje no verbal en las clases es indispensable para realizarnos como esta cadena de la que estamos hablando. [...] </t>
  </si>
  <si>
    <t xml:space="preserve">[...]De todas maneras, en una visión burocrática y jerárquica y medieval del mundo, organizacional, las evaluaciones no tienen muy buena cabida. Sí. Y tal vez seguramente que no las vemos y no las alcanzamos y nos generan angustia, seguramente por la manera como se interpretan también. Sí. Entonces, pero cuando tú adviertes, que ahí están contando qué está pasando con ellos y que posiblemente nos hacemos los de los oídos sordos tiene que ver con toda la amalgama de una cultura burocrática que ha satanizado ese tipo de, que nos da miedo exponernos, que nos da miedo que nos digan. Vuelvo a la cultura de ese yo, de ese yo donde la imagen y la reputación se convierte en algo tan importante, pero que no somos capaces de desdoblar. [...] </t>
  </si>
  <si>
    <t>[...]Una gran proporción de estudiantes vienen de una cultura digital donde el troleo, existe, entonces están confundiendo la evaluación docente con el troleo.[...] y los jóvenes tienen derecho, de ejercer ese tipo de, de lógica. Pero, así como uno evalúa un estudiante, no me gustan las notas, pero tengo que poner nota, se la pongo de frente, dando la cara. El estudiante también debería evaluar al docente de frente, dando la cara y mirando a los ojos. ¿Por qué? Porque eso se está presentando y por eso no funciona la evaluación docente, es como una, una forma de troleo. Y esa evaluación tiene que ser algo serio. [...]Y ha pasado, pierde, porque no entregaron nada y… ni modos. Entonces, hay un asunto complicado. Con esto del troleo, sí.  Entonces yo creo que, es importante la evaluación, pero hay que darle una vuelta distinta.[...]</t>
  </si>
  <si>
    <t>[...]No, pues, quería, voy, voy a tratar como esto del fracaso. Con las palabritas del fracaso. Y quería arrancar con dos frases. Pero las quería simplemente dejar allí como elementos para pensar el Instituto. Ahí, en la sede Bogotá, al lado de un edificio que tiene asignada la Dirección académica, hay unos de los afiches que más me gustan. Por suerte no lo han borrado. “Profe: a tu teoría le hace falta calle” [...]Y uno de las comunidades en el Pacífico, me parece que es de las comunidades negras y es: “La salida es hacia adentro”.
La Universidad siempre ha creído que viene a enseñar, que vienen a difundir su conocimiento en los territorios. Cómo si la Universidad no tuviera que aprender. Como si fuera la casa del conocimiento, que se yo. La casa estudio. Si. Aislada de las demás. Y, y ese creo que es un elemento importante. Lo tengo entre los elementos del fracaso. Inclusive es la manera como nos perciben afuera, cómo nos perciben los estudiantes. “Profe, a su teoría le falta calle”, y como nos perciben afuera. La salida es hacia adentro. [...]</t>
  </si>
  <si>
    <t>GEBT</t>
  </si>
  <si>
    <t xml:space="preserve">[...]Yo llegué a la Nacional hace cinco años. Tuve la oportunidad con EDGL, de trabajar mucho tiempo con Universidad privada, en la Javeriana, comunidad jesuita. Y también trabajé como profesional en el Ministerio de Defensa Nacional como egresado de la Universidad Nacional de Colombia, entre militares, también con nuestro out fit, entre militares y todo lo demás, y aprendí unas cosas que me permitieron romper ciertos pre-conceptos.  A los militares si les gustaba trabajar con la gente de la Nacional, los consideraban muy buenos egresados, buenos profesionales. Pero más allá de eso, me di cuenta que, siendo estructuras mecanicistas, jerárquicas, no eran conservadores. En la Javeriana, siendo jesuitas, pues con trayectorias de cuantos siglos, y no son tan conservadores. Los curas.  Y va uno a ver, el cuerpo directivo es más conservador que los propios religiosos y pensaría que la Universidad Nacional de Colombia es excesivamente conservadora. Llena de retórica. Conservadora del status quo. Todo es retórico. No hay una cosa que se pueda llevar a la práctica, si no pasa por N discusiones, o sea, como si ese fuera el mensaje para no hacerlo. Mejor no hacerlo.[...] </t>
  </si>
  <si>
    <t xml:space="preserve">[...]Entonces, creo que, hay que también pensar en este instituto en términos de, es un Instituto para la estructura de esta universidad burocrática que tiene un sistema de control absolutamente jerárquico, conservador o es un instituto para proponer también, en ese sentido de la salida es hacia adentro, una estructura que le permita a la universidad también, evolucionar. Un poco, en esas formas, siendo el Instituto de Investigación e Innovación y políticas educativas, y también al instituto, decía, el Instituto como Instituto de Política Educativa tendrá que tener muchos elementos afuera, en la calle. No puede ser un instituto de ahí, de adentro y en un sentido hacia adentro, absolutamente todo.[...] </t>
  </si>
  <si>
    <t xml:space="preserve">[...]Considero que, otro elemento fracaso es el ruido, haciendo el antónimo de Max Neef en el acto creativo.  A nosotros nos tienen acostumbrados al ruido. Lo que estábamos hablando ahorita.  No… que, en el celular, que, lo no presencial, que las insti… es puro cuento ¿cuántas de esas cosas son realmente importantes? ¿Cuántas de esas cosas transforman la universidad? ¡Es una reunionitis! ¡ocho reuniones al día! Y no queda ni un acta a veces. Luego, ya no hay compromisos. ¿Qué se hace con eso? ¿quién cumple? hay excesivo, hay un desgaste y hay un reduccionismo. Entonces creo que vamos avanzando en diferentes sentidos y a la hora de la verdad todos estamos haciendo por el mismo camino. Y un camino que no sabemos realmente… qué sentido tiene.  Hay muchas posturas también a mi modo de ver, muy relacionadas con el determinismo. [...] </t>
  </si>
  <si>
    <t xml:space="preserve">[...]He conocido colegas, llegamos con una gran expectativa digámoslo de, de toda esa potencialidad que tiene la Universidad Nacional de Colombia. Digamos que no es fácil encontrar otra institución en donde un modelo intersedes permita crecer tan rápidamente. Yo lo he sentido así. Pero obviamente no falta un joven con una fórmula presumida a éxito, siendo muy joven, con un éxito en un aula. Ostentando un salario dentro de los treinta, ¿cómo es? promoviéndose a los cuarenta también, Entonces, es una, es una universidad que también da ese presumido éxito. Y que se refleja generalmente es en la escala salarial. Entonces, hay otros elementos que, yo creo que, son para mí elementos de fracaso. Decíamos ahorita, ¿qué tan importante es ser buen profesor? Se habla de los buenos investigadores, se habla de sus publicaciones y de los puntos que obtienen por eso.  ¿Es importante ser un buen profesor? ¿tiene algún reconocimiento ser un buen profesor? Pues sí, pasamos por el tema de la evaluación. Y seguramente tenemos que mejorar la evaluación. Estamos trabajando en una formación integral, de los estudiantes. Y ¿la de los profesores? Y ¿la integralidad de los profesores? [...] </t>
  </si>
  <si>
    <t xml:space="preserve">[...]Entonces vuelvo a lo mismo, la universidad está dando para todo eso, no está mal, seguramente hace parte de su diversidad, pero el Instituto no puede estar allí. A mí modo de ver. Si es un Instituto de Investigación, Innovación y Política Educativa. Con fórmulas presumibles de éxito, Simplemente ostentando unas publicaciones, unos papers, cosas que puntúan, sí; pero, en esencia ¿que están transformando? En el sentido mismo de la universidad que están transformando. 
La descontextualización y la fragmentación que ya habíamos dicho. Un Instituto que se piense, que se enfoca realmente en diferentes formas de pensamiento, diferentes formas del conocimiento, pero sobre todo muy basado en ese sentido de la comprensión. Claro, esto que yo acabo de decir de alguna manera refleja lo que pienso, en lo que creo, un poquito por esa trayectoria[...] </t>
  </si>
  <si>
    <t xml:space="preserve">[...]Vuelvo y digo, cuando llego a la Nacional llego con toda la emoción como egresado de la Nacional. Una profunda decepción también de mis profesores, de hace 40 años, 30 años, que sigo viendo muchos, iguales, igualitos y creyendo que la docencia tenía que ser otra cosa, por lo menos eso me sirvió para aprender lo que no quería ser. Y pues en este momento no se todavía exactamente qué es lo que yo haya logrado, en los estudiantes. Yo recibo las evaluaciones. No sé, no le he puesto mucho cuidado si ellos dicen que yo manejo bien el tema o no, pero sí ha sido recurrente y me llama mucho la atención, que dicen que soy respetuoso.[...] </t>
  </si>
  <si>
    <t xml:space="preserve">[...]En una institución en la que trabajé, el proyecto educativo, la primera frase del proyecto educativo es que: la esencia del currículo es la relación, entre el profesor y el estudiante. Eso no importa que esté escrito. La clave es, cómo interactúan. Y ese trabajo de interacción. Y ahí es donde yo creo que algo que, no sé si es verdad, o estoy procurando, es el cuidado, el cuidado en la relación con nosotros. Es un elemento que me parece central, porque no deja de ser una organización Nacional, debe estar, digamos fundamentada en el cuidado de la interacción con nosotros. Un ejercicio de la ciudadanía. Se nos olvida, seguramente desde ciertos roles que asumimos que también somos ciudadanos. Entonces la corrupción existe afuera pero no adentro, al parecer. Entonces, el hacer consciente también es ejercicio de ciudadanía, en esos proyectos que uno les propone a los estudiantes construir. Cuáles son esos proyectos, qué sentido tienen esos proyectos para sus vidas, en su territorio. Para uno también como profesor. Entonces un sentido un poco, también en términos de esa integralidad, en términos de esa coherencia entre lo que uno es, lo que uno piensa, lo que uno hace. [...] </t>
  </si>
  <si>
    <t xml:space="preserve">[...]Creo que, es algo, como digo, no sé si lo logrado, pero trato de trabajar un poco. En esa sensibilidad, algo que me ha gustado mucho de la universidad es la facilidad con la que se puede trabajar con las comunidades y en ese sentido también el cuidado.  Y como eso me ha permitido lograr una cierta sensibilidad. Ya ir al Pacífico colombiano, trabajar con ciertas comunidades en el municipio de Guapi, y no de decir uno que va al territorio, que va a trabajar con las comunidades, sino como parte de. Haber logrado penetrar en el sentido profundo de las cosas, esa posibilidad que le da la formación. Entonces, ese proceso de comprensión creo que es un camino. A ver como se sigue explorando ese rol del profesor y del ciudadano.[...] </t>
  </si>
  <si>
    <t xml:space="preserve">[...]Apertura, es el permanente desaprender, una permanente autocrítica también. Y eso, pienso que ha sido parte del ejercicio.  Y un crecimiento que, creo que en parte por la carrera que opté como opción profesional. Porque algo que he compartido con mis estudiantes es que, los diseñadores no sabemos nada. No hay un conocimiento que sea propio del diseño, para desarrollar un proyecto siempre tenemos que incorporar conocimiento que se produce en otros campos. Entonces, ¿qué es lo que sabemos o para que servimos?. Y yo creo que, por ahí, es más eso, asumirlo como, un poco de experiencia personal, me ha dado esa posibilidad de romper con esa certeza misma del conocimiento y comenzar a entenderlo, contextualizado, en términos de lo que podía ser algo positivo, significativo en función de esos procesos en los que yo participo.  Y ahí también darles cabida a las diferentes formas del conocimiento. 
Dudo mucho esto tiene que ver con esa ruptura de la síntesis del conocimiento teórico. Esas formas cientificistas que a veces, por eso digo, cuando uno tiene la posibilidad de compartir con las comunidades, se da cuenta que aparecen otras formas de conocimiento que también contribuyen mucho en esos procesos de transformación[...] </t>
  </si>
  <si>
    <t xml:space="preserve">[...]Bueno, me parece muy interesante. Miren, el primer día que hablamos. Y yo siempre he creído, lo hablaba también con GHB, y es, el tejido que se está haciendo no requiere una continuidad individual del proceso sí. Lo que requiere es una continuidad de esa idea que estamos tratando de configurar. Por eso así, muchos de ustedes no hubieran estado en este momento o en las dos primeras sesiones, lo que estamos sosteniendo es la continuidad de la idea y ustedes rápidamente se conectan y rápidamente siguen en el proceso. Posiblemente en el próximo encuentro algunos de nosotros no podamos estar, pero van a estar otros que van a seguir la idea y eso lo que garantiza que esto empiece a tener forma y permanencia en el tiempo. Ya dejamos de ser tan importantes como individuos. Y empezamos a cobrar importancia como colectivo. [...] </t>
  </si>
  <si>
    <t xml:space="preserve">[...]Tú nos aportas algo muy interesante que lo hablamos el primer día: los grandes tres componentes de una organización: las ideas fundantes, la estrategia, el propósito, el cuerpo. Tú hoy nos traes un interrogante muy importante de si estas ideas que empiezan a florecer acá y que empiezan a ponerse sobre la mesa necesitan otro cuerpo. Tú estás diciendo, las formas como estamos organizados, las burocracias en las cuales estamos metidos, las formas de organizarnos no podrían ser la forma o el cuerpo que el Instituto necesita y miren que eso ya es muy valioso, eso ya es una advertencia de que no podemos estar organizados de la misma manera. ¿Por qué? Porque la idea puede ser, aparentemente diferente. Pero va a tener un envase que no puede contenerla y vamos a fracasar en ese sentido, entonces tú adviertes todo el tiempo el cuerpo que tenemos hoy como Nacional no aguantaría el Instituto no sería el vehículo al través del cual podríamos hacer realmente una encarnación de estas grandes ideas. [...] </t>
  </si>
  <si>
    <t xml:space="preserve">[...]La cultura, el alma. Tú estás diciendo, la vida me ha enseñado que más allá del conocimiento duro y puro. Esto del alma, esto de fluir, de entender que no sé nada pero que integro, de entender que esa parte empieza a tener una experienciación de calle y empieza a ser ese mediador. Nos está diciendo fundamental, cuidar el alma del instituto y su cuerpo, sí, porque las ideas somos muy buenos para construir, nos han enseñado a tejer ideas y nos han enseñado a tejer pensamiento como docentes. Pero la integralidad del Instituto necesita pensarnos las formas de ser organizados, cómo nos vamos a organizar con lo que ustedes decían ahora, ¿solo en el tiempo que nos quede libre? ¿solo en el tiempo que nos quede libre? ¿Qué es eso? o realmente vamos a tener que poner una cosa muy seria sobre la mesa para decir, para que esto nos funcione tiene que haber un cuerpo real y, no perder esta profundidad en el tema de esa sensibilidad de la humanidad, en esa sensibilidad que nos permite tejer culturas resilientes, cercanas, que realmente integren y podamos construir esa sabiduría colectiva. [...] </t>
  </si>
  <si>
    <t xml:space="preserve">[...]Bueno, yo voy muy en la línea que llevamos acerca del acompañar el proceso del aprendizaje. Tenemos que tener en cuenta el proceso, que los estudiantes aprenden en un contexto escolar, a través de un proceso cognitivo. O sea, aquí en la universidad, el proceso de aprendizaje se hace a través de un proceso cognitivo y que nosotros como docentes, tenemos la obligación de proveer de esa experiencia necesaria para que el estudiante que está aprendiendo, tenga la motivación para que se implique cognitivamente. Y ahí cuando decimos que proveer la experiencia, nos debemos salir de una experiencia... no podemos quedarnos en la experiencia magistral porque es acompañar el proceso, el proceso de aprendizaje y ese [...] </t>
  </si>
  <si>
    <t>CLD</t>
  </si>
  <si>
    <t xml:space="preserve">[...]Yo pienso que un logro que nosotros debemos tener como docentes es poder proveer de este acompañamiento y es lo que hemos estado hablando, cierto. No, no el docente al frente del estudiante, no, no con una distancia, sino con un reconocimiento del otro. Eso con respecto a apoyar el tema de... Y creo que es un logro que uno puede tener como docente, poder acompañar el proceso de aprendizaje. Y esa conexión y permitir esa motivación para que el estudiante cognitivamente se conecte, quiera aprender, quiera memorizar, quiera, sí, podamos movilizar en el cerebro todo lo que necesitamos para que el estudiante aprenda. Lo segundo, con respecto al proceso de evaluación, esa es una de las fallas que hemos tenido, nos preocupamos del resultado, más no del proceso. Y cuando nosotros nos ocupamos del proceso, podemos hacer retroalimentación, podemos acompañarlos en el proceso y no solamente esperar el resultado que va a ser bueno o malo, cierto. Puedo ser uno, o cero o cinco, sino que debemos movilizarnos a ese, a esa retroalimentación y a acompañar el proceso, no solamente los resultados. Y lo tercero en ese sentido, las fallas del proceso educativo, pues están en las diferentes áreas, en el estratégico, en el táctico y en el operativo. 
Es decir, que se tiene que identificar esas falencias en esos niveles porque son diferentes, cierto. En el aula yo puedo tener unas fallas, pero también en el direccionamiento puedo tener las fallas y eso puede bajar en cascada y es posible que yo no pueda solucionar algo aquí porque arriba, pues hay unas directrices que me están diciendo: no, es esta línea. Entonces, creo que tiene que trabajar en esos diferentes niveles, pues que, la administración pues me ubica como en esos niveles de organización. [...] </t>
  </si>
  <si>
    <t xml:space="preserve">[...]Lo que tú dices es cierto y yo creo que es parte de lo que, del análisis crítico que estamos empezando a hacer, a posteriori. Y es que efectivamente, todas las organizaciones convergen en, su espíritu, su cuerpo y su alma. O sea, cuando yo miro una organización, analizo cómo está su estrategia, cómo está su cuerpo y qué cultura ha generado. Entonces, ya sabemos que estas ideas que han estado atravesadas por el medioevo que siguen siendo parte de la burocracia institucional y no solamenteuna burocracia en términos del como lo entendemos hoy políticamente hablando, sino burocracia en términos de esos primeros remanentes de un Taylor diciendo hay que organizar la casa, pero así en cajones, que todos seguimos ahí pegados, ha generado un cuerpo rígido, ha generado un cuerpo lleno de normas, de leyes, de impedimentos, de no, de imposibilidades, de camisas de fuerza y eso va a generar una cultura, si, una cultura de la desconfianza, una cultura del control, una cultura de del poder de las de los cargos. 
Por ahí dicen que, la moneda de cambio de la burocracia es el cargo y eso lo vivimos en todas las esferas burocráticas. Sí. Entonces, eso genera cultura.  [...] </t>
  </si>
  <si>
    <t xml:space="preserve">[...]Entonces, lo que tú nos dices es este organismo que están haciendo cómo se va a ver, necesariamente, tiene que haber una gran claridad en el norte estratégico de lo que queremos lograr. Tiene que tener el cuerpo que soporte esa idea gigantesca y que desde ahora empecemos a tejer cultura. Esto es parte del tejido de la cultura del instituto que el día de mañana pues, “¿Venga y cómo fue que ustedes nacieron?” no es que nacimos en una conversación, nacimos desde la no formalidad, nacimos desde el respeto por el que podía estar. Eso se llama cultura.  [...] </t>
  </si>
  <si>
    <t xml:space="preserve">[...]Y tú nos dices algo que me pone a mí a pensar en un tema que siempre me ha generado mucho ruido, y es educación formal y no formal. Hasta ahí ya vamos generando estratos en el tema. O sea, si yo me educo en lo no formal, parece que soy tengo una categoría diferente y, necesariamente reforzamos esas grandes diferencias.[...] </t>
  </si>
  <si>
    <t xml:space="preserve">[...]En el contexto del Instituto hay que pensar lo siguiente. Yo creo que no es que no lo hayamos pensado, pero si hay que recordar, y es que la Universidad Nacional como institución no es una organización celestial. Eso es muy importante. Porque, por fuera, nos ven como una organización que es celestial. Estamos en unos rankings, estamos en unos rankings que funcionan, que son los mejores egresados, que son los mejores aspirantes que ingresan a la universidad por el sistema de educación. Y peor aún, o no sé si peor y es que somos los mejores profesores. En ese sentido también hay que entender, que el desafío que tiene el Instituto no se va a convertir en la salvación institucional de la universidad, sí. El Instituto va a ser un espacio de encuentro académico para fortalecer una comunidad académica en virtud de mejorar las prácticas, las políticas y el desarrollo académico de la universidad, en términos de mejorar, algo muy importante que muchas veces se nos olvida en las discusiones, como profesores, como directivos, y es la realidad de lo que sucede en el aula de clase. [...] </t>
  </si>
  <si>
    <t>PFM</t>
  </si>
  <si>
    <t xml:space="preserve">[...]Digamos que, en el escudo de la universidad, hay un lema muy bonito que es: “En las aulas de la academia encontrarás la verdad”. Eso es un lema potente de los 156 años que tiene la universidad. “En las aulas de la academia encontrarás la verdad”. Pero viene una reflexión muy particular: ¿la verdad de quién? ¿es la verdad de la institución? ¿es la verdad de los estudiantes? O ¿es la verdad de los profesores? Que, con nuestras diferentes actuaciones pues, sabemos algo, y ahí, digamos que entro yo en una reflexión muy particular. Y hablo yo como profesor. No puedo hablar por el colectivo, pero hablo y a través de esta provocación me gustaría plantear lo siguiente, y es que yo ya no sé qué es lo que yo sé, como profesor. Sí. Yo ya no sé qué es lo que yo sé. 
Y lo pongo en contexto, no por los egos que decía CMOS ahora, nuestra facilitadora, sino para poder expresar y por claridad. Yo tengo un doctorado en Ingeniería, Industria y organización y pues, trabajo emprendimiento e innovación. Pero yo ya no sé lo que sé porque encuentro mucha competencia. No porque yo tenga un doctorado en eso, significa que yo soy el que más sabe de ese tema. Encuentro competencias en YouTube, en TikTok, muchas cosas, gente que te enseñan a crear una empresa. Eso está bien. El asunto es que el desafío trasciende mucho más de lo que conocemos a través de un título, sino de experiencia, de entender qué significa un estudiante en el aula, de entender cómo construimos una verdad colectiva. No la verdad de profesor.
En mi época, y eso pues que yo no estoy tan viejo… no estoy tan viejo, a nosotros nos fascinaba la capacidad histriónica que tenía un maestro de enseñarnos un contenido y la capacidad que el profesor tenía de memorizar los contenidos, inclusive hasta la capacidad que tenía de hacernos sentir mal en el aula de clase, cuando a uno lo hacían salir a un tablero y uno se equivocaba, él lo sentaba a uno diciendo: “Usted no sabe, es más, piense si sirve para esto”. Esa fue la época. Ahora los muchachos son diferentes porque tenemos que diagnosticar lo siguiente: primero, cómo están aprendiendo los muchachos; segundo, cuáles son sus objetivos de aprendizaje; y tercero, su orientación vocacional. Porque a la larga nosotros vemos que estudiar en la universidad y no hablo de la Nacional, hablo de todas, se volvió como una moda, usted tiene que ser profesional porque los técnicos no sirven, y ahí es donde está como si uno estuviera mercantilizado el conocimiento. Y eso necesariamente no pasa. Eso no debería ser así. [...] </t>
  </si>
  <si>
    <t>CATEGORÍA DOCENTE</t>
  </si>
  <si>
    <t xml:space="preserve">[...]Y en esa situación particular, es que encontrar la verdad en las aulas de la academia es un reto tremendo porque nos falta consolidar comunidad académica propia. Y nos falta un sentido de colegaje… porque hay una competencia interna. El profesor GEBT lo mencionaba ahora que hay unos profesores por categoría no solamente por lo que dice el estatuto general, que hay que recordar que esto es una universidad burocrática racional. Como decía Berlín legitimidad, pero no es así.
Entonces con esta universidad burocrática y racional. Profesor asociado, de dedicación exclusiva, y titulares, que no sé qué, el estudiante con el mejor promedio, y ese es el bueno y es el que mandamos, el que mostramos, por promedio. Pero resulta que hay una, desarmonía, entre el que es buen profesor, el investigador, pero hay otra desarmonía peor: el que trabaja bien con las comunidades, que es la proyección o la extensión. Y el trabajo con las comunidades y el que trabaja con las comunidades es un profesor que acerca la realidad, el contexto a la orilla. [...] </t>
  </si>
  <si>
    <t xml:space="preserve">[...]Entonces para mí ha sido muy difícil. Afortunadamente, yo he tenido la experiencia, de cómo un profesor enseña emprendimiento sin haber creado una empresa. A mí me cuesta eso, a mí me cuesta eso. Para mí es difícil entenderlo, pero eso existe. Yo he tenido la, cierto, la fortuna de poder crear empresas, cerrar negocios y de quebrarme. Pues, yo no solamente en las clases hablo del éxito, sino del fracaso. Y hay que hablar de fracaso en el aula [...] </t>
  </si>
  <si>
    <t xml:space="preserve">[...]Yo pensaría que, uno de los grandes retos que tenemos, o de los grandes aciertos que he tenido como profesor, ha sido, dar sentido a la formación en el contexto, para nosotros, dar sentido a la formación en el contexto. Es diferente crear una empresa en Manizales, es diferente crearla en Medellín, es diferente. Y somos el mismo país. Es diferente, enseñarle a un chico de Tumaco, profesor GEBT lo sabe, que enseñarle a un chico de Manizales. Como es diferente enseñarle a un chico De la Paz, de Palmira.  Y hay otro tema muy importante que es la apropiación del conocimiento desde lo social y lo público, entendido lo público no como institucional, sino que es ese conocimiento de todos para todos. El que es egresado tiene que compartir su conocimiento y sus experiencias. Y yo veo el rol del profesor, como un facilitador de procesos académicos.  [...] </t>
  </si>
  <si>
    <t xml:space="preserve">[...]Yo estoy de acuerdo con los comentarios que hicieron los compañeros que se argumenta que vemos a los estudiantes, inclusive a los niños, que son como ignorantes de muchas cosas, los chicos no llegan como tabula rasa, no llegan como tabula rasa, tienen muchos conocimientos de base, que no podemos ignorar para encontrar esa verdad, que no es la verdad de profesor, es la verdad de un conjunto colectivo de personas que están construyendo conocimiento conjunto en un sitio que se llama salón o  el aula de clase. Entre otras cosas que el aula de clase no solamente es un salón, cierto. Que viene con esa jerarquía del siglo décimo octavo.  Que tenemos unos lugares muy particulares. [...] </t>
  </si>
  <si>
    <t xml:space="preserve">[...]Y para finalizar, en esa, en esa falta de celestialidad de la universidad hay que entender lo siguiente: que, en el contexto de nuestra universidad, quiere ser una universidad de quinta generación, con prácticas académicas del siglo décimo octavo y con estructuras académicas del siglo décimo octavo. Es difícil así, cierto, es como difícil. Eso es como si tuviéramos el espíritu por allá y el cuerpo por aquí haciendo otras cosas. Y así funcionamos, es decir, unos autómatas correctos. Es la realidad de la academia.  Pero ese es un reto muy particular y lo compartía con el profesor GEBT, comparto mucho, que nos gustan mucho los discursos y esos discursos en esos afanes del no como trascender y como hacer nada, perdón por la redundancia. Entonces, el Instituto tiene un reto muy particular, tiene unos retos muy particulares, no de salvar la universidad, pero sí de constituir una comunidad académica y de colegaje en el sentido de que los profesores, todos somos importantes para el reto de formación que tiene el país y que tiene la universidad. Además, que la Universidad Nacional no porque sea la más importante, sino porque es la universidad del Estado y perdón por ser tan administrador, por estructura. Entonces ese reto para nosotros es muy importante en el Instituto. Con algo muy particular, para nuestros facilitadores, yo que, que la profesora GHB les ha comentado muchísimo, pero esta universidad también depende de los entusiasmos de los líderes de momento. Entusiasmos, no voluntades. Y eso es una realidad. Y eso es preocupante porque puede llegar un rector o una rectora, estamos a portas de una designación, que diga: “hombre esa gente del Instituto, se reunieron allá, comieron patacón. [...]  y pasaron bueno, pero eso como que no va. Y entonces muchas gracias. Eso es un riesgo, que debemos tener en cuenta. Pero va a quedar el espíritu. ¡Quedará el espíritu! Que es lo que a nosotros nos interesa y lo que decía CMOS ahora. Si queda el espíritu de movilizar las unidades académicas y colegaje para poder hacer las transformaciones académicas que necesitamos. Porque necesitamos hablar de currículo. Necesitamos hablar de pedagogía. Necesitamos hablar de didáctica y de una política académica clara, porque yo desde que soy director académico, lo he preguntado a nivel nacional y no me han dado respuesta.[...] </t>
  </si>
  <si>
    <t xml:space="preserve">[...] La armonización y el modelo intersedes. El modelo intersedes es una iniciativa muy bonita. Es una iniciativa bella. Pero todavía no tiene sustancia, es decir, todavía no hemos podido analizar bien. Y digo, no lo digo como profesor ya como director, porque lo hemos sufrido muchísimo…porque la construcción del instituto hay que representar las autonomías de las sedes, los contextos, las disciplinas, el espíritu y el alma de cada sede que pertenecemos a una misma institución. Bueno, para los que tenemos la felicidad de los creyentes, es como la Trinidad, cierto, tres personas diferentes en un solo cuerpo.  pues, perdón por poner el ejemplo, y no quiero ofender a nadie con este comentario, pero son diferentes, pero obedecemos a un propósito superior. Esa palabra se la aprendí yo a la profesora GHB. Entonces, es el propósito superior es el que nos va a permitir a nosotros armonizar ahora sí todas estas intenciones de formación.  [...] </t>
  </si>
  <si>
    <t xml:space="preserve">[...]La Universidad Nacional es la que es. Sí, con una imagen reputacional afuera muy fuerte, sí, con muchas dificultades dentro como todas las instituciones. No conozco, miren, no conozco la primera organización que así tenga muy buena reputación afuera, dentro no tenga que estar lidiando con todas estas dificultades. Esto es lo que hemos tejido y construido y entonces, eh uno dice, bueno, y cómo, cómo armonizar, esa palabra tan compleja, no. 
Entonces, cuando yo les digo primero, tenemos que tener muy claro quiénes somos con sus sombras y sus luces, segundo, el Instituto tiene que tener una característica muy particular como organismo, como células si queremos o como órgano del gran sistema que es la Universidad Nacional, pero que podamos plasmar una visión sistémica en él, de tal manera que pueda lidiar con las anomalías propias del gran cuerpo que es la Universidad Nacional. Por eso, fractalmente, fractalmente, la universidad tiene su espíritu, su cuerpo y su cultura, fractalmente. Nosotros también tendríamos como instituto, espíritu, cuerpo, alma dentro del gran fractal, o sea, dentro del gran fractal, de tal manera que podamos preservar un sistema más sano en medio de un sistema que tiene muchas anomalías, sí. Nunca vamos a poder descuidar, sobre todo, el componente pensar, el componente organizacional o el cuerpo que es el que va generando la cultura. O sea, la cultura es secundaria a la construcción de la estrategia y a la construcción de las prácticas en el cuerpo.
Eh, miren, si uno quisiera mover la cultura de una institución tendría que mover el cuerpo, estructuras, procesos, cargos, infraestructura, para poder que se mueva la cultura, por qué las sedes están logrando moverse más, porque no pueden construirse como se construyó el cuerpo de la gran institución. Y eso ha generado unas subculturas muy valiosas y muy bellas dentro del proceso que van a ser insumos insuperables para lo que nosotros estamos haciendo.[...] </t>
  </si>
  <si>
    <t xml:space="preserve">[...]Es una labor titánica como lo coloca el profe, estamos hablando de todos esos grandes componentes y estoy de acuerdo, la salvación, no vamos a salvar y siempre he creído que la salvación es un problema de humanidad, de colectividades, de grupos. No hay salvadores individuales. Estamos aportando un granito de arena a este ideal, a ese propósito superior. Y en la medida que lo hagamos más consciente, pues va a ser mucho más sencillo. Ya sabemos, tenemos que romper las prácticas individualistas, competitivas, individuales. Tenemos que romper muchas de las resistencias naturales que puede tener una cultura de la universidad afincada en años y años de práctica y práctica, y ahí están las rupturas que tendríamos que hacer. De tal suerte que, hacer un análisis crítico de todo eso que se ha planteado, ese gran eslogan es un eslogan demasiado potente, demasiado fuerte que habrá que contemporanizar, que habrá que ponerlo en este momento histórico para poder lidiar con él por la manera como fue escrito en su momento.[...] </t>
  </si>
  <si>
    <t xml:space="preserve">[...]No, yo iba a decir que, no necesariamente romper, aunque el Instituto decide como clave, es digamos esa estrategia y esa estructura. Y tener la posibilidad como estructura abierta, de que también tenga nota, pero no va, no va cambiar, esa estrategia. Puede participar, porque no, pero no con ese papel digo yo, de que entremos a romper o a cambiar algo que la verdad pues no sería el propósito, pero es que tampoco tendremos 750 años más para aprender esas cosas. La Universidad creo que vive con eso. Con eso, se puede aprender para construir. Porque romper infraestructura... 
Alguna vez yo utilizaba, es una metáfora, porque las universidades de quinta generación ya tienen unas formas de creación de conocimiento muy distintas. Se habla de las comunidades Room, que están por allá lejos, y entonces, en un evento de pedagogía que fue organizado aquí en la ciudad, pensaba que una figura, lo que hay que romper son las facultades…Porque las facultades se convierten, en cuerpos administrativos del conocimiento, más no en formas de creación de conocimiento. Y eso impide [...], fragmenta, genera compartimientos y genera formas disciplinares a veces… No necesariamente científicas. Pero agrupan, tratan de armonizar. Pero uno sabe que romper esa estructura de facultades, tampoco es una cosa… nos toca, creo que, crear unas estructuras que permitan avanzar más allá. Un poco como esos pequeños lastres que para ciertos procesos ya la Universidad trae conocimiento.  [...] </t>
  </si>
  <si>
    <t xml:space="preserve">[...]yo creo que es muy válida tu anotación. Por eso decimos, qué es aquello que vamos a ir pronunciando acá, que vamos a tener que profundizar para tener muy claro el concepto, no. Porque estoy de acuerdo contigo que no es a la ligera, o sea, hoy estamos aprendiendo a tener unas conversaciones muy profundas, pero que luego van a tener más profundidad para poder llegar a ese tipo de cuestionamientos.
Miren, hay una cosa que es clarísima y es que las grandes transformaciones, primero no son, si son sociales, como en este caso, son lentas. Segundo, siempre va a haber pequeñas muertes, o sea, habrá pequeñas rupturas. No vamos a pasar incólumes, o sea, vamos a ser incómodos y eso sí se los advierto, vamos a ser incómodos y, la burocracia y el medio se va a resistir a las propuestas. Sí. Entonces a veces pasamos por esos lugares. y tenemos que tener la valentía de saber que sí vamos a ser incómodos, pero, pero es cierto, yo soy una que, no es de forma agresiva, pero sí de forma valiente porque son verdades incómodas. [...] </t>
  </si>
  <si>
    <t>WAAC</t>
  </si>
  <si>
    <t xml:space="preserve">[...]Hay un tema que tú lo colocas sobre la mesa y es, el pasado como una adentridad. Es muy bello el pasado no como una linealidad, sino como una adentridad que nos define. Que nos define, somos historia, sí. Y a mí hay un concepto que me pare muy bello de la historia, que no es historiografía, sino que, si el tiempo es la sucesión de estados de conciencia, es la mejor forma de definir la historia. O sea, cómo hemos vivido. Cómo hemos transitado esa percepción que tenemos del mundo, cómo es allí que construimos alma colectiva y, y creo que nos bajamos de los libros y empezamos a tener esa acción viva dentro del proceso y es lo que nosotros llamaríamos el espíritu encarnado realmente. 
O sea, ideas muy bonitas que tenemos acá, pero es en el aula, pero es en la cotidianidad, pero es en la convivencia, pero es en el encuentro con el otro, que tenemos que empezar a encarnar esto. Porque estoy de acuerdo contigo, como tal la materialización del instituto con estamentos con todo. Pues sí, eso hay que llegar allá, pero realmente lo que dinamiza la presencia o el alma es que se encarne, que se encarne, que realmente empecemos a discutir con nuestros colegas, que empecemos a discutir con nuestra gente, con nuestros docentes, que empecemos a hacer esto realmente una acción encarnada. Encarnada porque si no, se nos queda en un documento muy bonito, un paper más, un trabajo más muy interesante, además, que le pueden dar hasta premios, pero resulta siendo mentiroso. [...] y por eso nos tenemos que atrever un poco. Yo creo que, que vuelve y juega esa provocación que MCP nos habló el primer día, esa provocación, nosotros mismos retarnos porque es que somos espíritu, escolástico, nuestra formación, nuestra educación, nuestras posturas, la institucionalidad. O sea es que somos nosotros mismos los que nos estamos poniendo en la palestra no es otro, ¡soy yo! que tengo esa misma lógica instaurada y por eso empezamos a decir: no, es muy duro, es muy difícil, cómo, porque es que soy yo mismo el que me estoy colocando a juicio o sea somos nosotros los que estamos entrando a juicio, somos nosotros los que estamos encarnando el juicio y creo que esa es la gran obra o lo que tú nos entregas en este momento es, esto es encarnadito, esto es en la acción en las dinámicas del día a día, acciones que no son vacías porque es un espíritu que encarna, es una gran idea potente que encarna. Que han estado en ustedes todas estas ideas, que seguramente que les han dado vueltas y vueltas, pero no las pueden encarnar, por lo mismo porque la institucionalidad es más pesada. [...] </t>
  </si>
  <si>
    <t xml:space="preserve">CMOS:[...]Miren, yo tengo un concepto organizacional muy fuerte y es que la cultura es superior al individuo. Sí. Tú llegas a una compañía, una organización donde todo el mundo está muy sentadito con su computador y muy juicioso, pero yo vengo de una organización un poco más tranquila, más abierta. Me paro en esa puerta, “¡buenas tardes!” y saludo y funciono. Todo mundo medio se levanta y medio me alza la cabeza, primer día. Segundo día vuelvo y llego, ya no tan efusivo, pero saludo, vuelven y levantan la cabeza. El tercer día me siento, como un gatico chiquito ahí, a funcionar. No saludo. La cultura es superior, eso también se los quiero advertir. Esto es una travesía fuerte. [...] 
EDGL: [...] yo tengo algo referente a lo que tú dices, muy exactamente. Cuando yo estaba haciendo mi doctorado me entregaron unas llaves, y tenía aquí el salón y allá quedaban por decir las oficinas de dos profesores. Yo llegaba muy temprano. Si. Ellos llegaban a las nueve, diez; pasaba, el tipo pasaba y no saludaba a nadie. Pero yo llegaba y: “Buenos días, profesor Javier”.  …El tipo bah seguía.  ¡Mes y medio estuve acosándolo! [...] ¡mes y medio!, era pa’ ser además efusivo “Buenos días, profesor Javier. Que tenga un buen día” Ya íbamos como para los 45, dos meses “EDGL, Buenos días”.  ¡Aprendió! Sí, que el saludo es una cosa y luego, no volvimos muy, muy amigos. 
CMOS: Pero mira que tú dices, mes y medio. Por tu convicción.
EDGL: ¡Sí!
CMOS: ¡Pero eso qué implica! Determinación, valentía y no caer en el juego, ¡es que caer en el juego es muy fácil! 
EDGL: Entonces. Y eso me resultó, y me decían: “¡¿vos cómo lo hiciste?!”
CMOS: Persistiendo. 
[...]JCM: Quería compartir algo similar y creo que puede ayudar y es: en un grupo de investigación nos reuníamos en un contexto muy similar los jueves en la mañana de 9 a 2.  …Y todo el mundo [Hace mímica de estar tecleando en un computador], pero un ritmo de trabajo muy pesado. Y, pues yo un día quería tomarme un café. Y como que: “y este ¿qué?” Del barrio [...]
Entonces, Al principio como que nadie, después ya otra persona, duró una semana, luego llegó hasta el director, y luego se dieron cuenta que en el café hablamos entre todos arreglábamos cosas, estábamos trabajando, la pasamos bueno nos reíamos; ya después de volvió una hora, pero a un ritmo de trabajo, tomando el café, haciendo una pausa. Y eso sirvió porque, no lo hacían y luego pues, ya como que el mismo grupo lo quería. Pero una forma más flexible y en el fondo creo que luego entendieron que se seguían trabajando, pero de una manera un poco diferente y más relajada. No cada quien, frente a la pantalla, sino de manera más colectiva, un poco más, humana; por llamarlo de alguna forma. 
CMOS: Exacto, por eso, cambiar culturas es cambiar las pragmáticas, son muy duras al principio. Por la costumbre, porque así siempre se hace, por los juicios de valor de las prácticas, o sea, estas son las que se privilegian y todo lo que sea diferente es satanizado. 
JCM: Pero había que dar un paso al frente, porque si no…
CMOS: Exactamente. Entonces hacer esto requiere valentía, sí, entrar en el ojo del huracán, ser juzgado de una manera inadecuada, pero es parte del ejercicio.[...] </t>
  </si>
  <si>
    <t>CMOS;EDGL;JCM</t>
  </si>
  <si>
    <t xml:space="preserve">[...]Bueno voy a presentar esta tarea con una postura transversal a las tres preguntas, como ya se ha venido haciendo, partiendo de algo que uno pues ha escuchado, a todas y todos. Y es, bueno, como que estamos entre dos polos, en donde se parte de un supuesto que todo el mundo educa, que la sociedad educa, que en todos los lugares hay educación, y otro polo en donde se dice que la universidad es la transformación de la sociedad, la transformación del pensamiento, etcétera. Y entonces yo creo que ahí digamos tenemos una pregunta muy importante. Y es que, si bien podemos funcionar como una organización, no somos cualquier organización, somos una universidad y además somos una universidad pública y yo creo que desde ahí es donde podemos empezar a plantear varias de las discusiones que marcan el proyecto educativo.
Pero igualmente también porque a veces fracasamos o porque a veces lo hacemos bien también y esto me lleva un poco a los logros que, que me gusta resaltar de pronto de mi práctica como profesor y es lograr que los estudiantes les guste la economía. Sí, o sea, yo dicto economía a estudiantes de economía y de ciencias sociales, en general, pero los estudiantes de ciencias sociales en general odian la economía, no quieren ver nada de economía, la sienten alejadísima de todo. Y precisamente, pues, mi interés ha sido mostrarles la importancia que tiene la economía, la ultra simplificación que tiene la economía, que la hace que nadie la quiera, pero las cuestiones, cuestiones ondas que se pregunta la economía.[...] </t>
  </si>
  <si>
    <t>AFMC</t>
  </si>
  <si>
    <t xml:space="preserve">[...]Y finalmente, digamos cómo eso tiene un diálogo con la vida cotidiana, con nuestras transformaciones sociales, con la manera como nos percibimos como seres humanos y como colectivos. Pero, creo que todo eso lo hago en un contexto, y vuelvo a este punto, y es que sí, yo creo que la sociedad educa o no sé si este término sea valioso, deseduca, porque claro, en la familia me dicen cosas, mis amigos me dicen cosas, en el parque me dicen cosas, todo lado me dicen, la propaganda me dice cosas, la publicidad, el internet, todo eso. Y claro, las y los estudiantes no son tabulas rasas ignorantes, sino más bien están llenos de un montón de cosas que no son ciertas también. 
Y yo creo que es importante partir de ahí. Yo en economía tengo unos cursos sobre economía de la desigualdad y la política social. Y cuando directamente hablo con las y los estudiantes, lo primero que dicen es que la gente es pobre porque quiere, porque es perezosa, porque no trabaja, porque sí. Y eso es el común denominador. Entonces yo digo, no, no es que sean ignorantes. O sea que haya un vacío, sino que están llenos de un montón de representaciones e imágenes que no son ciertas tampoco. Y entonces la universidad, creo, como una institución organización distinta a otras, tiene que entrar un poco en ese juego. Y, en todo caso, creo que empieza a tener un poco de sentido la idea de buscar la verdad en las aulas de la academia, o sea, somos un espacio distinto al de otras organizaciones, tenemos una labor distinta y, adicionalmente, eso marca una identidad como organización, más si somos públicos, sí, que creo que eso es muy importante para pensar en instituto. [...] </t>
  </si>
  <si>
    <t>DIÁLOGO DE SABERES</t>
  </si>
  <si>
    <t xml:space="preserve">[...]Eso, ¿a qué me lleva? Claro, el diálogo saberes es muy importante, sí, y creo que todo esto que ha abierto la discusión sobre el diálogo de saberes es valiosísimo. Pero yo retomo algo que dicen estos teóricos también, y es que el diálogo de saberes también muchas veces se parte desde un diálogo de ignorancia también, sí. Y claro, nosotros podemos tener un saber que denominamos científico, o que se puede denominar académico, pero es siempre limitado. Y tal vez ese diálogo de saberes permite que ese conocimiento limitado se enriquezca, amplíe sus horizontes, se cuestione, está muy bien. Pero el diálogo de saberes nunca dice que, caigamos en el relativismo, sí, y que todo vale, y que todo es bueno. [...] </t>
  </si>
  <si>
    <t xml:space="preserve">[...]Esta mañana lo decíamos, hablar con un profesor de la Nacional le quita a uno siempre la inocencia; lo que tú nos contabas esta mañana del agua, sí, ya. Entonces no es verdad que el agua que sale de la montaña es pura y que cualquiera la puede tomar. Eso es mentira. Entonces creo que la universidad sí tiene un compromiso en términos de un cierto tipo de saber, creo que la universidad sí tiene un compromiso en cierto tipo de academia. Y creo que ahí sí nos empezamos a diferenciar de otras organizaciones y de otras instituciones, porque claro, la sociedad educa o deseduca, pero la universidad tiene un compromiso distinto en ese sentido[...] </t>
  </si>
  <si>
    <t xml:space="preserve">[...]Esto también nos hace pensar como universidad pública, somos una organización, pero somos públicos. Eso que significa, que no estamos tan sometidos a la lógica de competencia que puede tener una institución privada. Es lamentable cuando uno escucha colegas que dicen, "Venga, es que aquí hay que hacer tal transformación", y ¿por qué? “No, pues porque los Andes lo hizo”. O sea, ese argumento, difícilmente podría ser válido en un lugar académico. Sí, y entonces, ¿cómo así que porque los Andes lo hizo?, ¿cuál es el ejercicio de reflexión que tenemos aquí para pensarnos. Y no pensemos que la nacional es igual a los andes, o que nuestra aspiración es volvernos como los Andes. Nosotros somos una universidad pública, tenemos una posibilidad de trabajar más autónomamente entonces, creo, que, gran parte de estos logros, y partiendo y mirándolo desde la universidad, parten, o tienen esto, o sea, la idea de qué nos entendemos como universidad, qué nos entendemos como universidad pública. Cuáles son los conocimientos que queremos plantearnos y las formas de pensamiento. Porque es que reivindicar el conocimiento no quiere decir que nos apartemos de la sociedad, todo lo contrario. Reivindicar verdaderamente el conocimiento y el pensamiento es tener herramientas para transformar la sociedad. Porque cuando todo se vuelve relativo, no hay posibilidad de transformación. Todo es bueno, y estamos tal vez en el mejor de los mundos posibles. [...] </t>
  </si>
  <si>
    <t>RELACIÓN TEORÍA Y PRÁCTICA</t>
  </si>
  <si>
    <t xml:space="preserve">[...]A veces se nos solicita que demos como conocimientos muy prácticos, porque la gente, digo muchas veces y aquí con respeto también a los estudiantes también dicen, "yo no quiero teoría yo quiero cosas prácticas". Sí, entonces uno dice bueno, primero, ¿qué práctica tienes que no pase por un conocimiento teórico? Así tú lo creas que no existe, pero les pregunto ¿cómo es posible tener conocimientos sistémicos, como hablábamos, sin reconocer, por ejemplo: la historia. En el área en que yo dicto poco a poco, los estudios sobre historia se han venido dejando de lado y empiezan a primar los estudios sobre gestión, gestión pública. En este caso yo digo, ¿cómo es posible que estemos en esta lógica de gestación y de pensar lo académico desde un punto de vista de la estricta gestión de la práctica, sin reconocer estos pensamientos sistémicos que talvez es lo que tenemos acá. Entonces, creo que es muy importante que logremos llegar a un punto también de reconciliación y creo que esto es lo que trato de hacer siempre en los cursos, que las y los estudiantes empiecen a tener un gusto por la teoría. Sí. 
Hoy se habla mucho de la obsolescencia del conocimiento y entonces yo digo, sí es eso cierto. Es decir, yo me pregunto si, por ejemplo, Marx, está obsoleto totalmente. Sí. O en la física, yo hablaba con profesores de física y les digo, “Ven profe, ¿cómo así que la obsolescencia?, ¿O sea la teoría de la relatividad, eso ya no sirve?, ¿Qué pasó?” Sí. Y no, hay unos que me dicen, mira, realmente la física no ha hecho nada interesante en los últimos 30 años. Si. Todo se puede comprender desde unas teorías, pero yo digo bueno, ¿ese es el conocimiento que deberíamos también darle a las y los estudiantes? o ¿qué es esto de la obsolescencia? Sí. Que llega a la parodia que nos propone, y es que las universidades ya no deberían titular, sino certificar. Certificar cursos cortos. Sí, de un año, dos años, rápido, salgan, que el pregrado es un momento más a lo largo de la vida y que no sé qué. Y entonces yo digo, bueno, ¿cuál es la identidad de universidad que se empieza a plantear ese sistema educativo? Sí, el presidente en algún momento dijo, "el SENA debería ser la universidad más importante del país". Y yo digo, bueno y aquí ¿cómo nos diferenciamos como Universidad Nacional?, no con una arrogancia de que, lo que tu decías profe hace un momento mejor dicho, estamos por allá, no, pero sí con un proyecto educativo que nos diferencie, sí. Y entonces creo que, desde ahí, tendríamos que pensar los aspectos del Instituto. [...] </t>
  </si>
  <si>
    <t>EDUCACIÓN EN PANDEMIA</t>
  </si>
  <si>
    <t xml:space="preserve">[...]Yo creo que es peligrosa la idea, de que, la pandemia todo lo cambió. Sí. Yo no creo. Yo creo que profundizó muchas cosas. Yo realmente no creo que nos hayamos vuelto más solidarios, sino que veníamos de un individualismo durísimo y ahora estamos en uno peor. Porque nos pusieron con el cuento de que tenemos que reinventarnos y que, sí. Pero también en términos de las ciencias sociales, seguimos en una sociedad capitalista. Y yo creo que eso marca unos elementos importantes. Sí. Entonces como que hoy cuando alguien dice, "venga, hagamos una pausa y reflexionemos sobre estas tendencias", la respuesta inmediata es, "ah, usted no se dio cuenta que el mundo cambió". Sí, yo creo que es importante darnos un tiempo en la reflexión en términos de ¿por qué cambió? ¿Y si verdaderamente cambió? Y ¿hacia dónde cambió? 
Sí, por ejemplo, el mundo cambió y entonces el tránsito a lo virtual. Venga ni siquiera hemos hecho estudios sobre eso. Sí. ¿Cómo así que entonces ya los cursos virtuales porque la pandemia nos cambió? Cuando uno empieza a ver los estudios que empiezan a aparecer sobre eso, paradójicamente las carreras que más le han apostado a la virtualidad son las carreras tecnológicas. Uno dice bueno, ¿qué laboratorios tienen estos estudiantes para hacer una carrera tecnológica de verdad? y segundo, son las que tienen más deserción. Entonces creo que es muy importante que nos demos una pausa. Creo que nuestra condición de universidad pública nos da la posibilidad de hacernos una pausa, para ver lo que verdaderamente cambió y el sentido de hacia dónde deberíamos ir.[...] </t>
  </si>
  <si>
    <t>TECNOLOGÍAS DIGITALES APLICADAS A LA EDUCACIÓN</t>
  </si>
  <si>
    <t xml:space="preserve">[...]Que hay un fracaso también del proyecto educativo en dos sentidos. La idea de que la sociedad educa, por un lado, lleva a pensar que cualquier persona puede educar también y yo creo que eso es riesgoso en términos de la desprofesionalización de nuestra labor como profesores y profesoras. Y yo creo que ahí la universidad tiene una deuda en términos de cómo profesores y profesoras nos formamos también en un ámbito pedagógico y un ámbito de enseñanza. Bien lo han dicho acá, ser un investigador no significa que sea un buen profesor. Sí. Pero tampoco caer en la idea de que cualquiera puede educar, sí, porque realmente tenemos una labor especifica dentro de nuestras comunidades académicas como profesores y profesoras, que no significa que no seamos investigadores o que no significa que no dialoguemos con la sociedad. Creo que al final un gran profesor o profesora lo que tiene es programas académicos, y un programa académico implica investigación, implica enseñanza e implica el diálogo con la sociedad, pero creo que eso falta reivindicar. Sí. Porque al final cuando todo esto cae en la caricatura, entonces la comparación es que un youtuber si llama la atención de un estudiante y nosotros no. Y entonces como que, nos va a tocar ponernos a hacer eso TikTok, y muchos estudiantes le piden a uno eso, que, porque no hace un TikTok, que los párrafos de las lecturas están muy largos, que no sé qué. Entonces yo digo, no, aquí hay que reivindicar un posicionamiento y una subjetividad como profesores y profesoras. [...] </t>
  </si>
  <si>
    <t xml:space="preserve">[...]AFMC: Y la última, creo que fracasamos es porque no entendemos muy bien a las y los jóvenes. Creo que eso es una labor que está pendiente. Entendiéndolos en su contradicción, sí. En el centro de pensamiento, yo dirijo el Centro de pensamiento en políticas públicas de educación superior. Y hemos tratado de tener una cercanía. Y entonces claro, hemos encontrado unas cuestiones muy paradójicas y contradictorias cuando hablamos con las y los jóvenes. Sí, por ejemplo, muchos reivindican, como jóvenes una cuestión un poquito consumista, y es que todos quieren libertad de elegir. Sí, entonces entrar a la carrera, por el lado que yo quiera, ver las materias que yo quiera, todo ese tipo de cosas, pero al final no tienen libertad de elegir. O sea, si cierran el SIA, no hay posibilidad, toca sacar notas, tienen hambre muchas veces. Si o sea, no es que sea cierta esa libertad de elegir o en carreras que no les gusta para poder estudiar, pero a la vez se encuentran, digamos, en el marco de esa libertad de elegir con una universidad y con una institución que es disciplinaria. Sí. Pues está el profesor, están los estudiantes, tienes que hacer parciales, tienes que cumplir notas, tienes que graduarte. Entonces esa contradicción lleva a los jóvenes a una situación de no lugar muchas veces y creo que eso no lo logramos comprender bien. 
Otra cosa, la idea de que tienen que ser competitivos, pero a la vez que son frágiles y vulnerables, no. O sea, que es esa contradicción tan tenaz y más en la Nacional que es tan meritocrática y todo eso.  Eh, creo que nos pone en una situación un poco complicada, No. O sea, claro, se amplía el bienestar y pensamos en temas de salud mental y todo esto, pero usted tiene que pasar, usted tiene cumplir, y las becas son para esto y las notas son estas, entonces como que hay una contradicción también en la que se sitúan. Otra cosa que nos ha llamado la atención de los estudiantes es con que ellos están muchas veces y así lo han dicho, si, no, como una profecía autocumplida que, el mundo no puede cambiar, sí. Entonces que lo único que nos queda es adaptarnos a un mundo que no nos gusta. Sí, o sea, cuando nosotros a veces en los, en las, en las mesas de trabajo que hemos tenido, me decía bueno, ¿cuál es la situación?, y dicen, mire, realmente el mundo que vemos no nos gusta, no nos gusta, pero no sabemos para dónde ir.  
CMOS: ¿Qué es lo que no les gusta de ese mundo?
AFMC: La competencia.  …No les gusta que la universidad, la ciudad, es muy ruda, siempre, que hay poco cuidado, por ejemplo. No les gusta la idea de estar estudiando cosas que a ellos no les gustan, no les gusta la idea de que tienen que estudiar solo para el trabajo, que siempre tienen que primar una racionalidad instrumental en todo, sí. Entonces qué materias escojo, la que me sube el promedio; qué tal cosa hago, la que me lleva a un mejor salario, que, qué profesor veo, el que sea más fácil. Esa lógica que ellos dicen, no, eso no nos gusta, y vemos lo que es el mundo, pero no queremos terminar así. Sí, o sea, caen en una situación en donde ya no hay alternativa y lo mejor es adaptar. Entonces también en, vemos que se ubican en esa dualidad tan complicada. 
Finalmente, hay otra cosa que me llama la atención no, y es, dicen ellos, nos llaman a que tengamos múltiples inteligencias, sí, inteligencia académica, inteligencia emocional, inteligencia social, inteligencia no sé qué, habilidades blandas, y al final nos dicen que nos tenemos que educar es para el trabajo. Sí. Entonces otra contradicción que ellos marcan ahí. Entonces, creo que, reconocer estas complejidades y estas contradicciones serían claves para repensar el proceso educativo, pero creo que lo debemos pensar en términos de entendernos un poco como qué hacemos y qué somos como universidad, no como cualquier organización y qué hacemos como universidad pública, además. [...] </t>
  </si>
  <si>
    <t>AFMC;CMOS</t>
  </si>
  <si>
    <t>EGRESADOS</t>
  </si>
  <si>
    <t xml:space="preserve">[...]Y cierro, el otro que nos dicen, que, que tiene que ver con eso, y es que hay otra contradicción planteada por los egresados. “Queremos siempre que nos valoren el proceso, pero cuando salimos a trabajar, nos valoran es el resultado”. Allá, ningún jefe, se va a parar:  oye tú, te esforzaste, vimos, no sé qué, nada. Usted presenta y si tiene una orden de prestación de servicios, me presenta un resultado, yo nunca lo veo, yo nunca sé. Entonces, creo que todos estos elementos que son complejos, que son contradictorios y que incluso se pueden enriquecer más en un diálogo permanente con las y los jóvenes. Son elementos que deberíamos tener en cuenta en términos de nuestra situación como universidad, cierto. Porque al final la educación superior es también política y pública, pero también sabiendo que como universidad tenemos, unos derroteros, tenemos una función en la sociedad, y que no podemos caer en que, pues somos cualquier otra organización o que somos, digamos, cualquier otra universidad. Creo que es importante reivindicar aquí lo público también. [...] </t>
  </si>
  <si>
    <t xml:space="preserve">[...]yo creo que anuncias una cantidad de temas estructurales de mucho calado. Hay una pregunta que pone sobre la mesa de una manera indirecta y es para qué se educa. Sí, para qué, me parece que esos para qué están muy permeados por el espíritu de época, entonces ojo. ¿Educo para un eficientismo neoliberal? ¿Educo para que la gente sobreviva?, ¿para qué educo? O sea, yo creo que esa pregunta está y creo que tenemos múltiples respuestas cuando nos empezamos a mirar, para qué. Cuando uno mira el plan de desarrollo uno dice, hay unos ideales ahí que están tratando de indagar para qué educamos, pero creo que la pregunta, nos la deja sobre la mesa: para qué. Sí. Con una agravante, el espíritu de época es complejo. [...] </t>
  </si>
  <si>
    <t xml:space="preserve">[...] Estoy de acuerdo contigo que la pandemia aceleró, aceleró una crisis que no hemos entendido y aceleró un movimiento que apenas estamos tratando de digerir. El espíritu de época, ese será un tema que vamos a tener en otra de las charlas. Que es cómo ha ido evolucionando, esas visiones de mundo que son las que nos tienen conflictuados hoy. 
O sea, los niños hoy están. Ya no son, ya no son neandertales, pero ya no son Edad Media. Sí. Ya no, el modelo neoliberal les está contando historias, pero es el que atraviesa el mundo y ellos quieren una humanización. Aparece todo el tema de sostenibilidad ecológico, aparecen un montón de temas en medio del Gran Espíritu que no podemos negar que es neoliberal. Sí, o sea, ese es el Gran Espíritu de época que nos atraviesa y terminamos honrándolo siempre, a pesar de todo. Eh, entonces yo creo que hay unos temas marcos gigantescos que nos toca evaluar para poder entender como todos esos interrogantes que pone sobre la mesa. [...] </t>
  </si>
  <si>
    <t xml:space="preserve">[...]Eh, esas contradicciones tan profundas, la paradoja o la dialéctica que tú dices estamos viviendo hoy. Los niños son hijos de esta paradoja entonces por eso sí, pero no, ya no hay absoluto, ya es un relativismo constante que posiblemente nosotros todavía no tenemos ni siquiera cómo asistir a, esa respuesta. [...] </t>
  </si>
  <si>
    <t xml:space="preserve">[...]Y, volvemos a la triada, efectivamente si alguien ostenta el espíritu, es la academia, la universidad. 
O sea, es la que ostenta las grandes teorías, los grandes modelos, ese acceso. Me parece que la acepción la verdad le hace justicia al concepto porque no estamos hablando de ni mi verdad ni tu verdad sino la, qué es lo que entendemos por verdad en el momento histórico en el famoso tema de la posverdad. Qué es eso de la verdad y fuera de todo hay algo que es muy bello siempre hemos tenido unas búsquedas incesantes de esa, la verdad y posiblemente es una verdad que va llegando, que va tumbando otras y va entrando a amplificar, eh ese concepto de la verdad, posiblemente el momento que lo declara la universidad posiblemente sí estaba entendiendo hacia dónde iba el tema. 
Entonces, eh, efectivamente nosotros no podremos prescindir del espíritu que nos mueve que es eso, el gran conocimiento, esa gran acceso a esa la verdad, vuelve y juega, tenemos una institución supremamente robusta con una presencia nacional absurdamente grande, con una imagen impresionante y estoy de acuerdo que hay que aprovechar quiénes somos, para incidir realmente en la transformación de país[...] </t>
  </si>
  <si>
    <t xml:space="preserve">[...]que nos queda, el alma, cuando yo los escucho y ustedes con el tiempo me van a entender más, con el tiempo siempre el problema está en el alma, en mis deseos, mis percepciones, mis necesidades, en lo que la cultura como alma reclama.  Haces mucho énfasis en todo eso, el espíritu de época, mis contradicciones, eso no tiene nada que ver con la verdad, con el gran conocimiento, es más, ellos no les interesa si eso es la verdad o no es la verdad, pero me acontece mi existir y mi existir se expresa en mis percepciones por lo tanto en el alma, sí. Entonces soy una convencida que nos va a tocar trabajar mucho, la evolución de la conciencia. O sea, la manera como visionamos el mundo, la manera como nuestras comunidades visionan sus mundos, representan sus mundos, imaginan sus mundos. Más allá del espíritu y de ese cuerpo. Más allá de eso. 
Con el tiempo, como les digo, seguramente que van a ser muchas las discusiones alrededor de esos temas que siempre están haciendo énfasis en el alma de la institución. [...] </t>
  </si>
  <si>
    <t xml:space="preserve">[...]Voy a empezar con una cuestión, que esto funciona así, esto es inclusivo, pero de verdad. Y hablo de inclusivo de verdad, estoy hablando de sedes como la sede de Tumaco, la Sede de La Paz, la Sede Palmira. Es mirar de dónde vienen estos estudiantes, las necesidades de estos estudiantes y voy a hablar una cuestión allí de lo que habla el profesor que yo estoy completamente de acuerdo contigo. Es ¿ese estudiante realmente está estudiando la carrera que quería estudiar? Pues en primera no sucede ni en La Paz y no sucede, ni en Tumaco. ¿Por qué? tenemos siete carreras, siete profesores que implica Palmira. De esas, una de las que, la top, a la que más quiere llegar allí es, Ingeniería Ambiental y Agronomía, sí. Pero sabes ¿cuánto realmente quieren estudiar Ingeniería Ambiental o quieren estudiar ingeniería Agronómica? Pues cuando hacemos todo el cruce de eso, solamente uno, quería estudiar esa asignatura.[...] </t>
  </si>
  <si>
    <t xml:space="preserve">[...]El resto viene del grupo dos, grupo tres y grupo cuatro. Que son los que llegan. El esquema de admisión es, para mí perverso. Perdone la palabra. Entonces, cómo llegan estudiantes y qué tenemos que hacer allí, los profesores, pues yo fui Decano, dentro de la facultad de ciencias agropecuarias y una de las cuestiones es colocar a los maestros que enamoren, sí, que enamoren, para no tener ese nivel de deserción tan grande como se venía haciendo. Y hacer enamorar un estudiante de una carrera que no quiere, es muy duro. [...] </t>
  </si>
  <si>
    <t>FORMACIÓN DOCENTE PERMANENTE</t>
  </si>
  <si>
    <t xml:space="preserve">[...]En primer lugar, porque no estamos formados los profesores y qué pena decirlo, hablo Palmira, no estoy hablando de otra, de otro lugar, como pedagogos, estamos, a nosotros nos contratamos como investigadores y miren la forma como nos contratan. 
Entonces, la pedagogía la hemos estado aprendiendo en el transcurso de estos años que estamos allí por tropiezos, aciertos o porque a alguien le funcionó, y contame, tal cosa vamos como, en ese proceso.[...] </t>
  </si>
  <si>
    <t>INCLUSIÓN</t>
  </si>
  <si>
    <t xml:space="preserve">[...]Entonces una de las cuestiones que yo miro aquí es que, lo que estamos hablando tiene que ser inclusivo de verdad. Inclusivo de verdad es mirar la realidad de cada una de las sedes. Cada una tiene su historia, cada uno tiene su cuento, cada una tiene su personalidad. Y entonces eso tenemos que mirarlo[...] </t>
  </si>
  <si>
    <t>[...]Lo otro, que esto sea colectivo, sí, miren lo que está sucediendo aquí. Nos convocaron a muchos y somos pocos los que llegamos. Pero yo creo que esto, yo le comentaba antes de empezar todo este proceso, a nosotros como, como directores académicos nos toca impartir una serie de cursos a nuestros profesores. Y esa serie de cursos es: “Profe, eh, te invito” o te invito no, tienen todas las invitaciones personales, pero toca ir luego, pero a mí personalmente, me toca ir oficina por oficina hablándoles personalmente como el voz a voz, mirá. Empecé con seis, profesores de 114 profesores ¡que me vayan seis! Yo me quería … [el profesor se tira hacía el espaldar de la silla y utiliza las manos para tomar aire] tomar aire… porque en todas las encuestas, es que la universidad no los prepara y cuando salen los cursos para prepararlos están todos ocupados. Y por qué están ocupados cuando son las vacaciones de nuestros estudiantes. Yo ahí no le veo, pero entonces, ya luego hacer estrategias de buscarlo, ya voy en 30.[...] Pero ni siquiera estoy en el cincuenta por ciento de los profesores de planta. Y eso a mí me duele, porque a la institución le cuesta mucho dinero, estos cursos porque, en primer lugar, la Sede Palmira no tiene pedagogos. Nos toca contratarlos para que nos impartan una serie de procesos. Entonces yo creo que eso tiene que ser colectivo y esto tiene que ser casi de mandato obligatorio, como se los dije a los decanos. Si esto no es de mandato obligatorio, profesores, esto no me funciona. Se los dije acá y aquí estamos invirtiendo y estoy haciendo acá y ustedes no hacen nada. Entonces, los profesores ya comenzaron los decanos a hacer esa paz…</t>
  </si>
  <si>
    <t xml:space="preserve">[...]Mira eso que tú estás poniendo se llama cultura, se llama alma de la organización. Son esas personalidades, son esos rasgos, son esas sombras que hemos tejido en el tiempo. Esos son los grandes monstruos con los que vamos a trabajar. [...] </t>
  </si>
  <si>
    <t xml:space="preserve">[...]Entonces, no tener metas claras. Las metas tienen que estar que, así sea un solo objetivo, pero con una meta clara. A dónde queremos llegar y que luego eso ya le va saliendo. El enano se crece, como se dice. Y falta de continuidad. Una de las faltas de continuidad es que comenzamos procesos y bueno, esta administración dijo que sí, la otra administración dijo que no. Yo ya venía todo animado, pero ya, como que me freno. Entonces como que esto no, no avanza. Miedo al futuro, no. El miedo al futuro de todo lo que se nos viene.[...] </t>
  </si>
  <si>
    <t xml:space="preserve">[...]Es que, miren una de las cosas que me pasan. Mi asignatura, sin mi asignatura no hay ingeniero agrónomo. Y lo pongo en un contexto, así. Es que uno piensa que su asignatura es lo máximo, el ego de nosotros como profesores tenemos un ego, es que sin nuestra asignatura no formamos lo que queremos. Y se los digo por ese proceso mal llamado armonización que estamos haciendo entre sedes. Cómo es posible que Medellín, Bogotá y Palmira formen ingenieros agrónomos y ni siquiera nos comprendemos en las asignaturas. Empezando, tan sencillo. Por qué un crédito. Por qué dos créditos. Por qué cuatro créditos. Y miran el contenido son iguales. De dónde nos basamos para sacar esas cosas.  Y comenzamos, esta asignatura, señores no es posible tener doscientos trece créditos, en un programa, se me va a demorar trece, catorce semestres en salir un estudiante con esa cantidad de créditos. Por qué no, en vez de bajar para poder la ganar. No es que, si no damos eso no, no sabemos, no es que. Entonces tenemos que mirar ese proceso es cómo conversamos nosotros con universidades. [...] </t>
  </si>
  <si>
    <t xml:space="preserve">[...]Lo que ya les manifesté, las particularidades de cada una de nuestras sedes. Para mí, eso se llama contexto, yo digo que es mal llamada Sede Palmira, para mí es la universidad de suroccidente colombiano. ¿Por qué? el cuarenta por ciento son de ahí de Palmira y menos, treinta cuarenta por ciento son de Palmira. Un quince veinte por ciento son del resto del Valle de Cauca. Por lo menos hay un estudiante de cada uno de los municipios. El dieciséis por ciento son de Nariño, el ocho por ciento son del Cauca y un Ocho por ciento o al diez por ciento de Putumayo y, otro resto que son de Colombia. Sí, hay un gran grueso de Colombia. [...] Esa la población total. Nosotros somos hasta la semana pasada éramos dos mil setecientos sesenta y cinco (2.765). Eso es fluctuante.[...]A nosotros nos llegan de Tumaco, nos llegan un gran número de PEAMAS. Nos llegan allí. En ese sentido. Y allí, yo veo a Tumaco como una sede intersedes. Cómo se construyó Tumaco, cómo vive Tumaco. Con profesores de las nueve sedes, unas aportan más que otras, profesores. Y ahí van funcionando, ahora ya le van a llegar cincuenta profesores, pero tienen que crear, ya carreras, ¿por qué cómo van a hacer? Los cincuenta profesores, ¿qué van a hacer?
Ya las sedes de, Leticia, sede Orinoquía, ¡tienen que tener más carreras! Entonces, ya ese intersedes lo veo como que va dando como un paso atrás, en ese sentido, porque ya cincuenta profesores pesan.[...]   </t>
  </si>
  <si>
    <t>POLÍTICAS EDUCATIVAS</t>
  </si>
  <si>
    <t xml:space="preserve">[...]Tiene que crear. Políticas claras del Instituto. Cuáles son las políticas que tenemos que seguir en esta parte porque, somos muy versados en dar discursos, unos más que otros. Unas profesiones más que otras. Somos más versados a dar el discurso, pero no sentamos política. Y la política debe estar inmersa en ese proceso. [...] </t>
  </si>
  <si>
    <t>ESTUDIANTE PEAMA</t>
  </si>
  <si>
    <t xml:space="preserve">[...]El aula de clase, ¿qué es el aula de clase?, ¿el salón?, ¿el campo? o ¿el mundo?
Para mí, una de las cosas que yo, mejor dicho, es una cosa de esas que pone uno la polémica, qué dice: “El estudiante PEAMA debe de volver a su territorio. ¡¿Por qué tiene que volver?! 
¡Que se sienta bien donde él quiera! Estamos formando estudiantes ¡para el mundo! y donde él esté, en el lugar que él esté, está irradiando su territorio, su zona. Para mí, es eso. Pero entonces no, es qué tiene que transformar allá. ¿Con quién? ¿Con qué? ¿hacia dónde? ¿le vamos a dar esas facilidades? ¿La universidad tiene unos proyectos que faciliten esa incorporación de esos estudiantes? O es que tiene que llegar a ¿dónde me meto? ¿A dónde me cojo? ¿A dónde me meto acá? 
Yo, con todo el respeto, yo digo que la universidad, así sea PEAMA, municipios pobres, los regulares, debe ser estudiantes para el grupo, no para una región en particular. Si quiere volver, tiene la oportunidad perfecto ¡Hágalo! Pero muchos de estos estudiantes, y te lo digo como Sede Palmira, tenemos que estos estudiantes están, en Canadá, en una de las mejores universidades como profesores, irradiando. ¿Y cómo hacen irradiación? Llevan estudiantes de sus regiones a que estudien allá. Ven las políticas, que tiene la universidad sobre becas y profe necesito un estudiante de este tipo, y es esa conexión. Yo creo que la universidad no debe perder es la conexión con estos estudiantes para seguir apoyando todos estos procesos. [...] </t>
  </si>
  <si>
    <t xml:space="preserve">[...]Hablaré un poquito también de mi experiencia docente, de mis frustraciones, de mis logros. Yo, debo confesar que yo desde que decidí ser docente me frustré [varios de los participantes se ríen, incluyendo al profesor]. Para mí fue una experiencia que siempre la soñé, pero cuando ingresé a la Universidad Nacional, no fue fácil. Porque, en primer lugar, llegué con una, digamos, con una premisa que, evidentemente en las dos primeras clases. Ya la había desaparecido y era que el ejercicio profesional, me iba a dar la capacidad para ser profesor y no fue así. Eso no me formó para ser profesor.  
Segundo, y es que, en ese momento en la facultad, un paréntesis se me olvido presentarme yo soy JCOB, director académico de la Sede Medellín. Profesor de la facultad de arquitectura. En ese momento tenían una metodología que me parecía en ese momento, en este momento no me pregunten, muy interesante y era que, cuando uno iba a empezar su carrera docente, iba al lado de un profesor, y uno asistía a las clases del profesor. Me tocó con un profesor, que, para mí, era un profesor excelente. Una persona que tenía además una, capacidad para dibujar, una expresión gráfica enorme, un conocimiento maravilloso de la técnica, la arquitectura, de hacerle entender, de hacer entender cómo funcionaba por ejemplo las estructuras más complejas, a partir de unas gráficas. Y, yo dije, “yo nunca voy a llegar a ser como este profesor”. No sirvo para profesor.  
Pero también en ese momento me di cuenta que, que la receptividad de los estudiantes, a pesar de la calidad de ese profesor, yo veía que los estudiantes no eran contentos, pues no estaban contentos, no prestaban mucha atención. Las evaluaciones no eran buenas, además que yo era siempre en una encrucijada “¿uno qué evalúa aquí?”, si evaluarlos bien, si entendieron bien, ¿qué es lo que tiene que uno que hacer aquí? era muy triste. [el profesor pregunta quien es profesor de arquitectura en la sala, y GHB responde que ella. El profesor continua] … 
Esa relación entre técnica y proyectación pues ha sido muy complicada definirla en la academia, entonces cuando uno veía les decía, pero uno les explicó cómo funciona, no sé, el puente helicoidal y porque va para una proyectación y no tiene ni idea cómo funciona un puente, cualquiera cosa de esas.  Entonces, empezó pues ahí como esa frustración, pero entendí también que mi labor entonces, no era… si bien en algún momento dije me tengo que preparar muchísimo para lograr los niveles que tiene ser profesor, también entendí algo, que lo importante no era cómo iba a enseñar sino cómo los estudiantes iban aprender. Esa fue como la primera, reflexión que hice.
Luego ya mi vida empieza, el doctorado que cambio, o a mí particularmente me cambió mucho la forma de enseñar. Ahí cuando me di cuenta que efectivamente había una didáctica distinta que me permitiría que los estudiantes aprendieran mucho mejor el conocimiento a través de otras metodologías y encontré pues que la experimentación material era una muy buena fuente de aprendizaje de parte de los estudiantes. 
Leía para los que disimuladamente están en los correos de la Universidad Nacional de la representación profesoral. 
Hace poco, hoy, me llegó, un documento muy interesante, yo creo que ya, por lo menos las candidaturas a rectoría yo creo que nos dan documentos muy interesantes, reflexiones muy importantes. Y yo creo que ya están empezando a vislumbrarse unos candidatos a las rectorías, ya empiezan a escribir.
Mentiras yo no sé, estoy conjeturando, pero no sé si están… pues, no sé si este profesor se va a lanzar a la rectoría, pero escribió un documento supremamente interesante, un profesor de artes plásticas.[...]MAHS Pues firma como profesor de artes. Hace toda una reflexión sobre la dificultad de enseñanza de las artes en la Universidad Nacional de Colombia y sobre todo en esa decisión que se hace del arte y de la ciencia. Y entonces, también yo creo que yo de los logros que he podido tener como docente es entender que la creatividad hace parte de la estructura pedagógica y que no es solo la ciencia. Nos hemos dedicado mucho a formar en la ciencia, pero muy poco en la creatividad y en formar distinto, cuando se trata, si vamos a formar un artista, pues los arquitectos pueden tener otras percepciones sobre qué es la arquitectura, si es arte o ciencia o técnica, pero bueno, en fin. Es como esa manera de hacer y también pues me ha preocupado muchísimo la manera como cómo se evalúa, cómo se evalúa sobre todo en profesiones que son, repito, donde la creatividad, es un factor supremamente importante y evaluar la creatividad digámoslo, si no es muy difícil.  Súper complicado, pero yo creo que ahí tenemos que llegar.
</t>
  </si>
  <si>
    <t>JCOB</t>
  </si>
  <si>
    <t xml:space="preserve">[...]Quería hacer dos comentarios, resaltando que la evaluación, dentro de la metodología me parece que es importante y deberíamos empezar a preocuparnos mucho. Sobre las formas de evaluación y ahí voy a conectar un poco con lo que han hablado algunos compañeros sobre el examen de admisión de la nacional y digamos, voy a decirlo en estas palabras, no sé si esta será la misma percepción, y el fracaso del modelo. Pero no, yo no lo pienso así, porque si bien es cierto que los estudiantes, que muchos de los estudiantes, entran a carreras que no les gustan, hay muchos que también entran a carreras que no tienen ni idea que son. Y ahí también se generan unas frustraciones muy grandes. 
Entonces, yo creo que la solución en el sistema, si es que existe una solución en el sistema de admisión, es que, porque seguimos teniendo unas tasas… yo sé las tasas de abandono que teníamos cuando el sistema era vocacional era inclusive más altas de las que tenemos yo creo que ahora. Entonces no sé si en realidad ese, es, el sistema yo optaría más por algo que hemos venido hablando muchísimo que lamentablemente no hemos podido materializar. Y es un sistema alternado , inclusive la rectora el viernes que ella estuvo en Medellín, y estábamos hablando sobre el modelo de, pues por estudios generales, que me parece una estrategia metodológica importante, pero también sobre un modelo de admisión, que se ingrese por áreas del conocimiento y que posterior a unos estudios generales, el estudiante ahí sí pueda decidir, cuál es la profesión que quiere, a partir de una formación muy garantizada, muy integral, pero que permita darle claridad también al estudiante sobre qué es lo que va a estudiar o cuál es el propósito[...] </t>
  </si>
  <si>
    <t xml:space="preserve">[...]Me impactó un poquito cuando usted me hablaba, para qué educamos, para mí, educar más que formar. Entonces, no sé si la pregunta era enfocada más bien para qué formamos, porque educar es desarrollar facultades intelectuales, morales, afectivas, cierto.
Y yo soy de los que creo que la universidad no se puede asumir, no puede asumir ese rol, eso es una realidad. Porque la educación es multifactorial, O sea, yo no puedo educar cuando tengo un ambiente familiar…en unas condiciones, diferentes, cuando, las vivencias del hogar, de la sociedad, del barrio, de mis amigos, es muy distinta de pronto a lo que yo estoy, formando o pretendo formar en la universidad, cierto. Entonces, uno educa para ser feliz. Uno educa para ser feliz. Esa es la respuesta, pero no todo es la universidad, es partícipe del proceso de educación. Hace parte del proceso de educación, pero no es la única responsable de la formación, es de la formación profesional. Es la que, nosotros debemos tener muy claro porque yo te podría responder yo para qué me eduqué y para qué educo. Para ser feliz. Para poder convivir en sociedad, para lograr mis propósitos, para lograr mi proyecto de vida. Donde la universidad hace parte importante de ese proceso, pero no es la única. Ahí dependemos de muchos factores, repito donde interviene, familia, amigos, ambientes, en fin, capacidades económicas, muchísimas cosas. 
CMOS: Bueno yo creo que, es todo una provocación. O sea, el solo hecho de que como dices tú utilicemos el concepto impunemente hay que ponerle a ese doble clic porque también eso es parte de las claridades que tenemos que tener, porque la palabra educación aparece por todos lados. Sí. Entonces uno dice “ey entonces, ¿cuál es ahí el punto?”[...] </t>
  </si>
  <si>
    <t>JCOB;CMOS</t>
  </si>
  <si>
    <t xml:space="preserve">[...]AFMC: Qué pena, es que me gustaría como para cerrar lo que… y algo que mencionas profe, en todo caso, no sé si han tenido la oportunidad de mirar la encuesta de juventud, donde dice, voy a empezar con, lo que los jóvenes no, en lo que los jóvenes y las jóvenes desconfían, lo que genera mayor desconfianza. Los partidos políticos en un ochenta por ciento, los influenciadores digitales en un ochenta por ciento, entonces eso es raro cuando le dicen a uno que uno tiene que volverse un poquito... los líderes cristianos no católico setenta y tres por ciento, el congreso setenta y dos por ciento, los medios de comunicación setenta por ciento, el Consejo Nacional electoral sesenta y seis por ciento, la Policía Nacional el sesenta y seis por ciento y las redes sociales el sesenta y cuatro por ciento. Ahí está todo esto de la red, sí. Los jóvenes según la encuesta no confían en esto, y hay una cosa muy linda, dice el setenta y cuatro por ciento de los jóvenes confían en las universidades públicas y, el sesenta y uno, en las universidades privadas. Entonces yo creo que ahí, hay algo que… muestra el compromiso, pero también la percepción que pueden tener y tal vez lo que esperan, frente a un descrédito por todas las instituciones, no. Todas las políticas, las religiosas y las de los medios de comunicación, que pueden ser ámbitos muy importantes de lo que uno podría llamar educación. [...]
CMOS: Hay un cuestionamiento enorme y para cerrar tu aporte, yo creo que es una frase que nosotros hemos escuchado desde muchos autores y es: las soluciones de un momento histórico son los problemas del próximo, no. Entonces tú estás diciendo: bueno hay que revisar muchas cositas y entre ellas la admisión, la evaluación.  Vuelve y juega, más que como dices tú satanizar algo, es, saber qué fue bueno en un momento determinado, que dio resultado y hoy tendremos que mirar realmente qué es aquello que podríamos mejorar, qué es esa solución del momento histórico que tendríamos que estar aportando.  </t>
  </si>
  <si>
    <t>MODELO INTERSEDES</t>
  </si>
  <si>
    <t xml:space="preserve">[...]Si algo muy rápido me siento muy complacido de que, muchas de las cuestiones que se abordan acá, permanentemente nosotros en la Paz también, de una manera endogámica, digamos que un frenesí, será que es que estamos acá haciendo algo malo, y es un poquito como algo que decía el profe acerca de la obsolescencia del conocimiento y es caer en esa necesidad permanente de la consecución de los fines útiles, del conocimiento.  Y escuchando también un poco lo que decía el profe, JCOB, y lo que él mencionaba acá es cómo romper esa percepción de educación para el trabajo, reivindicando los proyectos educativos, pero claro, eso desde cada sede cómo se puede relacionar, un poco lo que mencionaba el profe, con el ejercicio intersedes, entonces, por ejemplo, ahora estamos con los proyectos educativos del programa. 
Entonces ahí ya estamos en algo que es operativo, que directamente el Instituto puede decir mire: eso es algo operativo que nos articula y nos pueda hacer algo que en realidad pues somos una única universidad, pero... y nuestras acreditaciones de conocimiento, que son un poco esos diplomas de que dice que usted ya es egresado del programa son menos. Pero, no somos capaces de ponernos de acuerdo con que, por ejemplo… yo qué sé… Gestión cultural y comunicativa que está aquí en Manizales, y la Gestión cultural y comunicativa De la Paz, pues sean el mismo proyecto educativo del programa, pues si es lo mismo. Y eso hablándolo en términos de pregrado. Si uno se va a posgrado. No pues profe, yo tengo aquí cuarenta y cinco o cincuenta profesores que tienen las experticias y quieren dar ese programa. Ahí hay otras negociaciones que están por fuera de la discusión, en términos de académicos y ya tienen unas necesidades de cultura organizacional o con una cultura aprendida y unas estructuras en las cuales pues, cómo hacer uno para tratar de ir a la praxis.De nuevo, no, un poco lo que se ha mencionado ahora últimamente, en esa última parte de la sesión, es que el Instituto cómo puede articular y volver realidad en los primeros ejercicios piloto que puedan llevar a pequeñas experiencias significativas dentro del ejercicio de la innovación académica, conocemos dónde estamos, tenemos diferentes visiones a dónde queremos llegar, pero somos la misma universidad, pero operativamente pues nos comportamos como unas federaciones en las que pues cada uno dice yo considero que mi ingeniero mecatrónico en La Paz pues es diferente al ingeniero mecatrónico en Bogotá y eso viene a la reflexión de los créditos. [...] </t>
  </si>
  <si>
    <t xml:space="preserve">[...]Entonces me siento muy tranquilo al escuchar todo esto porque son reflexiones que permanentemente nosotros estamos sintiéndonos en esas catarsis porque nosotros, por ejemplo, esa tentación de los créditos, que en ultimas eso es tiempo, en concreto eso es una medición del tiempo, lo modular es una organización del tiempo, siempre es esa relación espacio temporal y, cómo en últimas, nosotros hemos, muchas veces pensado al final será que todo esto es un problema de cómo se mide el aprendizaje. Esa es la pregunta, cómo se mide el aprendizaje, si es que se puede medir, porque en últimas, las habilidades blandas, o el ejercicio de contenidos o de créditos o de admisiones, es en últimas cómo hago yo para saber si lo que yo estoy haciendo dentro del aula es lo correcto, como sería el conocimiento, y ahora que estamos en estos ejercicios de proyecto objetivo de los programas es, cuál es el perfil de nuestros egresados porque claro, uno puede conocer cómo son nuestros estudiantes y cómo somos nosotros los profesores y cómo es nuestra estructura dentro del aula. [...] </t>
  </si>
  <si>
    <t xml:space="preserve">[...]Pero ahora, colocando de nuevo en el final de todo el proceso y en ese ejercicio de formación integral y de la reflexión de lo público que se ha hablado acá, es, cuál es el perfil de nuestros egresados con respecto a las demandas territoriales, y es un poco reivindicando lo que mencionada el profe y a mí me pasa por ejemplo eso mucho eso en la Paz. Nos presentamos a un proyecto de mecánica cuántica. Y nos dicen, y ustedes en la Paz, ¿qué van a hacer si ustedes apenas tienen unas tijeras? ¿ustedes que aportan? No, pues aporto esto profe, yo tengo la cabeza [simula colocar su cabeza sobre la mesa].  Valores específicos, contrapartidas pues. Pero en últimas es eso, pues ese ejercicio intersedes, la de la obsolescencia del conocimiento. Pues en últimas somos una universidad. Sí en realidad eso es real y somos la misma universidad, pues el ejercicio de armonización me parece que debe pasar un poco por, por esos ejercicios de, bueno, ahorita hay 50 futuros profesores y profesoras en Tumaco, pues no son, se asumen nacionales. [...] </t>
  </si>
  <si>
    <t xml:space="preserve">[...]Y pues, hay profesores que pueden ir a Tumaco, profesores que pueden ir a la Paz, hay profesores que pueden llegar a Bogotá, pueden llegar a Manizales, pero eso es una visión que rompe la estructura por completo porque entonces ya se rompen, esas federaciones y en últimas eso es importante porque la sensación que nos queda muchas veces es que, el ser incómodos puede ser soportable en un lapso, en un tema de tiempo, pero en algún momento eso se disipa. Y esa disipación lo que hace es que uno se relaja y pues uno entra en un estado de confort y es muy fácil que si la estructura es tan rígida y hay una pequeña disipación solamente a través de lo que pueda aportar el instituto y las reflexiones se quedan ahí y esas tensiones no se transmiten a través de toda la red y no es algo tan orgánico. Pues en últimas eso se ha disipado, es una energía que se ha disipado porque es muy difícil llevar a diferentes capas. Entonces también me parece importante el golpe de realidad que están dando antes los colegas en términos de los alcances en esas pequeñas victorias tempranas, con respecto a que esto en realidad sí funciona. En términos de reflexión curricular, por supuesto, de lo pedagógico, ya está funcionando, para escucharnos y ponernos a pensar. Pero me parece que, si en realidad queremos ir a otros niveles más profundos, necesariamente ese golpe realidad si es necesario porque hay unas profundas contradicciones que me parece que son difíciles superar. [...] </t>
  </si>
  <si>
    <t xml:space="preserve">[...]Tú pones sobre la mesa las, yo creo que es una, una que, una discusión eterna, descentralización, centralización. Sí. En términos del acontecer social y eso trae todas las contradicciones internas, yo creo que no es ni centralización ni descentralización. Qué es lo que no funciona en cada una de esas prácticas sociales, no. Que empieza a traer una cantidad de anomalías. Muy interesante.[...] </t>
  </si>
  <si>
    <t>[...]Quisiera decir que este año nuestro instituto de investigación en educación cumple veinte años… y que no ha sido tan fácil el proceso porque por mucho tiempo nuestra universidad, lo digo con cariño, se ha negado a pensar la educación. Es decir, educamos, pero no, necesitamos es patentes, necesitamos premios internacionales, necesitamos papers… [...] Y entonces ha sido un proceso pues difícil. Yo llegué ahí en el 2010. Entonces no viví todo el proceso, pero ese inicio fue brutal. No fue tan fácil. Y hay muchos retos[...]</t>
  </si>
  <si>
    <t>CIBERGEOGRAFÍA</t>
  </si>
  <si>
    <t xml:space="preserve">[...]Creo que están poniendo muchas cuestiones importantes, lo político, yo diría que lo geopolítico también, es un asunto sobre la vida. Hay una cuestión y es que la universidad ha estado en gran medida, aislada del Estado, me da la impresión. Es decir, los gobiernos comienzan con, retorica, retorica, retorica, donde la universidad reacciona, tal vez patalea y estamos en un momento un poco diferente y creo que hay que tener, un mundo diferente.  Así como de manera estructural o sea es importante, creo que esto del pensamiento sistémico, es importante el pensamiento sistémico, pero también lo rizomático. Es decir, hay que pensar de forma fractal, multidimensional. Incluso yo diría que lo sistémico es importante, pero hay que ver más allá porque muchas cuestiones no se pueden explicar por lo sistémico, incluso tal vez lo cuántico. Entonces, no sé eso, pero trato de ser aficionado en algunos temas. [...] </t>
  </si>
  <si>
    <t xml:space="preserve">[...] Creo que, en gran medida y conectando un poco con varias cuestiones, pero una, por ejemplo, esto de que el mundo no le gusta los jóvenes, a una gran proporción, creo que, hay que pensarlo muy bien porque no es un asunto de capitalismo, incluso preferiría utilizar ahora el concepto de híper-capitalismo. Ni siquiera la riqueza, se está soportando con oro, con plata, con esmeraldas, con diamantes, si no ahora son computadoras y el sistema financiero hace lo que le da la gana. Incluyendo guerras, compra aquí, vende allá, ese es un asunto desde una perspectiva una especie de orgasmatron y ahí conecto eso con algo que me he encontrado últimamente explorando este tipo de asuntos que es la filosofía del aceleracionismo. Es uno de los grandes problemas que tienen nuestras universidades para con la sociedad. Eso es, digamos un asunto muy enredado, muy rizomático por nombrarlo de alguna forma[...] </t>
  </si>
  <si>
    <t xml:space="preserve">[...]Pero tiene que ver con el asunto depredar, lo que exista, no importa porque el futuro del planeta está fuera del planeta. 
Son cosas que parecieran absurdas, pero se le está metiendo mucho dinero a esto. Y uno oye a veces gente de la geología …el planeta tiene su límite, pero ese es ya otro asunto. No sé si lo veamos, no sé si sea posible, pero la especia humana es bien, bien compleja. Pero ese aceleracionismo híper-capitalista, está centrado en muchas cuestiones. Una es que no le interesa dejar nada, quiere retorcerlo todo hasta que se fracture. No le interesa el cambio climático porque es una ventaja en el Ártico, están felices porque con el cambio climático pueden sembrar y van a sacar petróleo. Entonces, cuando uno revisa ese pensamiento que es muy de las élites, de las élites, o sea, una cosa bien por encima, por eso utilizo ese concepto del orgasmatron. [...] </t>
  </si>
  <si>
    <t>INTELIGENCIA ARTIFICIAL</t>
  </si>
  <si>
    <t xml:space="preserve">[...]Esto nos lleva a, o al menos los que han estudiado el asunto como enserio nos lleva a generar una mezcla ahí entre realidad factual, todo lo que implica las tecnologías digitales, pero va más allá porque, uno de los elementos de ese aceleracionismo es la cientificación. Que es Black Mirror [Se refiere a una serie distópica creada por Netflix] y es un montonón de cuestiones que uno cree que no tienen razón de ser, pero para devolverme un poquito porque podría poner ejemplos desde la ciencia ficción, revisando lo cotidiano, es que el asunto de este profesor, con su futbolista, que funciona a partir de las imágenes o del simulacro que planteó Baudrillard hace ya, medio siglo. Y es leer el mundo a partir de representaciones y de simulacros. Que me parece estamos llenos, de estos aparatos, pantallas, etcétera. Eso no hay que despreciarlo porque es un mundo diferente y la universidad tiene que tenerlo de cuenta. Entonces no es solo un asunto del cual es nuestra función sino, y tampoco el mundo ha cambiado por completo, todavía las aves se oyen, el viento. [...] </t>
  </si>
  <si>
    <t xml:space="preserve">[...]Pero, el asunto para mí realmente serio y estructural y de otro lado, o sea, entra también incluso lo ciborg. Que, suena muy raro, pero qué pena, hay muchos elementos para demostrar que quién usa una memoria como de estos aparatos como esta ya es un modelo básico de ciborg y por eso estamos en diez cosas a la vez y respondiendo aquí allá y uno también se compromete y ni suelta sin saber las consecuencias del asunto y  en las universidades también y hacemos clases a distancia, sincrónicas, asincrónicas, cursos virtuales, bueno un montonón de muchas cosas que uno dice: “bueno, ¿esto qué?”. No tengo una solución, lo que estoy es como planteando un asunto ahí que creo que es relevante y otro lado quería comentar que, en encontraste desde el Instituto hemos trabajado un buen tiempo con la educación rara no tiene que ver con notas no tiene que ver con profes no tiene que ver con salones, educación sin escuela, en familia, modelo colaborativo de aprendizaje en red. Y de ahí, digamos, lo último que he estado, comenzado a rastrear, todavía no tengo nada que mostrar muy en detalle, pero va interesante el asunto es la cuestión de, estos grandes personajes autodidactas y tal.  Y resulta que una gran proporción, no todos, una gran proporción o se fue de la universidad o ni siquiera pasó por la universidad.  Y todavía deja impronta en la sociedad. Con esto lo que estoy advirtiendo un poco y conectando muchas cosas, porque esto es un asunto más rizomático. No voy a olvidar el caso de un colega que me dice que su hijo se fue a estudiar a Estados Unidos una maestría costosísima y que volvió diciendo: “Pues yo pude haber aprendido eso por mí solito, con Youtube, bases de datos, entro a una base de datos donde hay artículos. Como el Toad que es abierta, no hay que pagar. Un montonón de información. Y lo que decía él y el profesor me hablaba a mí. “mi hijo me dijo que para que había pagado tanta plata, si él podría haber hecho lo mismo solo.” Usando internet.   O bueno, de pronto preguntando a unos amigos, en Reddit sí. Yo lo que veo aquí es que nos estamos abriendo al mundo que, no es del todo nuevo porque esta materialidad, en que existe, si no hay energía eléctrica no hay internet, por eso en este momento hay una geopolítica por la energía eléctrica norteamericana. Y son, hidroeléctricas, son centrales de energía solar, energía eólica, energía de las olas en el mar; o sea hay una disputa por energía eléctrica porque internet no funciona sin energía eléctrica. [...] </t>
  </si>
  <si>
    <t xml:space="preserve">[...]Entonces, quería como poner eso un poco sobre la mesa porque pues creo que la discusión está muy muy interesante. Y pues me siento complacido ya por la discusión, pero no sé, a mí me da la impresión que, el mundo va a una velocidad fuerte, demasiado fuerte, al punto que, pues eso la gente ya está el puesto, una huelga en Estados Unidos de los guionistas porque es que las IA están haciendo unos super guiones de cine. [...] </t>
  </si>
  <si>
    <t xml:space="preserve">[...]Como la necesidad también de identificar y que podamos hablar nosotros de cuál es el sentido de la educación, para qué estamos educando y hacia dónde vamos porque pensaba lo que decía el profesor JCM con la insatisfacción de este profesor por el sueldo o sea estamos muy mal, no entendemos que seguimos sosteniendo la educación como un método para continuar las desigualdades y por ejemplo en este caso de la Universidad Nacional a pesar de que digamos hay unas cifras que se han mostrado de quiénes son los estudiantes que están, también nos damos cuenta que el sistema de admisión es un sistema meritocrático y el sistema meritocrático no es un sistema de inclusión es un sistema que perpetua las desigualdades. Entonces como también pensar eso y pensarlo también en el escenario en el que, que está planteando el profesor JCM, como cuál es el sentido teniendo en cuenta la sociedad en la que estamos viviendo y la sociedad que estamos, que se está generando con estas inteligencias artificiales y todo y también respaldo lo que decía el profesor JCOB, frente a la felicidad. O sea que la educación debe ser un proceso que le de felicidad al docente pero que también garantice la felicidad entre las personas.  Si seguimos manteniendo este sistema meritocrático y no pensamos en eso, estamos entonces diciendo que la felicidad se convierte Incluso en un asunto de clase.  [...] </t>
  </si>
  <si>
    <t>[...]No pues es que, son varias reflexiones, pero digamos que, es algo que lleva a una tesis. Lo segundo, lo que decía el profe JAPT, algo que, digamos que no lo he podido aportar, digamos que, ser parte del comité curricular del programa, pero es un poco reflexión de cuál es el horizonte de sentido y un poco la vigencia de esos perfiles de egreso. Me pongo a pensar si, quienes diseñaron el plan de estudio de Ingeniería Industrial hace cuarenta años atrás en la Nacional, pensaron que yo iba a estar acá. Entonces, un poco, cómo se proyecta eso. Recuerden el peso que eso tiene porque es que, la intervención del profe JCM, hacía dónde va y cuál es el horizonte de sentido. En este momento estamos proponiendo en función de eso que llamamos educación. Y ahí, me devolvía a una discusión con el profesor AFMC, que me quedo dando vueltas y es, a qué llamamos educación superior y a que llamamos educación, no. Entonces, el ánimo de los estudios generales. No, es que, si ellos quieren hacerlo en las sedes de presencia Nacional, los profes hacen una serie de ejercicios para tratar de resolver los problemas de las matemáticas, porque las matemáticas son en toda la educación superior uno de los mayores, digámoslo, elementos que llevan al fracaso académico. 
Entonces se hace una discusión y yo digo, en la Universidad se van a dar los estudios generales como esa gran fórmula de éxito que pretende llevarse a todas las sedes y lo cierto es, a que estamos llamando Educación Superior. Lo otro, a que estamos llamando aprendizaje. No sé, el profesor a lo mejor no sabe, pero por ejemplo frente alrededor de esa modularidad en la Paz, que es una programación académica en donde las asignaturas duran en promedio de 3 a 4 semanas. La pregunta siempre fue, ¿cuáles son esos aprendizajes? y ¿cómo se dan? porque es que, nosotros no somos los únicos animales que aprendemos, en la naturaleza hay otros que aprenden y tienen diferentes ciclos de aprendizaje y diferentes formas de aprendizaje, por observación, por imitación, por experiencia o como aprende, el cachorro león de la mamá, cuando van a cazar, en fin. Son formas de aprendizaje. Entonces porque creemos que la universidad garantiza una forma de aprendizaje ¿qué aprendizajes? Y ¿cómo son esos ciclos de aprendizaje.
Y a mí sí me preocupa cuando queremos que todos encajen igual y que todos aprendamos en los mismos tiempos. Las dieciséis semanas ya me dejan inquietud. Porque es que hay unos aprendizajes de una hora, aprendizaje de una semana, hay aprendizajes de un mes o de toda la carrera cuando son… [...] En la universidad, en ese mismo sentido el conocimiento. Yo voy un poco a lo que fue una intervención y es el conocimiento que se comparte, que se teje en las universidades, es conocimiento, el conocimiento para la felicidad y ese ¿es propio de dónde? …Entonces yo creo que, frente a esos tres elementos, Educación, allí con la cuñita de Educación Superior, aprendizaje y sus formas, tipos de aprendizaje, el conocimiento igual. Yo creo que es importante que haya un diálogo, alrededor también del Instituto de Investigación, Innovación y Política educativa que es de lo que estamos hablando. Y creernos como universidad el centro, desde la casa y todo, el centro de la educación, eso es desconocer la historia de las posibilidades de ser feliz [...]</t>
  </si>
  <si>
    <t>4.
AFMC,ASMR, CC, CLD, CMOS, EDGL, GEBT, GHB, JAPT, JCM, JCOB, KNH,MCP,PFM</t>
  </si>
  <si>
    <t>5.
03</t>
  </si>
  <si>
    <t>9. Cartografía Extendida</t>
  </si>
  <si>
    <t>10. Construyendo caminos: una participación intersedes. Mapa individual</t>
  </si>
  <si>
    <t>CARTOGRAFÍA EXTENDIDA</t>
  </si>
  <si>
    <t>Construyendo caminos: una participación intersedes. Mapa individual</t>
  </si>
  <si>
    <t>CULTIVO DE LA HUMANIDAD</t>
  </si>
  <si>
    <t xml:space="preserve">[...]Entonces, desde acá, yo quiero invitarlos e invitarlas a ese agenciamiento. Esta mañana fue muy reiterativo, la pregunta por qué hace la universidad y qué hace la Universidad Nacional, qué lugar tiene la universidad en el contexto social. Eso fue al final de la mañana, cuando ustedes hacían, algunos de ustedes planteaban, no podemos mirar la universidad endogámicamente, tenemos que situar, tenemos que ubicar la universidad como una agencia social, en mis términos y en interpretación que yo estoy haciendo. La universidad como una agencia social. Y la universidad cuando se presentaba la, digamos el planteamiento es, formación, educación, aprendizaje, yo decía, esa educación, esa formación, ese aprendizaje son los procesos de agenciamiento. 
¿Cómo se está agenciando? ¿Cómo se está desarrollando esa, en términos de GHB, la habitabilidad cotidiana en la universidad y desde la universidad? Porque no es solamente esa mirada endogámica, es también desde la universidad hacia ese contexto situacional donde se habita la universidad. Desde ahí, entonces, hay una referencia que lo planteaba en el encuentro anterior muy rápidamente. Si miramos la universidad como agencia social, que esos procesos de agenciamiento, ¿a dónde se dirigen? Y aquí traigo la metáfora que es de Martha Nussbaum y de Amartya Sen que KNH la mencionaba esta mañana sobre el cultivo de la humanidad. [...] </t>
  </si>
  <si>
    <t>INTERRELACIÓN ESTUDIANTE - DOCENTE</t>
  </si>
  <si>
    <t>[...]Ustedes preguntaban por el lugar del profesor, de la profesora. Yo pregunto, ahorita le decía yo a ASMR, es que no es solamente la relación, no es solamente decir el profesor o la profesora cómo ve al estudiante sino también el estudiante ¿cómo ve al profesor? [...]</t>
  </si>
  <si>
    <t>[...]Algo que también quiero significar hoy, y es algo que yo aprendí de GHB cuando fui vicedecana y es que la universidad no solamente son directivos, docentes y estudiantes. La universidad tiene una serie muy compleja de agentes institucionales: la secretaria, el técnico, la señora que hace el aseo, ¡que hace el aseo! es decir, todos estos agentes visibles e invisibles, también producen ese sentido de la habitabilidad institucional, de la habitabilidad cotidiana en la universidad. Y no es solamente el hecho porque yo soy académica, porque yo transité también muchos años por la universidad. Sigo transitando también, transité muchos años por la universidad. Realmente se centra el sentido de la universidad en el conocimiento. No recuerdo quién esta mañana lo decía, porque fue ¿cómo se va tejiendo esas coincidencias? Y es que formamos también ciudadanía. [...]</t>
  </si>
  <si>
    <t xml:space="preserve">[...]En los documentos de la universidad también está, en este plan global de desarrollo hay un elemento que a mí particularmente me ha llamado mucho la atención, y es la responsabilidad que tiene la universidad en la construcción de la paz. En la construcción de la paz, o sea, desde ahí, desde la construcción de la paz yo diría en este momento, es la construcción de la paz, pero es también la construcción de sociedad. ¿Qué tipo de sociedad?  no solamente vamos a construir, sino que hemos construido. Porque yo no puedo sacar la universidad en su agenciamiento de que la universidad es una agencia social. Entonces, desde ahí, lo que transita, lo que se mueve, lo que circula por la universidad, no es solamente en la universidad. La universidad es una microsociedad. 
Lo que se hablaba de los egos, de las luchas de poder, de las formas de interacción, de las jerarquías, de los juegos perversos, de los discursos, es decir, eso parte fundamental de la construcción social que tenemos, de una dimensión, y CMOS lo decía esta mañana, de una dimensión epocal. Es que la universidad no son los muros. La universidad es ese escenario de construcción social. [...] </t>
  </si>
  <si>
    <t>[...] Y yo quiero poner tres elementos. Quiero poner tres elementos que me parece fundamental en esta reflexión, en esta búsqueda de sentido. Yo iba a presentar el horizonte de sentido. Pero ustedes lo presentaron esta mañana. Ustedes me, quitaron el trabajo que yo tenía que hacer porque se me adelantaron. Yo simplemente quiero complementar algo, en términos de la provocación. ¿Cómo circulamos frente a la universidad? Y de esa universidad frente al instituto, frente al instituto, desde tres lógicas. Tres lógicas, que las quiero marcar, un poco en la línea Bachelariana: la lógica de la sospecha. Y cuando yo estoy hablando la lógica de la sospecha, no estoy hablando de la duda, sino de la sospecha, en términos de la interrogación de qué hay detrás de un hecho, ¿cómo se produce un hecho? ¿Cómo se produce una realidad? Es decir, es la sospecha. Sospechar, ¿cómo apareció? ¿Cuál es su camino? ¿Cuáles son sus componentes? ¿Cuál es su estructuración de ese hecho?, llámese como se quiera llamar. Decir, ¿cómo sospechamos? Y vuelvo, insisto, la sospecha no es dudar, la sospecha es interrogarse, es buscar, preguntarse. [...]</t>
  </si>
  <si>
    <t>[...]Aparecía esta mañana también en algunos de los planteamientos de ustedes en la formación, cuando CMOS nos puso a hacer la tarea. Yo decía, sí, ¿qué me generó, qué logros o qué resistencias de esta larga vida académica y vital también que tengo ¿Cuáles son los logros y cuáles son, de todas formas, las limitaciones que he tenido? Y yo decía, ¿sabe qué es lo que a mí me llama mucho la atención de esta generación de ahora?, independientemente de la edad, es la dificultad de hacerse preguntas. Preguntas, desde esa lógica de la sospecha, no, no se hacen preguntas, hacen, plantean su postura, desde la evidencia y se quedan en la evidencia. Y desde ahí arman todo el relato de lo que está pasando y de lo que está planteándose. Entonces, desde ahí, esa lógica de la sospecha. [...]</t>
  </si>
  <si>
    <t>[...]La segunda lógica que quiero poner es la lógica del descubrimiento, del asombro, como lo he reiterado. ¿De qué descubrimos? y aquí, alguien con el planteamiento de esta mañana me hizo recordar a un sociólogo. Bueno, a GHB no le gusta mucho Richard Sennett. En un texto bellísimo que particularmente me gusta mucho que llama "El artesano", y él hace alusión a dos figuras: la figura del maestro que ustedes mencionaran esta mañana. El maestro, ¿quién es? ¿Quién es el profesor? El profesor es el que da una explicación que cuadra. Pero decía, ¿quién es un maestro o quién es una maestra? Y así, alusión a Hannah Arendt. Y decía Hannah Arendt fue mi maestra porque la maestra o el maestro, es el que genera inquietud, el que nos lleva a transitar por esa, por ese descubrimiento, por ese gusto de saber qué hay detrás. Entonces, es esa lógica del descubrimiento que necesitamos en ese escenario del cultivo de la humanidad, que sería, en esa particularidad, la universidad.
Y la tercera lógica que quiero poner es la lógica de la enunciación, o sea, ¿cómo nombramos? Desde dónde nombramos. Si ustedes lo saben, ah no es que, los profesores y las profesoras hablan, como por las ramas, es que hablan tan distinto. Enunciamos precisamente en esta espiral hermenéutica de la sospecha, del descubrimiento, de cómo nombramos, cómo nos situamos, como agentes, en este caso institucionales, que hacemos un recorrido, que hacemos una, construimos una trayectoria. Lo voy a decir en términos personales: yo tengo una larga vida. [...]¿Quiénes somos? ¿Cómo nos presentamos? ¿Cómo se presentan ustedes como agentes institucionales? [...], es decir, son agentes institucionales, su trayectoria, su caminar por la vida académica, su trayectoria que los pone y las pone aquí en este momento porque en este trabajo colaborativo necesitamos saber quiénes somos y cómo nos vamos entrelazando, cómo nos vamos entrelazando, quienes somos y a la hora de la verdad, cómo me nombro, cuál es mi forma de enunciarme. Cómo me enuncio, pero no solamente porque sea MCP, sino cómo me enuncio en términos de lo que nos convoca, de la trayectoria que hemos tenido y el lugar que tenemos[...]</t>
  </si>
  <si>
    <t>TRABAJO COLABORATIVO</t>
  </si>
  <si>
    <t>[...]. De cierta manera, es eso, el sentido, de proyectar, esa responsabilidad institucional. Ustedes hacían ese llamado esta mañana. No es un trabajo individual, es un trabajo que está reclamando un principio colectivo de pertenencia y de participación en una universidad, como CMOS lo había dicho esta mañana. Entonces, frente a este discurso, no voy a echarlo más largo, es, la invitación es que a cada persona se presente como agente institucional, como agente, no como actor, porque aquí no vamos a representar un papel, sino como agente, en términos de su sentido de ser, de nombrarse. Cómo se nombra como agente institucional de la Universidad Nacional. [...]</t>
  </si>
  <si>
    <t>[...]Soy profesor de la Universidad Nacional de Colombia. 20 años. Soy profesor de la facultad de Arquitectura. Trabajo en el área de materiales, prácticamente de construcción. He tenido muchas responsabilidades de tipo académico administrativo, en la Universidad y eso pues me ha enseñado qué es la Universidad, también, qué es el Estado. Yo empecé, creo que empecé a entender qué es el Estado, a partir de la Universidad... y, también, esa labor mía de, universitario, me ha permitido, sacarle gusto, a, lo que es la enseñanza y el aprendizaje, o sea, todo lo que gira alrededor, de la enseñanza y del aprendizaje, en todas las disciplinas, en todas las profesiones. Y, también me ha enseñado a que, la necesidad, y casi que la obligación que tenemos nosotros como docentes de ser agentes de una transformación cultural de nuestros estudiantes. Y ahí, pues lo empato con algo que hablabas ahora, y es una formación desde lo ético, desde lo ciudadano. Y, pues, me he enfocado también, en parte de mi labor docente, a fomentar esa transformación cultural, que siempre he querido medir. A mí me parece que lo más difícil es evaluar, definitivamente. Y sobre todo evaluar o por lo menos medir las transformaciones culturales a las que pretendemos hacernos oír en la Institución. Nosotros decimos que, que tenemos que formar ciudadanos, éticos, responsables, sí, pero ¿lo estamos logrando? ¿No lo estamos notando? ¿Cómo lo hacemos? ¿Cómo podemos medir eso? [...]</t>
  </si>
  <si>
    <t>[...]Entonces me enuncio como profesor de tiempo completo, de la Universidad Nacional de Colombia y también como egresado de universidad pública, de esta misma universidad. 
Creo que ahí sintetizo un poco lo que, como, desde donde me ubico y lo que planteo, y lo que hago en la Universidad. Cuando hablo de profesor tiempo completo, más allá del tema del contrato. Y de ser de planta. Pero de lo que significa que este sea mi principal trabajo. Si. Que a veces no es así para muchos. Eh, y lo que significa el rol de la comunidad, pero también como egresado de esta universidad. No hubiera podido estudiar si no es por la Nacional. Y adicionalmente pues., hablo desde el área conocimiento de lo que me dejó la universidad como estudiante de pregrado, maestría e incluso de doctorado. [...]</t>
  </si>
  <si>
    <t>[...]Uno entra a la Nacional, ni siquiera por el pago sino por el examen. …Si. Porque la expectativa es que de pronto el pago no sea una barrera, necesariamente. La principal barrera es el examen de admisión. [...]</t>
  </si>
  <si>
    <t>[...]Como profesor, con contrato. Pero también de tiempo completo. 
Señalo mucho eso porque, y esto lo digo con respeto a muchos colegas, son mucho tiempo completo, pero pareciese que el trabajo del profesor es secundario frente a otras cosas que hacen, sí. De estar en ONG’s o estar en otras cosas. Entonces por eso señalo mucho eso que creo que es muy importante que, que es muy importante. Y a veces nos falta mucho dentro de la comunidad de profesores. [...]</t>
  </si>
  <si>
    <t>[...]Creo que soy un agente articulador, como profesor, como estudiante y egresado también, porque sigo siendo estudiante. Esto es aprendizaje. Y ¿por qué hablo como agente articulador?, porque no, no, no soy de los profesores que, de tiempo completo como dice el profe, no soy de los profesores que hablan solamente en su departamento, como generando un gueto académico. Es decir, como que solo hablan Administración, Economía y Finanzas, sino que yo intento construir conocimiento con otras unidades de formación. Tengo amigos en arquitectura, matemáticas, física, ciencias de la comunicación. Tengo amigos en Arquitectura, Matemáticas, Físicas, Ciencias de la Computación…, hasta en ingeniería eléctrica y electrónica. 
Entonces eso le permite a uno, generar conocimiento desde diferentes perspectivas y como profesor, o mejor, como profesional de administración de empresas, yo ya no sé si soy administrador, porque siempre que le preguntan a uno en la calle, "¿usted qué es? Profesión… “, a las encuestas. Yo digo "No, yo soy profesor universitario". Y la gente me dice "no, pero la profesión”, yo, por eso, yo soy profesor universitario. Entonces uno, desaprende cosas para poder aprender otras y poder entrar en esa amalgama del conocimiento que nos permite nosotros hacer lo que hacemos por una vocación. Hay gente que no le gusta la palabra vocación, a mí me gusta, sí.  [...]</t>
  </si>
  <si>
    <t>[...]¿A dónde quiero llegar con esto? Pues la vida a mí me dio una oportunidad muy grande, que es que fue que mi madre era maestra, de escuela y ella decía que si uno no se educaba no podía progresar. Y que… una persona que no buscara la cultura pues estaba condenado a muchas cosas. Entonces nos impulsó a estudiar y a salir. Y… bueno, me quedé allí y yo miré que eso era cierto, en ciertos lugares, sobre todo en los pueblos. [...]</t>
  </si>
  <si>
    <t>[...]Lo que miré cuando entré en la Universidad es que, cuando la Universidad comienza a agenciar todos estos procesos de, admisiones especiales, yo creo que está haciendo una gran labor. Sí. De mirar en zonas apartadas. Y eso fue lo que me hizo quedar y ayudarle a esa persona que me invitó, porque, uno yo creo que las cosas más desagradecidas de la vida… ser administrativo. Siempre usted puede escribir 99 cartas y le falta, y eran cien cartas, le cobran por la carta que le faltó. Entonces, nos gusta sufrir en estos procesos, los que estamos aquí y la mayoría saben que, estos procesos administrativos en la Universidad, es de sufrimiento total, siempre hace falta cinco pal’ peso. Nunca está el vaso lleno, siempre tenemos necesidades. Yo creo que una de las labores que hacemos nosotros en estos procesos es tal vez colocar ese granito de arena y esos puentes, como usted lo decían, profe, poniendo el alma. Y haciéndolo con el corazón y haciéndolo de buena gana. [...]</t>
  </si>
  <si>
    <t>[...]Me 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mencionarme y anunciarme de soy Arauca, soy de la sede Orinoquía y así como yo, hay muchísimas personas que, digamos que hicimos un sacrificio enorme, familiar, personal, incluso laboral para estar dentro de la Universidad y para venirnos a formar. 
Aspiro pronto enunciarme como gestora. Creo que yo siempre he dicho que, yo nunca escogí la carrera, la carrera me escogió a mí porque jamás pensé en estudiarla y era la única estudiante en la Sede Orinoquía de Gestión Cultural. Fue una de las primeras y es bonito cuando la gente tiene esa duda de qué hace una gestora o cuando tú le desmientes el mito de que la gestora solamente hace eventos, sino que tenemos una gama de infinidades en donde puedo estar. Entonces aspiro prontamente, en un año, poderme enunciarme como una gestora, no tanto de hacer eventos, sino una gestora que propone, que va y trabaja con la comunidad y tiene la facultad de contar y de presenciar algún cambio físico, y cultural lógicamente. [...]</t>
  </si>
  <si>
    <t>[...]Estoy investigando sobre el territorio como un dispositivo potente de aprendizaje, en el sentido de que el aprendizaje no puede pensarse en un solo marco espacio-temporal, sino que, se puede dar en cualquier situación, claro, unas son más propicias que otras, por ejemplo una cárcel no es muy propicia, pero, la gente allá puede leer libro, puede aprender cosas o puede salir de la cárcel peor que lo que entró. Me parece muy interesante poder vincular la potencia de la educación, en este caso educación pública con los procesos de autoaprendizaje y autodidactismo. 
Al respecto, he propuesto muchas cuestiones, entorno a, asuntos que con los cuales no he tenido contacto directo, digamos, desde la educación formal. Uno, por ejemplo, un curso sobre Geografía y Cine. [...]</t>
  </si>
  <si>
    <t>TRABAJO DE CAMPO</t>
  </si>
  <si>
    <t>[...]Antes de eso pues, me atreví a dirigir un par de documentales, sin ser, formado en dirección. Pero algo interesante que ha pasado, podría comentar más cosas, pero lo resumo, es que mi madre cuando vio el documental dijo: “ahora si entiendo porque usted sale tanto a campo. … porque uno nunca sabe porque usted está tanto en terreno. No está en la oficina”. 
Y en ese sentido, creo que hay, un potencial importantísimo para los procesos educativos cuando se desdoblan. Hemos tenido contacto muy fuerte con, estas formas de educación alternativa y he visto cosas maravillosas, increíbles. Es decir, gente que tiene un nivel de conocimiento …muy amplio y, además, el que como persona también va uno a ver, que realmente han logrado trascender… [...]</t>
  </si>
  <si>
    <t>[...]Entonces, creo que no hay que tener así, no sé cómo llamarlo, como un pánico, sino considerar que existen otras posibilidades. Que lo virtual también es real. Lo que pasa es que, pertenece al dominio de otra realidad.  Desde la geografía, soy geógrafo, la geografía me impactó mucho al encontrar un texto de David Harvey, por allá en el año ochenta y nueve, planteaba el asunto de la contracción del espacio-tiempo, que es un asunto, de la física. Sin embargo, la geografía se considera una ciencia matemática mixta y se enseñaba en la física creo que, en el siglo XVII, mejor dicho, la geografía tiene un vínculo fuerte con las matemáticas, porque hacer un mapa implica saber matemáticas, proyecciones, etc. Entonces es una cosa ahí como muy vinculada, pero a lo que voy es que esa contracción del espacio tiempo la tenemos acá.[...]Esa es un poco, la idea. Y ahí entra el territorio. El territorio no desaparece, se resignifica que es distinto. Y las lógicas espacio-temporales cambian, pero no desaparecen del espacio ni del tiempo, porque como pasó la vez pasada desde Leticia, se cayó la red de la universidad y tocó ir a otro lugar, pero se pudo. 
Ellos tienen formas de aceleración digital territorial y eso hay que tenerlo muy en cuenta porque la tierra no es plana y como no es plana tenemos volcanes acá como no es plana los ríos creen y se desbordan. Y como no es plana la tecnología no se difunde de manera homogénea. [...]</t>
  </si>
  <si>
    <t>[...]En este momento estoy acá como director del Instituto de Investigación en Educación, desde octubre del año pasado estoy ahí. Siempre fui profe de a pie. Extraño ser más profe de a pie. Más callejear, más trabajo de campo, contacto con la gente, identificando uno de los fenómenos ahí digamos, directamente en terreno, pero a su vez digamos que el trabajo del rol también me parece interesantísimo en términos del aprendizaje. Porque es que cuando lo llaman a uno profe. Y ya va notando que hay otro tipo de, no sé cómo llamarlo, escalas o niveles que también son muy relevantes, con implicaciones. Uno de profe de aula como que crítica, “allá están los administrativos, que toman las decisiones”. Póngase en los zapatos del asunto, no. Y responder por varias cosas, y desplazarse, y viajar mucho también es complicado[...]</t>
  </si>
  <si>
    <t>[...]Además del problema ambiental. Decía el tiquete que el vuelo hasta acá eran sesenta kilogramos CO2 incorporados a la atmósfera al venir, desde Bogotá. La mayor ficción es que internet no contamina. Eso es falso. A veces contaminan más, porque la energía eléctrica que mueve todo. Un correo electrónico para uno lo pueda consultar implica un montonón de emergentes y esa energía se traduce en aumento de la temperatura. Entonces, microcambios en las microatmósferas que, sumados, contribuyen a, también al cambio climático. Además, lo de los cables. La minería detrás. Bueno, impacto cero no existe, pero sí creo que debemos pensar en la paz social, una paz con la naturaleza.[...]</t>
  </si>
  <si>
    <t>[...]Hay un referente, Bauman que dice que en este tiempo epocal de la contemporaneidad más que el fin de la historia hay que hablar del fin de la geografía, pero, no cogerlo textualmente sino la geografía un poco en el presente que tú has hecho, desde el punto de vista de la resignificación de la geografía no como un referente físico sino como un referente de movilidad global. [...]</t>
  </si>
  <si>
    <t>APRENDIZAJE SITUADO</t>
  </si>
  <si>
    <t>[...]En este momento yo estoy aquí como agente invitada del territorio, yo soy docente en la Universidad Autónoma de Manizales. Soy docente de una práctica social en la universidad autónoma donde los estudiantes, todos los estudiantes de la Autónoma, en últimos semestres, se trasladan al territorio hacer una práctica social, es allí donde el territorio se convierte en esa estrategia, en ese escenario de aprendizaje. Los estudiantes se vinculan durante un semestre a instituciones públicas, a organizaciones sociales, organizaciones de la sociedad civil o medianas y pequeñas empresas. Y nosotros, como docentes, les orientamos y les desarrollamos un plan de acción.
Ese plan de acción pretende aportar a la institución, a cumplir su plan de trabajo, que en ultimas, por ser practica social afecta el territorio. Esta práctica existe desde hace veintitrés años, en el 2001 se gestó como una estrategia de la Universidad Autónoma, una estrategia, una estrategia de responsabilidad social empresarial. Y pues en la época del 2001 que estábamos viviendo una época de conflicto, pues era significativo que nuestros estudiantes se trasladaran a los territorios de la economía cafetera. Estamos hablando de Caldas, Risaralda, Quindío, Norte del Valle y el Tolima. Ahí tenemos plazas de la práctica social. 
Entonces ahí nos enfocamos en la misión de la universidad con el desarrollo regional, a diferencia de la Universidad Nacional, lo llevamos al caso, que apunta más a la convivencia pacífica y a la sostenibilidad.[...]</t>
  </si>
  <si>
    <t>BIENESTAR UNIVERSITARIO</t>
  </si>
  <si>
    <t>[...]Entonces, soy invitada por parte de, como agente del territorio, pero también, soy agente de la Universidad Nacional. Soy egresada de la Universidad Nacional, entonces, soy agente desde el corazón, de la Nacional. Trabajé durante 10 años en la Universidad Nacional, en Bienestar universitario del 2010 al 2020, donde acompañé en la consolidación de las políticas de bienestar universitario del Acuerdo 007 de 2010 y el Acuerdo 020 de 2018 del área de acompañamiento integral, de la cual fui coordinadora. 
Entonces, me considero de corazón, una agente de la universidad, donde la universidad puede contar para mí, conmigo para todo. Todavía los padres me llaman preguntando si puedo apoyarlos con alimentación, con arrendamiento, que tal padre me dijo que usted los acompañó. Y pues, como les digo, de corazón la universidad siempre podrá contar conmigo. Y me encanta estar en este proceso de construcción. Creo que cuando salí de la Nacional a la Autónoma, era lo que más extrañaba, participar en procesos de construcción colectiva donde todos tenemos algo que decir y por lo general yo siempre estaba en la mesa donde representaba el acompañamiento a los estudiantes y me focalicé mucho, más que en el asistencialismo que puede generar bienestar. Bienestar en alimentación, dormida, salud... El, proveer a los estudiantes con un espacio para el desarrollo humano. Entonces nosotros trabajábamos acompañamiento de las potencialidades, no solo desde las carencias. Entonces, estoy como agente externa, pero mi corazón está con la universidad nacional.[...]</t>
  </si>
  <si>
    <t>[...]Me reconozco como articulador, facilitador. El rol de, de docente...lo tomé… bueno, me reconozco también como un hijo de la educación pública desde la primaria a todo el proceso de educación, profesional de seis universidades públicas e instituciones públicas, de formación Ingeniero físico y me reconozco como un facilitador y articulador porque pues mi primer rol fue como investigador. Estaba trabajando en radiación de sincrotrones y aceleradores de partículas, soy como un físico particulero[...] , cuando terminé mi doctorado, estaba trabajando más como el mundo de la investigación, fue que hubo el proceso de paz. Entonces en esa parte me reconozco como un soñador porque yo volví al país fruto del proceso de paz.  Entonces un poquito en ese ejercicio de intentar ser coherente, de ser consecuente, entonces, para mí la docencia es un ejercicio de reciprocidad con la sociedad, es un ejercicio de gratitud.[...]</t>
  </si>
  <si>
    <t>[...]estoy en la Universidad Nacional de Colombia desde el primero de septiembre de 2021, dos años. Actualmente asumí, desde un mes después de mi posesión, el rol de director académico de la Sede de La Paz. 
Y entiendo perfectamente a los colegas que dicen la dificultad que es esto académico administrativo, porque nada me ha parecido más difícil que este rol. O sea, la física de partículas es más fácil que ser directores académicos, sobre todo por... Me parece muy difícil el manejo de la frustración en términos de quién tiene la culpa. Eso me pasa permanentemente, porque cuando algo no funciona en una universidad como la Nacional, que es autogobernada, y pues que conozco como en mi rol cuando fui antes estudiante, cuando uno ve siempre hay una responsabilidad de porque las cosas no funcionan. Hay un objeto de responsabilizar a algo o a alguien, una institución, una cuestión planificada de por qué las cosas no funcionan, pero cuando estás detrás de cámaras y en una institución como la Nacional, en la que es autogobernada por sus profesoras y profesores, pues la culpa es nuestra.  No hay más a quien, asumir las culpas. En el caso de la Sede de La Paz, ha sido toda una experiencia porque son muchas responsabilidades y la sensación permanente es esa de frustración de uno no llegar a todo. Pues me parece muy difícil. Entonces como agente, me gusta enunciarme o auto-reconocerme como un facilitador y como un articulador de procesos, pero pues en la medida de lo que sea posible[...]</t>
  </si>
  <si>
    <t>[...]En ese lugar, yo no hablo de roles, yo hablo de lugar. Que es distinto. Desde ese lugar administrativo, sobre todo a las personas que tienen ese lugar administrativo y también los docentes, pero en este caso administrativo, ¿hasta qué punto para hacer una canalización de esa frustración nos movemos o se mueven o se mueve ese enfoque del déficit?, o sea, siempre estamos, creo que eras tú el que decía, no sé, lo que falta, es decir, es que hice [...] noventa y nueve cartas y faltó una y la cuenta de cobro me la pasan por la carta que faltó.  Entonces, hasta qué punto hay mucho arraigo en esos imaginarios institucionales del déficit, de buscar siempre desplazamiento de la culpabilidad en la otra otredad, en ese otro o en esa otra. [...]</t>
  </si>
  <si>
    <t>[...]Estudié geografía con mi mamá. Y mi papá, Ingeniero topográfico[...]me siento fuertemente influenciado, un poco, por esta forma de ser de ellos. En donde mi mamá se preocupaba no solamente por los niños que tenía en la escuela, sino por los que no estaban en la escuela. En ese, un poco en ese, en ese rol de mi mamá, profesora, me acuerdo mucho que las personas que nos colaboraban en la casa.  Mi mamá las ponía a estudiar así fuera por radio. Entonces yo siempre digo que parte de mi primaria y bachillerato fue por radio. [Todos se ríen] Por las señoras que estaban en la casa. Realmente tengo una grata recordación. Además de mi infancia de lo que eran esas formas de educación por radio. 
También, de la misma manera. En buena parte, vengo de la educación pública. Y defensor de educación pública.  Crítico de la educación pública y de la Universidad Nacional de Colombia. Como egresado. También un poco en, en pelea con mis profesores. [...]</t>
  </si>
  <si>
    <t>INNOVACIÓN</t>
  </si>
  <si>
    <t>[...]Conseguí entrar a estudiar con la Armada Nacional, fui servidor público del Ministerio de Defensa Nacional por siete años. Pero nunca deje la docencia. Así estuviera en Cartagena o en Bogotá o en cualquier parte, siempre buscaba una universidad donde, donde están los estudiantes. Donde aprender cosas. 
No sé, tal vez porque el Almirante decía que cuando estuviera en desacuerdo, se lo dijera en voz baja, no delante del pelotón. Talvez por eso, me asignó un rol. En una corporación de ciencia y tecnología, donde formé parte del grupo fundador, me asignó un rol, dizque director de Ciencia y Tecnología en una corporación de Ciencia y Tecnología. Y, pues fue un gran espacio para mí de aprendizaje. Tuve la oportunidad de trabajar con la Universidad Nacional. Con otras universidades que hacen parte de esa corporación y, contribuir desde ahí en la gestión de proyectos de innovación. Crear con profes de la Universidad que entraron a este proceso. Un sistema, lo llamamos en esa época, un sistema de innovación para la industria astillera. [...]Creo que tuve ese papel. También como de articular, de ayudar a conectar. De meter diferentes agentes en un sistema y ponernos como unos propósitos comunes[...]</t>
  </si>
  <si>
    <t>[...]Entonces estoy en eso, estoy tratando de, aportar, en la consolidación de lo que la Universidad llama un sistema, desde que lo planteamos en sus fundamentos, su estructura. Coincidimos en que debe ser no jerárquico. Multimodal, que debe permitir diferentes dinámicas de relacionamiento. Multiagente, debe permitir la participación de estudiantes, profesores, egresados, personas fuera de la Universidad, otras instituciones. Por que cuales son los límites de nuestro sistema. 
Entonces, en ese sentido, y en el dialogo que hemos tenido ya con diferentes profesores siento que hemos derivado en un componente de cosas, que estamos trabajando en Ecosistema De Innovación Académica que pueden aportar algo, que lo ponen a pensar también, este papel del Instituto. [...]</t>
  </si>
  <si>
    <t xml:space="preserve">[...]Cuando regresamos de hacer la maestría en Bogotá, al año de estar trabajando como consultora en unos proyectos de estudios ambientales para la Nacional, hubo la posibilidad de entrar en el 2009 como docente ocasional para bioclimática y en el 2010 ya por concurso. Ahí estoy.  
Entonces entré en cátedra punto cuatro, con una, digamos con una pelea casada que era como que el espíritu de la cátedra ya no es el mismo, o sea cuando, nosotros tuvimos profesores ingenieros que daban clase de siete a nueve de la mañana, pues era un ingeniero con su oficina en Manizales muy reconocido que iba a dar clases a la universidad y tenía como esa riqueza de que era un ingeniero con toda la experiencia y era profesor universitario. Pero ya quienes llegamos a la universidad con cátedra, pues venimos con una maestría. Yo empecé a hacer doctorado apenas entré a la universidad, de planta, porque alguien me dijo que si no empezaba a estudiar rápido el sistema me absorbía y yo soy muy impresionable y salí corriendo y me metí.  
Entonces eso me pareció, ¡esa sentencia me pareció tenaz!  y arranqué. Entonces como en esa lucha por cambiar, sí, de casta. Entonces cuando terminé el doctorado que lo hice con recursos propios, sin descarga, sin comisión, casi, volándome a clase porque me tocaba escaparme para estudiar porque no podía darme permiso porque era una forma de comisión. Entonces luego conseguí un profesor que firmó un plan de contingencia donde sí se cruzaba un seminario del doctorado con mi clase, él daba esa clase. Así, así terminé. Y en esta pelea, bueno, yo estaba ahí como, en ese pequeño mundo que habla CMOS, en el pequeño yo, en la pelea, en el, en el sufrir por cambiar. [...] Y, ahí en eso yo ya estaba concursando internamente por otro cambio de dedicación porque cuando terminé el doctorado me pasaron a cátedra punto 6, fue el premio. En los otros, departamentos, cuando alguien hace doctorado lo pasan a exclusiva. Sí, yo en ese momento logré pasar a tiempo completo y soy tiempo completo en este momento, o sea, hice punto cuatro, punto seis, tiempo completo. Ahí estoy.[...]  </t>
  </si>
  <si>
    <t>[...]En el 2018, eh, hubo ahí un golpe de suerte muy particular porque había un candidato único donde había un consenso en la universidad de que iba a ser el decano de la facultad nuestra, en Ingeniería y Arquitectura, y, nadie más se lanzó porque todos estábamos contentos con ese candidato. Y un fin de semana antes de las, de cerrar la inscripción, este candidato se retiró, pasó algo, una contingencia también de él, y, buscaron un candidato que había estado antes, que no había quedado, y ese decano quedó, pero pues no tenía gente montada, no había pensado. Y entre eso alguien le dijo que hablara conmigo para vicedecana. Buenísimo porque no lo conocía, no me conocía. Entonces fue muy divertido y, arrancamos ese proceso 2018-2020[...]Entonces fue muy divertido porque fue llegar un personaje anárquico, desescolarizado, [Risa corta] problemática, a, a, a un cargo y era una cosa muy rara, pues muy rara y muy divertida. Me pareció muy divertida y lo que hicimos fue montar un ejército de gente con la que trabajábamos, que era la secretaria, el ejército de mujeres de secretaria de facultad, el ejército de mujeres de la vicedecanatura, de la decanatura. Y, empezamos a hacer visible, que era lo que MCP decía ahora, como esa red de soporte del trapecista que no se ve, que todo el mundo dice "es que es mucha carga administrativa" porque eso no se ve.  
Igual que una malla, uno no va a ver la malla al circo, pero cuando el trapecista se cae y no se mata es cuando uno entiende por qué la malla está ahí, para qué está. [...]</t>
  </si>
  <si>
    <t>PROYECTO URDIMBRE</t>
  </si>
  <si>
    <t>[...]empecé a escuchar al medio externo de la universidad, las empresas que querían llegar a la universidad y hacer cosas con nosotros, y decían "la mayor queja nuestra es que la universidad no le interesa, no nos para bolas, no nos oye". Y empezamos a montar. Entonces tenemos como diez asignaturas interdisciplinares, se montó una estrategia de relacionamiento con el medio social y empresarial, a través del trabajo interdisciplinar, donde las empresas vienen a dar clase a la universidad y, trabajamos nosotros en unos talleres que vamos a comunidades, como el taller interdisciplinar que es de un año. Y, eso fue muy divertido también, en la medida en que, empezó como a crecer y a tener mucha fuerza y todavía es, tanto que a los 2 años que terminamos en esa pandemia, en septiembre, ese periodo administrativo, independientemente a lo que pasara en las siguientes eh elecciones, yo dije "ya no quiero seguir aquí" porque o sea a mí me llama más estos cursos y esto que hicimos, que está creciendo y que está pidiendo fuerza. Eso ha sido muy especial porque me permitió a mí descubrir un poder interno que no estaba asociado al cargo. Si. O sea, yo, entregué la Vicedecanatura y ya seguí una vida propia con las asignaturas, que ya era muy complejo porque ya no era una dependencia y el apoyo que tuve fue la dirección académica todo el tiempo. 
Entonces montamos el proyecto Urdimbre, que es un grupo de acción con estudiantes. Varios de esos estudiantes nos, nos los facilitaba dirección académica para poder hacer cosas y es. Entonces siempre nos preguntan: ¿son un grupo de investigación? Y yo digo: no, de acción. Y era, poder colaborar en las actividades de la universidad en logística. O sea, hay que armar una carpa ahí y la armamos. Hay que poner la pancarta en no sé dónde, la colgamos. Hay que recoger esta encuesta, la hacemos. Eso es Urdimbre, porque a través de eso conversábamos con todas las dependencias [...]Entonces era ayudar a que transitaran las dependencias, sí, el Urdimbre de estas asignaturas que siempre están necesitando un permiso académico especial para poder ir a una planta, para en secretaría, en oficina de personal, vincular a los docentes adjuntos, encontramos esa figura muy especial. Porque al principio era un testaferrato académico, o sea, yo aparecía con 500 estudiantes y yo no les daba clase. Entonces dijimos: eso no es real y no, no está bien. Y entonces encontramos en la norma que la universidad reconoce un saber experto a los docentes, a las personas ajenas a la carrera profesoral y las vincula al, en el sistema. Aparece en el sistema académico, pueden calificar y aparecen ellos y tienen resolución cada semestre. [...]</t>
  </si>
  <si>
    <t>UNIVERSIDAD Y ESTADO</t>
  </si>
  <si>
    <t>[...]a pesar de que son instituciones públicas ambas, hay una, un rompimiento entre, la parte administrativa del Estado, con la parte educativa del Estado. Entonces, acercar ese campo de lo político con una institución académica a veces es complejo. Pero ha sido satisfactorio. La semana pasada, por gestiones que hizo el vicerrector, NGG, PFM, y el rector de la Universidad de Caldas, lograron que le asignara un uno por ciento del presupuesto de estampillas del recaudo del departamento de Caldas para el fortalecimiento institucional de ambas universidades. Inicialmente la estampilla estaba pensada solamente para su estructura física, o sea, construyan edificios con el uno por ciento de los contratos de obra pública que se firman en el gobierno. Eh, y ese aumento al dos por ciento ha sido muy satisfactorio porque el uno por ciento adicional no solamente va a ser para infraestructura sino para crear una cartografía social-ocupacional de los estudiantes de Media en el departamento de Caldas ¿Para saber qué quieren hacer los muchachos?
Es un proyecto que nació de la dirección académica de PFM, y de la Vicerrectoría de NGG, porque tenemos que conectarnos con la Media, no podemos seguir desconectados de ambos. Y el fortalecimiento de los procesos STEM. Que eso también es un proceso de la Sede Manizales, inclusive desde la Sede Manizales se coordina toda el aula STEM de las otras sedes de la Universidad Nacional. [...]</t>
  </si>
  <si>
    <t>CC</t>
  </si>
  <si>
    <t>[...]Hay una fórmula que me parece ganadora con lo hemos hecho en Urdimbre y es ese apoyo y esa alianza con estudiantes de gestión cultural y de administración de sistemas informáticos. A mí me parece que con eso uno mueve el mundo, o sea, moverse en los sistemas y en la parte de la gestión cultural, entendiendo esa gestión, de la cultura, empezando por nuestra misma institución, me parece muy poderoso. [...]</t>
  </si>
  <si>
    <t>[...]Yo quería estudiar arquitectura, me presenté a la Universidad Nacional incansables veces, no logré con el examen. No logré pasar. Entonces ya, digamos que llevaba tiempo frecuentando la universidad, asistiendo a clases a pesar de que no era estudiante, yo entraba a las clases y me enamoré por eso de la arquitectura. Como no pasé, pedí permiso al director para asistir a clases y asistí a clases tres semestres. Viendo la incapacidad de poderme quedar en la universidad, empecé a pensar en otra, en una alternativa, en solucionar[...]</t>
  </si>
  <si>
    <t>FORMACIÓN EN ARQUITECTURA</t>
  </si>
  <si>
    <t>[...]Resulta que yo tenía una insatisfacción con la carrera y era que yo tenía esta idea del arquitecto pensado como este gran creador de mundos. O sea, no solamente creador de espacio sino el que articula los espacios que son habitados y como a través de esa articulación de espacios pues creamos mentalidades y creamos formas de relacionarnos. 
Me sentía un poco insatisfecha con la universidad porque veía que había mucho énfasis en el diseño, pero no en este diseño con este enfoque social, sino en el diseño de los grandes arquitectos que hacen cosas preciosas, pero no se está pensando en la funcionalidad. Entonces, me empezó a frustrar mucho el hecho de que cuando tenía proyectos, por ejemplo, y formulaba los proyectos y hablaba de esas personas que habitaban, en algún momento uno de los profesores nos, estaba con David, y nos dice "ustedes son arquitectos o sociólogos", entonces fue como bueno, nos cerraron un montón de veces como la posibilidad de pensar la arquitectura más allá de subir paredes, pues de montar edificios. Entonces, ahí fue cuando ya empecé a decir como que no, me va a tocar irme por otro lado si no puedo construir vida, desde aquí entonces tengo que construir vida desde otras partes, creo que desde muy pequeña he sentido como esa necesidad de cultivar el alma, es decir, de no pensar solamente como en mis proyectos sino como desde mi ser puedo transformar y creo que he estado como muy comprometida siempre en esa transformación. 
Entonces me presenté a sociología con la fortuna de que fue inmediato que pasé, entonces fue como si definitivamente no no podía estar allá. Empecé a estudiar sociología también porque vi la sociología como una posibilidad de seguir creando espacios, de crear humanidad, de crear vida. Pero entonces, ya como desde las mentalidades, de cómo construimos mentalidades, de cómo nos afectan los espacios en la construcción de relaciones y me fui para sociología en la universidad de Caldas[...]</t>
  </si>
  <si>
    <t>[...]Fui voluntaria 2 años. Bueno, más de 2 años realmente con una fundación comunitaria en Manizales y allí la experiencia fue muy intensa y muy muy chévere porque me permitió hablar de estas otras formas de educar, de conocer, de estos otros conocimientos, de la educación popular y fue de hecho un poco fuerte el encuentro porque en la universidad entonces claro desde los teóricos entendíamos la sociedad y llegó allá, y están creando toda una transformación del imaginario social que había sobre el barrio y cuando uno hablaba con ellos, ellos le expresaban a uno todo lo que uno leía en la teoría y uno decía: “¡Dios! qué locura” o sea ellos se la saben, ellos la tienen clarísima. [...]</t>
  </si>
  <si>
    <t>[...]Mi vida ha transcurrido, de una manera muy, ¿Cuál sería la expresión? Muy…  intuitiva… porque si bien tenía formación de base como psicóloga, creo que, hace rato y en aras de esa formación académica y la vida me mostró otros escenarios donde era psicología con Alma. Esa psicología que se piensa en el cultivo del alma, que se piensa en el cultivo de esa humanidad. Me la fue mostrando en el diario acontecer. O sea, la psicología clínica fue mi primer ejercicio, pero luego la vida me sacó de mi consultorio y me lanzó a trabajar con grandes organizaciones en este país, eh, tratando de entender que la cultura de las organizaciones era el alma que se iba tejiendo. 
He podido acompañar grandes transformaciones empresariales en el país, pero siempre con un propósito superior, que empezó a ser muy claro a medida que iban pasando los años. Dos cosas: conocimiento de sí, o sea, llevo haciendo una pesquisa sobre qué es el alma, qué es el logos del alma, qué es la psicología, el logos de la conciencia, y, qué es servirle a la humanidad. Son dos, principios, en los cuales siempre me he movido.  Entonces, más allá de decir que trabajamos en un sector, trabajo para eso, para elevar el nivel de conciencia de la humanidad en todos los escenarios donde la vida me ha colocado. 
Eh, siempre he creído, que, los líderes, definen a nivel cultural, los líderes tienen unas responsabilidades enormes en los lugares donde habitan. Y esos líderes se convierten con una brújula que la humanidad quisiera ver, y es donde más desarrollo de consciencia necesitamos. Entonces, cuando GHB me invita a estar acá, me siento muy honrada, me alegra mucho de poder compartir con ustedes este escenario y pues mi promesa siempre va a ser, acompañar este proyecto para que no se desanimen, sino que cada vez recupere. Porque hoy ustedes mostraron un alma bellísima. mostraron el alma. Siempre de ustedes conocemos el espíritu, el cerebro, la capacidad, el conocimiento y también la capacidad de materializa. [...]</t>
  </si>
  <si>
    <t>[...]Hay experiencias maravillosas y hay experiencias dolorosas en la docencia, y lo que pasa es que seguimos con el siguiente período, académico y.… no nos hacemos como ese examen. Sí, esa autoevaluación de... de yo, ¿qué aprendí ahí? ¿Cómo voy a afrontar esta situación si yo la vuelvo a encontrar? Y en toda la conversación que teníamos hoy también pensaba alrededor de la propuesta de CMOS con los textos de... Max Neef, en Rubén Peche, un argentino que tiene un texto de enseñanza, de la ecología y se llama "Del Titanic al velero". Entonces, también es pensar, que esta universidad, no es cierto, esta institución nuestra con todos estos años de vida que tiene, empieza a ser muy paquidérmica. Y de pronto tenemos que dar lugar a unas estructuras más livianas, unas estructuras que nos permitan ir más rápido. Navegar en la incertidumbre, en un velero. No vamos a salir en un mar en un Titanic porque ya sabemos lo que le pasó al Titanic, además.
Entonces es como esa invitación a mirar esas estructuras, ligeras. Eh, con lo que decía el profe JAPT del, del jazz. Entonces, pensaba también, lo hemos visto en arquitectura sobre todo trabajando en el urbanismo, pero hoy traído a esto, me pareció muy especial. Es como que, la música en la ciudad puede ser atonal. No es cierto, que es la música concreta, la música que aparece y hay estas disonancias. Pero también puede ser como una sesión de free jazz donde está jugando, la improvisación y la conversación. O sea, esto es como una gran sesión de free jazz que empezó además la profesora DASC hace rato. O sea, cuando llegamos nosotros a hablar, ya ustedes habían dialogado, algunos de ustedes con la profe. Con el profe JPD, también hemos podido dialogar. Es una conversación extendida, sí. Son conversaciones que además en algún momento hay que empezar a tomar decisiones también. O sea, después de este diálogo, esta conversación, aparecen las decisiones.[...]</t>
  </si>
  <si>
    <t>ESPÍRITU DE ÉPOCA</t>
  </si>
  <si>
    <t>EQUIPAJE CULTURAL</t>
  </si>
  <si>
    <t>[...]Hay un tema que hemos trabajado mucho con MCP, que es el equipaje cultural. El equipaje cultural, pensando cómo, cuándo se llega a la universidad, uno no llega en esa tabula rasa que decían los profes. O sea, no es una persona que llega para que la llenen de un contenido, sino que trae unos presaberes. Y ahí empieza ese respeto por ese estudiante o esa estudiante, de entender un contexto. Nosotros tuvimos una experiencia en arquitectura, y era que los estudiantes que llegaban a taller dos hacían unas casas que eran de otro, del siglo, comienzos del siglo XX en otras latitudes. Porque eran los paradigmas de la modernidad, y logramos revertir, en 3 años de muchas disputas, que pasáramos a que el semestre arrancaba en taller dos con el estudiante de arquitectura haciendo el levantamiento de su habitación, de cómo era su habitación. Mostrar su habitación y empezar a entender cómo vivía y qué cosas funcionaban bien o no desde la perspectiva de la arquitectura, y luego extender eso a la casa. 
Bueno, ¿cómo es su casa? Entonces, claro, ahí entendíamos como que había estudiantes que no iban a incorporar fácilmente el vestier, ahí tenían que llegar, porque ellos venían de la cómoda, el armario, el chifonier, sí. O sea, no todo el mundo sabe qué es un vestier en un pueblo de Caldas o del Valle. Yo soy de Buga, entonces empezamos como a devolvernos. O sea, no es enseñarle al estudiante a hacer a la manera de, es que nosotros entendamos el estudiante cómo ha vivido toda su vida, qué ha racionalizado como normal. O sea, si entra al baño y siempre se choca la puerta con el sanitario, pues él va a diseñar un baño donde la puerta no abre y pega con el sanitario, sí, o hay que pasar por la ducha para llegar al lavamanos o... O sea, cómo es esa forma, y esa es como la idea de los equipajes culturales y de cada uno, aquí qué tiene, qué traer y qué se llevará de acá también. O entendernos nosotros también en esa situación de que cada uno va con su mochila. [...]</t>
  </si>
  <si>
    <t>1. 2023/09/12</t>
  </si>
  <si>
    <t>2.
Mzl</t>
  </si>
  <si>
    <t>5.
04</t>
  </si>
  <si>
    <t>5.
05</t>
  </si>
  <si>
    <t>9. Cartografía extendida</t>
  </si>
  <si>
    <t>10. Construyendo caminos: una participación intersedes. Mapa colectivo</t>
  </si>
  <si>
    <t>Construyendo caminos: una participación intersedes. Mapa Colectivo</t>
  </si>
  <si>
    <t>Objetivos, misión y visión del Instituto Nacional</t>
  </si>
  <si>
    <t>5.
06</t>
  </si>
  <si>
    <t>9. Grupo Focal</t>
  </si>
  <si>
    <t>10. Cierre Tercer Encuentro Intersedes</t>
  </si>
  <si>
    <t>GRUPO FOCAL</t>
  </si>
  <si>
    <t>Cierre Tercer Encuentro Intersedes</t>
  </si>
  <si>
    <r>
      <t xml:space="preserve">[...]A raíz de lo que mencionaban de Capra, </t>
    </r>
    <r>
      <rPr>
        <i/>
        <sz val="12"/>
        <color theme="1"/>
        <rFont val="Ancizar Sans"/>
        <family val="2"/>
      </rPr>
      <t>La trama de la vida</t>
    </r>
    <r>
      <rPr>
        <sz val="12"/>
        <color theme="1"/>
        <rFont val="Ancizar Sans"/>
        <family val="2"/>
      </rPr>
      <t xml:space="preserve">, hay otro texto que a mí me encanta de él, que es </t>
    </r>
    <r>
      <rPr>
        <i/>
        <sz val="12"/>
        <color theme="1"/>
        <rFont val="Ancizar Sans"/>
        <family val="2"/>
      </rPr>
      <t>Where Have All the Flowers Gone</t>
    </r>
    <r>
      <rPr>
        <sz val="12"/>
        <color theme="1"/>
        <rFont val="Ancizar Sans"/>
        <family val="2"/>
      </rPr>
      <t>? No sé si conocen eso. Y, él cuenta que estaba joven haciendo su doctorado de veinticinco años en los 60, mayo del 68. Sí, pues, ese año, y va a Italia a un congreso. Y entonces, claro, en el día, la corbata y la cosa aquí, súper acartonada, sí, congreso de físicos, y por la noche, pues, salía con los amigos y el pantalón de bota ancha, las flores y estas cosas. Y un día va caminando con los amigos y se encuentra con sus maestros, no, y él se mira, cómo está vestido, y los mira a ellos, y como [expresa asombro], yo qué estoy haciendo aquí, o sea, ¿cómo estoy en dos lugares tan distintos? Y ahí empieza él a trabajar lo que luego consolidaría en el Tao de la física. 
Entonces, cómo yo logro unir ese Oriente, esa espiritualidad, esa conciencia expandida, esos estados alterados de conciencia con la física, con un doctorado, con un académico. Entonces, más o menos aquí estamos. No. En esto, la Universidad Nacional, con sus nueve sedes, somos como las flores, la selva, la iguana, el carro, el rascacielos, estamos todos ahí como, ¿y esto, ¿cómo lo vamos a armonizar?  cómo vamos a hacer para que no haya un peso, sí, sino que haya esa forma de trabajo colaborativo. Entonces, también ese texto lo que reúne de Capra es una mirada, por eso la canción que él trae allí de ¿a dónde fueron todas las flores? es porque después de los 60 hay una crítica en los 90. Como esos hippies, ¿qué les pasó? O sea, se murieron, ya no dicen nada. Y él dice: "No, señor". O sea, esos hippies son los que están montados en el poder, y esos hippies son los que en un garaje de Silicon Valley hicieron el computador. Y luego el computador personal. Y luego, sí. Y esos hippies son los que crearon la píldora. Y esos hippies son los que van a traer el teatro pánico. Y esos hippies son los del surrealismo, los del realismo mágico. Perdón, en Latinoamérica. Sí. 
Entonces empieza a mostrar, y los ambientalistas salieron de esos hippies. E incluso hablando con una mujer que era Nori Moya de Pinto, la esposa de Polidoro Pinto, el de Gramíneas, el experto de gramíneas de la Nacional. Nori fue la primera mujer catalana, profesional en España, y ella trabajó toda la vida con el Instituto de Ciencias de la Salud en Bogotá. Y ella decía: "Claro, pero es que antes de los 60 estábamos nosotros, en los 50, en París, jóvenes y locos, con Salmona, con Vieco, sí, con Roa". Entonces, es como, ¿qué es esto? Es un construir. Lo que pasa es que en los ciclos vitales nuestros, que son tan cortos, nos parece que no se lo va, no va a ser posible, sí. 
La gente dice: "No, eso no se va a poder", pero si uno mira, en retrospectiva, que es lo que propone Bateson. O sea, uno, ve lo qué ha hecho en la vida, en retrospectiva, es cuando se unen y tiene un sentido los pasos y las decisiones y los giros que tuvo esa existencia en cada momento. Eso lo ve para atrás, no lo puede ver para adelante, no es capaz. Entonces, ahí es donde uno dice: "No, pero se han cambiado algunas cosas". O sea, la emancipación de la mujer, sí. O sea, sí hay esa construcción de una conciencia ecológica, que hay ahora y que uno lo ve en los niños y las niñas en este momento, que no era lo que teníamos nosotros. Si. No necesariamente, no todo el mundo tenía esa mirada en el planeta. Todavía falta pasar a la acción. Pero entonces, ese mensaje de Capra es como: Las cosas sí se transforman, pero en el tiempo.
Lo que pasa es que nosotros queremos la inmediatez, queremos ver eso ya, sí. Y es un poco la invitación a tener esa confianza de que sí podemos, si lo estamos construyendo, si estamos generando unos peldaños cada día, y podemos contribuir, cada uno desde donde está, a que haya una transformación. ¿Cuál? ¿de qué magnitud? Eso lo juzgará la historia, nosotros por lo pronto nos corresponde hacer lo que cada uno puede hacer de la mejor manera posible, pero no lo podemos ver antes.[...]</t>
    </r>
  </si>
  <si>
    <t>[...]Voy a hacer, una pequeña reflexión sobre el día de ayer. Y es que yo estoy con, maestros y maestras, muy expertos desde el punto de vista de la pedagogía. Y voy a hacer algo que yo utilizo mucho en mi experiencia académica, y es como la fijación conceptual como un ejercicio pedagógico que les mencionaba ayer. Es decir, ¿qué nos metemos en el bolsillo?, ¿qué vamos decantando de la experiencia de ayer?, no como vivencia sino como experiencia, como experiencia en términos de… voy a traer aquí a colación algo de un sociólogo inglés, de Anthony Giddens, que él habla de que los cursos de acción se atraviesan, se tejen, con dos elementos que tienen que ver con lo que llama la conciencia crítica y la conciencia reflexiva, la consciencia práctica y la conciencia reflexiva, y esa conciencia práctica es saber hacer y la conciencia reflexiva es saber por qué se hace lo que se hace. Lo de ayer con este grupo de agentes institucionales, desde la docencia, desde la experiencia como estudiantes, ¿qué significó para ustedes, ¿cómo traducen?, ¿cómo van traduciendo esta experiencia de ese mapa mental, ¿cómo configuraron ustedes ese mapa mental?, ¿qué significó?[...]</t>
  </si>
  <si>
    <t>[...]Bueno, una de las cosas más importantes y en la cual, puse empeño a la hora de hacer el mapa mental ...es, lograr que ustedes, vean la forma en que yo me siento en el campus, como yo tránsito a través del campus. La idea es, poderles contar desde mi experiencia como estudiante que habito un solo campus. Cómo es la relación o cómo yo, puedo hacer visible la relación que tengo entre los tres campus y puede ser que solo lo sienta yo así o muchas personas, muchos estudiantes también lo interpretemos de esta manera y poderles contar desde mi percepción cómo unifican el campus y cuáles son las dinámicas y las comodidades que hacen que como esa distancia o esas barreras invisibles dentro de los mismos estudiantes y los espacios porque a veces ustedes como docentes tienen, la facilidad de estar rotando en dentro de los campus, de conocer a diferentes estudiantes que pertenecen a o que habitan y transitan muchos ciertos campus y no ven como, esa distancia pero nosotros como estudiantes tal vez, por las carreras, por las asignaturas, por los lugares donde vivimos, incluso por las mismas amistades y conocidos los invitamos a nuestro entorno y se sienten los otros espacios de la universidad bastante distantes, entonces en mi mente puede ser que la Sede Manizales esté un poco fragmentada y me encantaría poderles explicar por qué esa fragmentación.[...]</t>
  </si>
  <si>
    <t>[...]Bueno, lo que sí, es que me pareció muy interesante porque la verdad es que hacía muchísimos años no recortaba, como para armar un, o como para pegar, un collage. Y es bien interesante porque la propuesta implica como, pues hablo para mí, potencialidades, capacidades y oportunidades de pensar a futuro. Evidentemente el futuro se ancla a los que está ocurriendo. Y creo que ahí aparece digamos también una cuestión importantísima, y es, lo que algunos denominan como disoñar, sí. Una como una mezcla entre diseñar y soñar como pensar a futuro, pero desde, desde unas lógicas que uno podría pensar que tal vez sean en este momento utópicas, pero que podrían darse si nos sintonizamos. Y esto en parte, creo que más personal porque creo que no hay que renunciar a la utopía. 
O sea, no hay que… dejarse invadir de esa visión meramente oscura y negativa de que no hay posibilidad y no hay salida. Si la hay, sí. Entonces, lo pensé un poco desde esa perspectiva[...]</t>
  </si>
  <si>
    <t>UTOPÍA</t>
  </si>
  <si>
    <t xml:space="preserve">[...]Bueno me acordé que me enseñaron desde kínder, eso a cortar y tal. Y eso tiene mucho sentido, uno cree que no, pero, tiene sentido. Además también, fue como un juego. Y es bonito… jugar ¿no? cómo lo recorto, por acá o por acá [simula tener unas tijeras en sus manos y corta en varias direcciones] y esto por algo es algo que hemos estado trabajando desde el Instituto en Bogotá y es que, esa lógica adultocéntrica nos está alejando del juego a nosotros mismos. Y eso es un error. Muchos procesos, se, se mueven mejor con el juego en una forma más lúdica. Y esto incluso uno lo nota cuando pues, la gente está no sé, una discoteca, o está en una, una sintonía más, más, relajada. Y ahí también se pueden producir muy buenas ideas. Entonces no necesariamente los ambientes tan acartonados, son los que producen ideas elevadas. 
Tampoco todo lo podemos convertir en banalizar, pero si digamos el juego tiene un papel importante. Y creo que lo asumí de esa forma. [...] </t>
  </si>
  <si>
    <t>LÚDICA</t>
  </si>
  <si>
    <t>[...]Sobre todo, quiero aprovechar lo que tú estás diciendo, para provocar también unas reflexiones. Quiero centrarme en dos cosas. Una, comparto, y me parece gratamente lo que tú estás diciendo sobre la utopía, porque es que, lo que se ha perdido de cierta manera es la utopía. La utopía, es digamos la perspectiva, el horizonte de la humanidad. No porque la utopía se alcance, sino que la utopía mueve, es el curso de acción que mueve precisamente a la humanidad. Como sea, como sea. La utopía y particularmente yo me bajé hace mucho rato de esa dimensión dual que proviene de lo bueno o de lo mano, el bueno o el malo, para mí eso es muy encasillador. Pero la utopía, hay que tenerla y hay que tenerla en el sentido de la perspectiva, como dijiste tú, y el juego es una manera de construir ese mapa mental. Como nos imaginamos y también tiene que ver con una dimensión de esa realidad de humanidad que tenemos. Cómo construimos simbólicamente la realidad que tenemos y en la academia es válida en términos de que nos movemos mucho en esas retóricas académicas de la racionalidad entonces cómo construimos esos mapas mentales.[...]</t>
  </si>
  <si>
    <t>[...]Algo ahí es, como para plegarme a lo que están diciendo ustedes ahí es, la educación es utopía si ve, y no hay no hay avance educativo si no tenemos nosotros una utopía implícita de querer mejorarlo desde el contexto de cada quien. Desde la física, desde la filosofía desde la sociología, desde la historia, para plegarme a lo que están hablando y segundo, el ejercicio me parece muy interesante porque en lo personal, sí, en lo individual me permite plegarme con más, con más exactitud, porque yo sí siento que la sociedad de la imagen y es una sociedad que necesita una alfabetización de la imagen, sí. Desde lo fotográfico desde lo histórico sí, desde este mismo ejercicio entonces me parece completamente afinado. [...]</t>
  </si>
  <si>
    <t>[...]Que una de las cosas que miraba ayer en este ejercicio, lo miraba, es con tantas cosas las que hacemos, cuando miramos nuestras sedes que uno a veces nos dice “Uy ¿cómo plasmo aquí todo lo que se hace? somos un, un gran grupo de profesores administrativos y estudiantes y cada uno tiene una concepción de lo que quiere ser y lo que puede hacer. Entonces mirando estas cosas y mirábamos con el profe digamos Pacífico, mirábamos la montaña, mirábamos el Valle, mirábamos lo que podemos hacer con las empresas, cómo lo proyectamos, tanto así que nos salieron dos, como por el ejercicio hacemos dos, dos miradas de lo que podemos ser acá y yo creo que en todas las sedes hacemos lo mismo y es ahí donde nos cuesta pensar que podemos ser lo que somos, que somos Universidad Nacional de Colombia.  Una sola. No nueve sedes, desintegradas, tiradas allá y que no.[...]</t>
  </si>
  <si>
    <t xml:space="preserve">[...]EDGL: Entonces yo creo que un ejercicio y lo planteé alguna vez, es cómo nos conocemos nosotros como profesores, como investigadores como, cómo conocemos para potencializar porque es que una, el dicho es que una golondrina no hace verano, pero si nos vamos conociendo y nos vamos mirando qué hacemos entre todos podemos potenciar. Nosotros digamos yo, yo siempre bueno, salgo a decir que la mal llamada sede de Palmira, yo digo que es la Universidad del suroccidente colombiano. Y mirando eso pues pongo en contexto toda esta, toda esta región, toda esta región que es muy rica y tan diversa. 
 Yo creo que esa la universidad, diversidad de pensamiento, diversidad de acciones, pero muchas veces nos encontramos que lo que están haciendo en la Paz, lo estamos haciendo en Palmira o viceversa o en otra sede, pero ni siquiera nos conocemos quién lo está haciendo. Ni nos enteramos. Yo creo que esa es una, una de las cosas que lo pone a uno a pensar en qué ponemos aquí y mirando eso, pues hablando con el profesor es que eso allá el bosque Seco de, de, de la zona, tenemos bosque seco, hay profesores trabajando en bosque seco, pero le aseguro que no están esos puentes tejidos todavía.
MCP: Hay algo que me llama mucho la atención del planteamiento que se han hecho hasta ahora y es cómo ustedes están preguntándose, preguntando, esa lógica de la sospecha que mencionaba yo ayer y es que hay detrás de esa estructura de la Universidad Nacional y retomo lo que tu acabas de decir. Nos, nueve sedes, somos la Universidad Nacional pero que se estructura desde la diversidad. Desde esa diversidad y cómo hay un fraccionamiento porque hay un desconocimiento, lo que nos está llamando es a tejer puentes, a establecer conectores, a construir aproximaciones, sin perder las individualidades en este caso las subjetividades que se tejen. Muchísimas gracias. 
¿quién más? ¿alguien más?
GEBT: En relación con el ejercicio quería mencionar algo que sentí, muy interesante. Si el profe EDGL me lo permite. Cuando yo llegó a la Sede Palmira, hace 5 años, me dicen que es una sede buena, que es lo que se escucha, que es una sede donde hay dos facultades por ende es una sede, donde, hay una ruptura.  Una facultad no se habla con la otra, no se ponen de acuerdo. No hay dialogo. [El profesor GEBT mira hacia atrás al profesor EDGL, quien regresaba con un café para su silla, para preguntarle] No sé si ahí estoy equivocado o me contaron mal
EDGL:  No, le contaron muy poquito. [Todos ríen]
GEBT: Y llego a un departamento, llego a un departamento donde el cuento es el mismo. Aquí somos dos bandos. Entonces, usted de qué lado va a estar. Entonces, me pareció muy interesante el ejercicio ayer, y es que, yo soy, de un departamento de la facultad de Ingeniería y Administración, de esa facultad. No hablamos. Y me parece interesante el ejercicio y creo que es algo que se representa en esto, cómo hay unas sobreposiciones, cómo hay unas intersecciones, cómo si hay, una relación, en la sede y, y cómo unas capacidades, las potencialidades y las oportunidades de la sede, están es en relación a eso, a lo que dice el profe, para poder intervenir y mediar conjunto. Y no de cada uno como sede. 
Algo que también me pareció bien interesante era, la posibilidad de proyectarnos la sede hacía el Pacífico, muy importante hacer el trabajo hacía el Pacífico. Y la posibilidad de encontrar la sede con otras sedes. [...] </t>
  </si>
  <si>
    <t>EDGL;MCP;GEBT</t>
  </si>
  <si>
    <t>JAPT;MCP;AFMC</t>
  </si>
  <si>
    <t>[...]JAPT:  Si, en el caso de la sede de la Paz, a mí me pasó algo parecido, pero como un diálogo interno [Se ríe] era como, más frenesí, porque era como, en un primer momento intenté en una cara [El collage del profesor JAPT ocupó las dos caras de la hoja] colocar como cómo es la sede de la Paz, pero después recordaba cómo inició la sede de la Paz, rápidamente un contexto, la sede de la Paz, es una demanda de la sociedad civil y de la sociedad civil, no cualquier sociedad civil sino la sociedad civil de sus egresados lideradas también por egresados. Entonces cuando nosotros llegamos con los profesores del concurso que llegamos eh, vimos que, eh, todos, sin excepción, en ese primer momento y al final de los cuarenta y dos que estamos, solo hay uno que es de, de la región de Bolívar, pero no hay ninguno cesarense y Caribes como tal solo hay dos profesores. Dos, tres profesores, uno de Bolívar, dos de Bolívar y uno de Magdalena, entonces hubo un momento en algún momento los estudiantes y colocaban mensajes en la entrada, que éramos muchos cachacos. Y entonces nosotros comenzamos a reflexionar acerca de eso, cierto, una cantidad de cachacos que llegan como a hacer una sede nueva. 
Y en, y en alguno de los momentos cuando estamos pensando acerca de la sede, pues decíamos es, no, es que sea un enclave de la Universidad Nacional, es una apuesta de país, es, al contrario, es una apuesta de país en la que nunca, nunca no hemos estado allí, la nacional siempre ha estado a través de sus egresados. Desde el que se fundó el departamento del Cesar, han estado, liderado por muchos de sus egresados, que son, quienes lideraban ese proceso de la conformación del departamento. 
Entonces, menciono esto porque en el momento en el que comienzo a colocar como el contexto del Cesar y, y cómo me imagino yo la sede ahora, no como una universidad del futuro sino como es la universidad inédita, la universidad presente futuro con respecto a una universidad que se intersedes entonces, lo que quería colocar en las imágenes era un poco como la sede de la Paz a nuestra forma de ver o a mi forma de ver, es, es un ejercicio intersedes porque no hubiera sido posible que empezara si no hubiese tenido la apuesta de profesores y profesoras en su mayoría de diferentes sedes, y, y lo que vaya a ser esa esa universidad en el futuro cercano o lejano va a depender de lo que las otras sedes quieran que esa sede sea en la Universidad Nacional eh,  por sus particularidades porque pues bien es una sede andina, en términos estructurales, porque tiene una vicerrectoría, pero también es andina, en términos eh, geográficos porque está en el Perijá y el Perijá es formación de los Andes eh, es de frontera porque pues la frontera de Venezuela pero en realidad también es de frontera con el Caribe porque una de las lecturas que hacemos es que es una sede del Caribe continental colombiana, así como San Andrés es Caribe insular, pues la sede la Paz, s una sede que puede dar apoyo a toda esa lectura del gran Caribe Colombiano. Entonces es es desde su inicio… diferente. Eh, y eso me parece que es su particularidad. 
MCP: Ahí, ahí, voy a hacerte una pregunta complementaria para, ustedes quieren apuntarle a eso. Quiero hacer una pregunta y es, en ese planteamiento que tú acabas de hacer se puede focalizar en que cada sede, cada sede tiene su propia historia, tiene su propia historia,  que genera también como el lugar de configuración de la sede, me devuelvo, tú dices, esta sede, el reclamo, el reclamo de que son cachacos de que es prácticamente una invasión o una nueva colonización, voy poner en términos de la colonización, una nueva colonización ¿ustedes cómo manejaron en ese momento digamos esa, esa tensión ese conflicto que se podría haber dado?
JAPT:  No, yo creo que no es que lo hayamos manejado, se maneja. Aún está presente, pero es una cuestión, histórica y cultural, en términos de lo que ha sucedido en esta región, el extractivismo en el Cesar y en la Guajira. Lo que ha demostrado es que las grandes empresas son de cachacos, de extranjeros que de su tierra que llegan sacan sus recursos y se van. Entonces el tener una apuesta como la universidad allí es un, ejercicio de, de esperanza en el tiempo porque pues lo que se está diciendo es eh, somos y estamos para quedarnos. Entonces, permanentemente claro es difícil y en el caso específico de la Paz es una sensación de aislamiento en varios niveles, un aislamiento político en este momento por lo político la universidad está totalmente aislada de todos los actores políticos entonces uno siente un aislamiento político. Hay un aislamiento en cierta forma también de… geográfico, una ciudad que está lejos de lo que es el sistema productivo del país y económico, pero también hay un poquito un aislamiento, un aislamiento institucional en términos de que es una sede que está allí y se espera que haga cosas en poco tiempo, pero, pero que también tiene unas, unos retos desde el punto de vista de cómo de cómo se inserta dentro de la estructura de la universidad. Incluso en este momento es una estructura que no sabemos dónde colocarla. Muchas veces uno habla, venga, pero es que ustedes son la presencia nacional, ustedes son una sede andina, no, prácticamente somos ambas.
Entonces es una situación de, de inicio, de, por eso yo colocaba la palabra aquí, que era estrés, pero el estrés entendido en contracción es un no estrés, un estrés no necesariamente es una sobrecarga, un estrés es un cambio que puede ser una contracción una expansión. Entonces es una sede que está en nacimiento. 
MCP: Muchas gracias.
AFMC:  Solo quería agregar algo a lo que está diciendo JAPT y tiene que ver también con esta sede, que además tiene un nombre particular no, La Paz y es algo que relacionado con lo que tú mencionabas ayer, de ese horizonte de la universidad tal vez debería, porque lo trata de hacer digo que no, pero que, que debería estar siempre y,  es el aporte de la construcción de paz, en términos de todo lo que implica para ese territorio y lo mencionaban también ahorita por ejemplo todo ese modelo extractivista que históricamente ha estado allí y que efectivamente nos pone un plano, muy de lo que hablábamos ayer de la universidad como un espacio, gracias a su autonomía y gracias digamos a su especificidad como institución también, que le da un  una situación excepcional para, para aportar a la transformación social y que creo que pues allá es, se ve con toda claridad y que y que muestra la necesidad de autonomía porque muchas veces, yo les comento. 
Cuando estuve un tiempo en el Ministerio, hicimos allá el, uno de los encuentros del plan Nacional de desarrollo, a estos encuentros  llegaba la gente que se llamaban vinculadas y, realmente el territorio no tiene claro para dónde ir dentro de 15 años o sea después de que todo esto de la descarbonización y todos estos temas, no es claro para dónde va y el tema no se resuelve así algunos lo crean con turismo sí, porque todo es que se va a resolver con turismo y el turismo va a llegar y no sé qué, pero efectivamente las posibilidades de una transformación territorial trascienden esas visiones. 
Entonces claro, esto nos lleva a pensar que, claro la Universidad de la Paz, si, con ese nombre, es un proyecto también comprometido con la idea de la transformación de sus territorios, en una perspectiva digamos que pueda contribuir porque un no dice que la universidad soluciona todo, pero sí contribuir a esa idea de que la paz no es el silenciamiento de las armas, sino que es un eje de transformación, como lo hablábamos ayer, que puede ser conflictivo y que implica que la universidad tome unos posicionamientos que de pronto algunos les molesta, sí, entonces creo que ahí convergen todos estos elementos, yo entiendo que el nacimiento de esta sede fue muy conflictivo entre la misma universidad, si o sea que había gente que decía que eso era un tiro al aire, que eso no funcionar, pero al final cuando uno ve todo lo que comenta el profe y lo que hemos hablado, pues en realidad es todo un laboratorio, cierto, que puede ir desde la idea de una enclave hasta la idea de un proceso de transformación hasta la idea de garantizar la educación como tal. 
Entonces creo que ahí está todo. Digamos, toda la, una situación crítica que se resuelve definiendo muy claramente también nuestra postura como universidad, no. Nuestra identidad como universidad. Y como con las herramientas que tenemos a la mano, entre ellas la autonomía y entre ellas la posibilidad de ser pública. Podemos tener, digamos, unos planteamientos muy claros. 
Ahora, eso fue lo que traté de plantear un poquito acá, precisamente. Pero yo no sé si puedo hablar un poquito de eso…[...]aquí, está un mapa de Bogotá. Sí, entonces llama la atención porque claro están señalados los lugares más importantes de Bogotá, pero son centros comerciales, sí, y no aparece la Universidad Nacional, en ningún lado está la Universidad Nacional, aparecen centros comerciales, el aeropuerto. Entonces, vuelvo a lo mismo, no, la idea de que si nosotros no tenemos una identidad vamos a desaparecer. Tal vez otros ya la tienen definida como centros comerciales y está ahí. Sí. Y tal vez el examen más difícil, por eso me llamó la atención, voy aprobar este examen, no es el de admisión, sino el de resolver: ¿dónde está la Universidad Nacional en un territorio que tiende a invisibilizar? No aparece por ningún lado, solo aparecen centros comerciales, aparece el aeropuerto, aparecen centros de acopio y algunos parques que pueden ser utilizados turísticamente, pero por ningún lado aparece el campus. Y, me llama la atención que de pronto los constructores, que son los que plantean este mapa, la tienen más clara. No, y dicen: 'Un espacio solo existe cuando alguien lo crea', o sea, como que la Nacional ahí está en un proceso de que tenemos que crearla porque más allá de la infraestructura y pues este es el ejercicio para que efectivamente estemos por ahí. Pero tiene que ver con lo que planteas con lo que estuvimos reflexionando ayer. [...]</t>
  </si>
  <si>
    <t>[...]Bueno, pues como actor del territorio, siento que la ruta para conectar con la Universidad Nacional, no es fácil si no se hace a través de las sedes, o sea, definitivamente yo no puedo decir como Universidad Autónoma, pues voy a llegar directamente al, al centro a Bogotá a las direcciones. Creo que conociendo como la universidad es, internamente es rígida para, dar como ese salto allá, hacía, la dirección, desde mi dirección hacia la dirección y siento que desde Manizales pues hemos, podido tejer una ruta a través de las sedes, lo que yo me pregunto es que, si esa ruta se puede tejer en todos los territorios y, pues yo me sentí contenta, de saber que ya hay una. O sea que les puedo mostrar algo que es real, ¿no?, que es un sueño, que es una unión de universidades para lograr cosas en la región, pues lo que lo que sí no es real todavía es lo que todas las tareas que tenemos para hacer para la región, pero siento que en el territorio se construye con las sedes definitivamente. Y es ahí como podemos llegar hacia el centro podemos llegar a impactar a la nación, mientras impactamos la parte regional, entonces sentí que me podía acercar a la de Manizales, pero no me podía acercar posiblemente a las otras sedes de forma muy fácil.[...]</t>
  </si>
  <si>
    <t>[...]Quiero cerrar con dos cosas. Una, lo que tú dijiste, en términos de hacer una reflexión crítica sobre el peso y el lugar que tiene ese enfoque del déficit, sobre el que nos movemos. Y nos queda mucho más fácil, nos queda mucho más fácil movernos en ese enfoque del déficit, decir lo que falta, las problemáticas, que mirar precisamente unas condiciones que nos den lugar a la potencialidad, a la capacidad y a la oportunidad, sí, porque claro, estamos con esta lógica cultural de que no es que esto está mal, esto falta, es que no se puede hacer nada. 
Y un poco voy a retomar algo, que es muy recurrente en GHB y dice es que antes de presentar el problema, deme alternativas, si, deme alternativa. Esto quiero hacer mucho énfasis porque es precisamente uno de los elementos que nos convoca acá, que es el Instituto, sí. Es decir, con todo esto que ustedes están planteando, entonces miremos ese lugar que va teniendo. Y eso es uno de los ejes precisamente de este taller.[...]</t>
  </si>
  <si>
    <t>[...]Es esa mirada de qué tan fuertes somos en pedagogía, nosotros en Palmira como tal. [...]Nosotros vemos es que es la metamorfosis de la sede que queremos que surja, partiendo de que estamos por aquí, estamos en una crisálida que queremos resurgir y queremos potenciar eso porque es que unos los errores que tiene la universidad que no nos contratan como profesores sino como investigadores. Y ese es el tema que nos evalúan para nosotros, para llegar a la clase. Digamos, no tenemos pedagogía, somos investigadores, tenemos unos papers magníficos, tenemos unos laboratorios, no, mejor dicho, pues resonamos ahí, esa parte. Pero, si nos evalúan como pedagogos, no, no, no tenemos. 
Y la universidad, dentro de ese proceso, dice que un profesor debe hacer por lo menos un curso de pedagogía al año, y vaya a vea cuantos tienen los profesores. 
Entonces, en ese sentido. Y me veo alejado porque todas estas contrataciones que hacemos tenemos que hacérselas al ICESI o a otra universidad porque no tenemos la capacidad nosotros para formar pedagogos. Entonces, apenas estamos como queriendo enlazar, te había dicho, en el encuentro primero fueron seis profesores a los cursos que estamos impartiendo, luego diez. Ahora ya vamos en treinta, pero no llegamos ni al treinta por ciento de estos procesos. Entonces qué uno quisiese de que nos formemos como pedagogos porque eso es lo que nosotros que dictamos clases tenemos. [...]</t>
  </si>
  <si>
    <t>[...]Entonces yo veo a Palmira en esta crisálida que nos estamos formando y ojalá ser, nos volvamos como unas mariposas [...]porque potencialidades muchas, gente preparada ¡por Dios!, tenemos los estudiantes con muchas ganas de aprender, que vienen con sus saberes, los profesores que tienen, están preparados en diferentes ramas, tenemos material para trabajar en muchas cosas, pero no tenemos esas potencialidades… digamos, en este momento estoy buscando unos cursos de pedagogía y, y ese buscar significa uno, pensar, cuánto cuesta, ¿sabes cuánto cuesta un curso de pedagogía que nos imparten en Cali? Setenta y ocho millones, no lo tenemos Entonces como comienza uno con los amigos a hablar aquí y hablar allá para que impartan unos cursos a un grupo de profesores que no tenemos pedagogía o que nos estamos formando o que la vida nos ha ido formando como profesores, y va uno como cambiando mentalidades. 
Entonces, yo me veo aquí. Potencialidades, [...]en ese sentido de a dónde queremos llegar y a donde nos queremos proyectar como sede. Somos dos facultades.  Somos alrededor de 240 profesores, en la sede de planta, en las dos facultades, tenemos siete programas de pregrado, tenemos 19 programas de posgrado, sí. En este momento tenemos, 277 estudiantes de pregrado y tenemos 300 estudiantes de posgrado. Ese es nuestro, nuestro abanico que tenemos en este momento. ¿En dónde estamos? en el suroccidente colombiano. [...]el gran porcentaje de estudiantes, si sumamos el Valle del cauca; pero tenemos estudiantes de Nariño, un gran número de Putumayo y Cauca. Y de aquí de Caldas, de Quindío y es otro grueso que hay de estudiantes, pero de la sede de Orinoquía tenemos muchísimos. Tenemos PEAMAS de, especialmente de Tumaco, pero también tenemos de Leticia, también tenemos de Orinoquia, un gran número de estudiantes. Entonces miramos una serie que es muy diversa y con un potencial para poder irradiar muchas cosas. Entonces eso es lo que somos, pero si lo miramos como instituto de pedagogía todavía tenemos que caminar un poquito [...]</t>
  </si>
  <si>
    <t>[...]Lo que pasa es que yo, o sea, no las tengo así, digamos, que el Instituto como Instituto Nacional, en su trabajo con las sedes, tiene una, tiene una potencialidad muy alta porque las sedes son ese visor, por decirlo de alguna manera, que le permite trabajar, digamos en esa perspectiva nacional. 
Uno puede hacer, uno puede profundizar, hacer pie en la sede y en las problemáticas educativas en su región, en su territorio, pero digamos el Instituto es el que podría llegar a tener ese visor, que podría integrar cosas, entonces me parece que es algo que desde la sede, desde las sedes, y no en particular, desde las sedes, se aporta hacia el Instituto, pero así mismo le genera al Instituto esa esa potencialidad, por eso estaba pensando un poco en esos términos, donde el Instituto por su carácter nacional, necesita, sus ojos son las sedes. Sus ojos son las sedes, un instituto que trabaje allá solito en un cuarto, en una oficina, pues, qué tipo de Instituto Nacional es; y en una Universidad como la Nacional. Entonces, lo estaba pensando en ese sentido, ya un poco más orgánico, relacional. Por eso digo de esas capacidades, potencialidades y oportunidades de las sedes en relación con el Instituto y en el sentido como lo decía MCP, en el sentido también recíproco. [...]</t>
  </si>
  <si>
    <t>PERTINENCIA INSTITUTO NACIONAL</t>
  </si>
  <si>
    <t xml:space="preserve">[...]Yo creo que Palmira tiene muchas potencialidades igual que las otras sedes, por su formación que tiene. Pero yo creo que la Sede Palmira se ha destacado por la extensión, de cómo Palmira sale al campo y trabaja con los campesinos. Y eso es otra manera de cómo yo, como profesional, trabajo con campesinos, agricultores, estudiantes, niños y todo ese proceso. Si tú vas a ver allí, vuelvo y recalco, somos dos facultades. Y si miras el trabajo que se ha hecho en las facultades, muchos de extensión, muchos de trabajo que tenemos allá y hay unos materiales hermosísimos, en todo ese proceso. Entonces, yo creo que acercarse a una comunidad, y sobre todo en la región donde estamos nosotros, que son regiones vulnerables por el conflicto armado, sí, acercarse allá, es difícil, pero lo hacemos, llegamos allá a la comunidad, llegamos, tenemos allá, y los profesores le apuntan a todos esos ejercicios que nos pone la universidad de proyectos, de extensión solidaria, de extensión, siempre está Palmira allí, siempre está Palmira allí, apuntándole a esos procesos y siempre se ganan los proyectos que salen. Por lo menos, un proyecto sale de Palmira, que uno debería decir este, esto debería quedarse casi que en Bogotá por toda la formación que tienen y la cantidad de profesiones que tiene, pero siempre está en esa parte.
Entonces, una de las cosas que yo recalco y es a través de los directivos, de los profesores, de los estudiantes que están interesados, es todos los miembros de la universidad que colaboran en eso, desde el conductor, ir apartado, meterse a una a un sitio apartado y llegar allá, eso hace, ir poniendo granitos de arena. Porque puede decir, yo no voy por allá y no es que quiera decir, que estamos poniendo en peligro nuestros estudiantes porque tenemos un sistema que nos dice pueden entrar, pueden salir, pueden, llegar, pero el hecho de que usted diga vamos pa’ Pradera, yo lo pienso dos veces, sí. Pero ya no porque es que la comunidad nos acepta, nos acepta como universidad, nos acepta, de lo que se está construyendo en toda región[...] En agroecología, la parte de agroecología. Yo creo que, la sede que no dejó apagar la llama y avivó otras llamas que se estaban apagando fue Palmira, porque en las demás sedes eso ahora vuelve a resurgir, porque ahora todos somos agroecólogos, ahora todos queremos meter esa parte. Si Palmira no hubiese tenido esas personas que comenzaron a batir esas banderas en agroecología y trabajar con las personas el campo y todo lo demás, pues yo creo que se hubieran terminado esos doctorados. Ahora Bogotá es magnífico lo que está haciendo Bogotá con agroecología, tiene ya un grupo muy bien formado, un grupo muy bien sentado y que se está proyectando en toda la sabana y fuera de la sabana en ese sentido[...] </t>
  </si>
  <si>
    <t xml:space="preserve">[...] EDGL: Yo añadiría ahí una cuestión, lo que pasa es que yo creo que, que esas sedes que tenemos acá en el suroccidente colombiano tiene un alto potencial agrícola, sí. Ese es como el potencial agrícola que tenemos allí y nació como una sede agrícola, que luego se fue transformando en otras cosas, pero sigue siendo agrícola en las dos facultades. Que nace agroecología por un esfuerzo de muchas personas, investigación y todo, pero ese es otro plus que tenemos, digamos porque ahí hay unas cosas magníficas en las dos facultades y en ese sentido que cada uno mira esa mirada de lo que tenemos como región del suroccidente colombiano mirando inicialmente esas debilidades que tenemos en el en el agro colombiano del suroccidente colombiano. Que se irradia al resto del país y al mundo es otra cosa. 
GHB: Profe, perdón, yo le hago una pregunta, ¿cómo ve usted esa relación del Valle del Cauca, agroecología, políticas públicas en educación?
EDGL:  En este momento, inicialmente, agroecología, perdón, lo que voy a decir, éramos los que utilizábamos el estiércol… para cuidar matas, y no le pongo la otra palabra porque si, así nos decían. Ahora ya es un potencial para ganar proyectos. Si usted no pone la palabra agroecología, no entras en los proyectos. ¡Entonces ahora todo el mundo quiere ser agroecólogo! 
PFM: Está de moda el profesor EDGL
EDGL: Si [se ríe], entonces, eso son las cosas que, son unos términos que comienzan a entrar, pero qué bueno que comience esa gente a utilizar porque se va untando la agroecología y ya ve trasfondo de la agroecología y ahora todo el mundo está hablando de agroecología. 
MCP: Es estrategia política también. 
EDGL: ¡Y es una estrategia política! Estuvo la ministra de educación, de agricultura en Palmira la semana pasada y ella: “es que estamos trabajando en agroecología” “qué bueno que esta tenga agroecología”, no sé qué, no sé dónde. Pero la señora yo la veía como volando en su, en su cabeza agroecología, pero señora ¿qué piensa que es la agroecología?, sí. Uno dice veamos un poquito y entremos en ese, en ese en esa parte de la agroecología y miremos esa parte y el mundo está pidiendo productos sanos, todo mundo quiere cuidar al planeta, pero ¿cómo lo vamos a hacer? yo creo que, en este momento, aunque el doctorado existe en Medellín, Bogotá y Palmira, sí, en este momento los que están sacando muy buenas alas y afortunadamente son Bogotá, sí. Bogotá tiene un grupo de personas que están consolidando y que estamos unidos todos. [...] </t>
  </si>
  <si>
    <t>EDGL;PFM;MCP</t>
  </si>
  <si>
    <t>GEBT;EDGL</t>
  </si>
  <si>
    <t xml:space="preserve">[...]GEBT: Cuando uno se, cuando uno llega a Palmira yo que vivía en Cali llegaba a Palmira, a donde me dejaba el bus intermunicipal y tenía que tomar a veces un taxi para llegar a la sede y yo me subía al taxi y le decía señor voy a la Universidad Nacional y le tenía que aclarar a la facultad
EDGL:  De agronomía. La facultad de agronomía. 
GEBT: No hay Universidad Nacional en muchas personas de Palmira. Existe la facultad de agronomía. ¡Claro! nos pasa lo mismo que en el mapa que nos mostró ahorita el profe AFMC en donde hay centros comerciales, pero no está la Universidad Nacional, más o menos.  [...] </t>
  </si>
  <si>
    <t xml:space="preserve">[...]GEBT: El Instituto no puede trabajar sobre esa dimensión de universidad, sino que nos toca comenzar a crear una perspectiva estratégica que cree también otras cosas, en un sentido mucho más relacional. No veo a la Sede Palmira sola en relación con el Instituto, lo decía el profe EDGL ahorita, allá trabajan en La Paz sobre él, sobre el bosque seco, Palmira también. Cierto. Entonces, en esa perspectiva y en una economía post-minería la región del Caribe seco, cuál es el papel de la ingeniería agronómica y en la Paz no la tenemos. Entonces, cómo hay una verdadera perspectiva nacional y no esa fragmentación, casi que de facultad. Cierto. En cuanto mucho. 
También hay una dimensión de la facultad sin esas divisiones y sobre eso poner a operar un Instituto.
Entonces yo creo que, vuelvo y digo, ahí la estrategia es fundamental, no puede caer sobre los funcionamientos o la fragmentación operativa que hay del asunto. Y decía, y siempre lo he dicho, en los 25 años de diseño en Palmira celebremos, pero cuando estemos armonizados con la sede…
GHB: Con el territorio[...] </t>
  </si>
  <si>
    <t>GEBT;GHB</t>
  </si>
  <si>
    <t>[...]El Instituto, no va a ser, no va a salvar la universidad y lo sigo diciendo, para que no vayamos a tener decepciones más adelante, porque uno en la universidad se decepciona muy fácil, sí, cuando hay mucha expectativa. Pero, yo pensaría que a raíz de toda esta situación que estamos trabajando, el Instituto sí tiene que convertirse, pensaría yo, en un ente, una entidad, un agente que asesore a la vicerrectoría academia, porque nosotros lo hemos sufrido, cierto, hemos sufrido que vemos que la Vicerrectoría Académica en diferentes momentos, instancias, está como al garete. Y entonces que cada sede se defienda como pueda y no es por respetar la individualidad de la sede, sino porque es que no hay una pauta académica para la universidad[...]Entonces, el Instituto tiene que convertirse, en un ente asesor de la vicerrectoría académica, para que pueda construir política, que es el papel que está en el acuerdo once del estatuto general, que tiene el papel de vicerrectoría académica a nivel nacional. Y eso nos va a permitir a los directores académicos pues entonces tener una política de alguna manera más clara, aterrizada y contextualizada a la particularidad de cada sede. Sin querer decir, pues, que soy independentista, cierto, pero sí que respetar de alguna manera los procesos y las oportunidades que tiene cada sede. [...]</t>
  </si>
  <si>
    <t>[...]La Facultad de Minas, por ejemplo, ya molesto mucho JCOB con Minas, pero pa’ poner el ejemplo, la Facultad de Minas tiene 200 años, pero hay que respetar esa particularidad. Entonces, bueno, es quería como esbozar ese, como ese panorama.  
Primero, la Sede Manizales, para ser muy concreto, ¿qué tenemos como potencialidad? Trabajo en territorio. Muy fuerte en dos vías. El trabajo en territorio,[...], y ese trabajo en territorio tiene dos componentes, uno en extensión, como lo decía el profesor EDGL, nosotros en Manizales [...]trabajamos con mucha extensión, remunerada y no remunerada, pero hacemos buena extensión, hacemos buena extensión, con lo que tenemos que hacer extensión y con lo que podemos hacer extensión; trabajo con comunidades vulnerables, gestores de paz, reconciliación del territorio, campesinado. Tenemos el Instituto de Agroindustria y Biotecnología, profesor EDGL, que es muy fuerte, y eso nos ha permitido, de alguna manera, hacer una armonización de funciones misionales, que tiene que ver con lo que hablaba el profesor JCOB, y que yo comparto mucho con él, lo de la formación integral, que la formación integral no siempre es con una electiva, que siempre la formación integral la queremos solucionar con una electiva, montemos una electiva. Pongamos a este profesor que está por aquí y que dicte eso. ¡No se soluciona así! La formación integral son espacios para la formación integral.
Dentro de los procesos misionales. 
Entonces, potencialidad: trabajo en territorios. Capacidades, tenemos una sede, muy fuerte en dos elementos importantes: emprendimiento e innovación. Muy fuertes. Yo si tengo que decir que la Sede Manizales es supremamente fuerte en emprendimiento, a pesar de la sede Bogotá. ... perdón profes, perdón. Qué pena [Lo dice mirando a los profesores que vienen de Bogotá: JCM y AFMC]. Pero muy fuertes en emprendimiento e innovación y está demostrado.  Cuatro spin off consolidadas, transferencia de tecnología, trabajo con empresas, acercamiento con el MIT, con otras universidades que nos permiten hacer ese desencadenamiento y como capacidad también, a través de la neurodidáctica trabajamos con las aulas STEM, que es un proyecto que creo conocemos todos y que afortunadamente, todo lo que se ha hecho en dirección académica lo vamos a poder desarrollar en el resto de las sedes, pasando por Tumaco, vamos a ir a la Paz, [...]Y oportunidades yo creo que muchas, tenemos muchas oportunidades, pero, yo creo que, como oportunidades es que trabajemos mucho más, concienzudamente con las otras sedes[...]</t>
  </si>
  <si>
    <t>[...]Entonces digamos que, podemos trabajar mucho más hermanados como oportunidad. La Sede Palmira es muy cercana a la sede de Manizales con muchas cosas, en biotecnología se acerca mucho a la agroecología, con la Sede Medellín el profesor JCOB lo sabe, con ciencias e ingenierías muchísimo. De hecho, la facultad de Administración trabaja mucho con minas. Nos gustaría mucho trabajar con la sede La Paz. Yo lo he molestado mucho, pero es en serio. Y con Bogotá pues también cierto. [...]</t>
  </si>
  <si>
    <t>[...]El profesor JCM y el profesor AFMC, vienen como el Instituto de Investigación en Educación y el Centro de Pensamiento en Política, sí, GEBT, no necesariamente es Sede Palmira. O sea, está aquí como Dirección Nacional de Innovación Académica. Son unos dobles agentes, yo creo que le toca hacer doble trabajo.[...]Porque es distinto la postura como sede, porque yo estaba diciendo, aqui hay unos papeles que representan, que también la invitación es como a ver dónde están estas sedes que hoy no vinieron y digamos sede Bogotá, no hay un director académico de sede Bogotá, en ese sentido tendríamos un rótulo para sede Bogotá.  Y habría que mirar una codificación de lo que es el Instituto de Investigación en Educación, el Centro de Pensamiento de Políticas y… Dirección Nacional de Innovación Académica, no.  Para ver dónde están…No es cierto, estas dependencias en relación con el Instituto. [...]</t>
  </si>
  <si>
    <t>[...]Desde el Instituto de Investigación en Educación, todo lo que está ocurriendo es muy, pero muy, pero muy importante, porque, llevamos 20 años, planteando a la Universidad, empezando por la facultad, que necesitamos una reflexión fuerte en torno a lo que significa educar. Sí. Educar va más allá de entregar cartones, va más allá del asunto profesional que es una parte muy importante. Lógicamente nuestra Universidad tiene un perfil investigativo, pero, no podemos desligar la investigación de la educación. [...]nos complace mucho que la Universidad esté pensando, que este asunto de la educación, tiene que ver con asuntos políticos, tiene que ver con la innovación y con la investigación. Es decir, no es un asunto suelto, no es una rueda suelta. Tiene que engranarse, sí. 
Y, desde cierto punto de vista y se podría argumentar con muchos casos, pareciera que la Universidad le ha apostado a investigar innovar, pero es una educación de segunda o tercera categoría. Y eso no le prestemos atención porque necesitamos acá es súper investigadores, gente que haga patentes. Pero eso, la educación, eso está por sentado. Y resulta que no es así[...]El Instituto creó una maestría en Educación. Y esa maestría tiene alrededor de 300 tesis. Muchas, y como lo hemos visto en algunos casos con jurados internacionales, nos han dicho: “oiga esto parece una tesis, más de nivel doctoral” claro, es emocionante, es muy robusta. Otras pues son más de nivel de profesionalización, notan profundas. Pero hay un bagaje interesantísimo de investigación, en el aula y fuera del aula, dónde, preescolar, primaria, secundaria, media, en la misma universidad y por fuera de la Universidad. 
Entonces para poner ejemplos. Bueno, es que hay muchos, pero, una tesis, interesante sobre la cuestión de los mochileros. Y entonces si el viaje con mochila sirve de algo. Entonces eso fue un asunto ahí, fregado porque eso hubo rechazos hacia el estudiante y tal, y hubo problemas con algún profe… y pues, lo comento en parte porque lo dirigí, yo dije no tranquilo que eso tiene mucho camino. 
Entonces, él había comenzado a trabajar con otro profe, y yo le hice una sugerencia y es, paremos un poquito, respiremos, hay que hacer unos buenos antecedentes, un estado del arte a ver que se ha hecho sobre el asunto. Viaje, aprendizaje, investigación. A las dos semanas llegó con una sonrisa de oreja a oreja: “Profe ¿adiviné qué encontré?”  Yo ya más o menos sabía por dónde. Porque esa es la idea, pero me hice el tonto, como: “¿qué?”. Encontré un señor que llama Alejandro Von Humboldt que estuvo por acá y viajó muchísimo. Y a través del viaje sistematizó y ta ta ta. Ah sí, ah bueno, y ¿quién más? No un tal Charles Darwin, con un barco que se llamó el Beagle. Y la comisión corográfica duró 12 años, de trabajo de campo, bueno nos metimos hasta Jacques Cousteau. 
Entonces, él se puso muy feliz porque se dio cuenta que ya había un gran argumento para pensar que el viaje es un dispositivo potente de aprendizaje, y resulta es que tenemos una visión tan limitada que creemos que eso no entra en la lógica. Y así tenemos un montón de casos interesantes de investigaciones, repito, dentro y fuera del aula, que logran demostrarte que los procesos de aprendizaje se pueden dar en cualquier contexto. [...]</t>
  </si>
  <si>
    <t>[...]JCOB El tema del Instituto, se empezó a hablar hace 5 años, no es un tema pues nuevo. Y, siempre hubo una reacción, tipo, político la voy a llamar, de la facultad de Ciencias Humanas de Bogotá, porque, de alguna manera pensaban que este nuevo Instituto iba a menguar el que ya existía y la tradición, y todo un capital académico que ya lleva el Instituto. ¿Cuál es la posición ahora, ante esta perspectiva de un nuevo Instituto Nacional?
Porque yo recuerdo pues, admiro pues y reconozco a, a Víctor Viviescas, pues porque lo conozco hace muchísimos años, pero, pero desde la dirección de la facultad había una oposición sí. Una oposición a la creación de este Instituto. ¿Cuál es la posición actual?
JCM: Si… pucha, muy interesante porque en el fondo iba a tocar el asunto. Si.
Las cuestiones institucionales también se cruzan con, las personas, y evidentemente aquí ha habido, digamos en el proceso del Instituto y en el asunto de la posible creación de este Instituto Nacional, [...]Sí, hemos notado que ha habido unos problemas internos de la facultad y yo diría que tiene que ver, sobre todo, con la visión que han tenido las personas que han estado en la dirección.[...]De mi parte, lo que podría decir es que cuando comenzamos a hablar con la propia GHB, yo, ¡feliz! O sea, ahí estamos, qué vamos a hacer, cómo podemos ayudar, hay un bagaje, hay cosas que ya se han hecho, dialoguemos, conversemos tejamos. Sí. Yo soy de los que creo que uno de los problemas serios de nuestra universidad, es la arrogancia, el narcisismo, las lógicas muy personalistas, el egocentrismo.En el fondo, digamos, si uno graficara todo esto, responde a redes de corte egocéntrico, no sociocéntrico. A mí me interesa más lo sociocéntrico, es decir, se teje entre todos y miramos cómo nos ayudamos. Sí. Y en parte, porque no tenemos las respuestas ni la solución a todo. Lo que planteo es solo un recorrido que creo que vale la pena tener en cuenta, porque es digamos, como con lo que uno llega, pero evidentemente la tarea está por delante y está en conjunto y en grupo. Entonces, en ese sentido, hemos tenido varias directoras y directores. Y si, no quiero poner nombres acá, pero en los últimos tiempos ha habido problemas internos serios, en la facultad de Ciencias Humanas, porque algunas personas que han estado en la dirección han creído o han considerado que nuestro Instituto debería ser el Instituto Nacional. Y yo creo que no es así, no debería ser así, nosotros tenemos que dialogar, pero no auto-ensalzarnos y decir, es que nosotros deberíamos asumir el asunto y ya, porque me parece inadecuado, me parece que es poco respetuoso, me parece que va en contravía de la filosofía con la que arrancó el Instituto. Entonces, digamos, no sé si respondo a la pregunta…
JCOB: Si, quiero, quiero complementar ahorita o hacerte una contra pregunta y es, que, ahora sí, hablando de oportunidades, ¿qué oportunidades le verías a este nuevo instituto que actualmente no tiene el Instituto de Educación de Investigación? 
JCM: Pues… repito, yo creo que, pues estamos felices porque podríamos, primero, aportar, con lo que ya se ha hecho. Pues hay muchos elementos que implican ya trabajo, pero evidentemente podríamos proyectarnos de manera conjunta
JCOB: Y ¿habría algo diferenciador entre los dos institutos?, lo digo también estoy tratando de aclarar por qué se necesita un nuevo Instituto de Educación.Y estoy tratando como de, también de aclarar un poco cuáles son esas oportunidades, esas capacidades que va a tener este Instituto, más oportunidad porque capacidades todavía creo que no tiene, pero, pero oportunidades que va a tener el Instituto. Qué no tiene, los otros institutos de Educación o pedagogía que tiene las universidades. 
JCM:[...] Yo diría que, dentro de la Universidad, con las sedes tenemos que entenderlos más y sintonizarnos. [...], sería importante hacer un acercamiento… más, digamos, fuerte con el Instituto en Medellín. Yo estoy un poco en esa labor. Arrancamos con Bogotá hace poquito, sí. Estamos como de a poquito, tenemos ya un, un proceso con la DNIA que está como ahí avanzando, pero, claro también el tiempo es fregado. Y lo otro es, mi rol también es de coordinador de la maestría y eso implica un montonón de tiempo para otras cuestiones más, digamos operativas. Pero si estamos como estableciendo esos vínculos, esas relaciones y reconociéndonos, porque creo que otro de los errores que se ha tenido antes es creer que el conocimiento lo puedo limitar acá. Entonces cogen el conocimiento del campo de la educación y es ¡para mí! Eso es absurdo, el conocimiento es infinito, y está en todo lugar, un todo contexto y lo que hay que hacer es ir a los pueblos, y reconocer a los demás y entenderlos.[...]Es un momento diferente y eso es lo interesante. Sí.  Lo siento desde el nivel central, lo siento desde las sedes, ya estamos haciendo talleres en Amazonas. Hay una cosa curiosa, se cruzaron varias, varias cuestiones y me dijeron: “profe íbamos a contratar a la Pedagógica y hasta ahora nos enteramos que hay un Instituto de Investigación en educación en Bogotá entonces decidimos llamarlos a ustedes”. [...]aquí de pronto soy un poco infidente, pero me da la impresión que el Instituto casi se acaba por asuntos personalistas y no, esas disputas ahí, que me parecen absurdas. Esa no es la forma.[...]
JCOB: Yo quiero poner el tema, porque en el taller debemos aprender a reconocer las oportunidades que tendría este Instituto. Que son muy propias de él.
No de los otros institutos. Entonces, ahí, yo también, pues, me, estaba como pensando, y lo otro es que yo no quisiera, que es instituto naciera, como un déficit del Instituto de Investigación, cierto. Como que, sí, es que esa es la percepción que tenemos. Yo creo que cuando se empezó a hablar del Instituto Nacional, se empezó a hablar por qué era que había entrado en crisis el Instituto de investigación en Educación de desde la sede central…cuando se plantea esta propuesta. Yo no quisiera que esté en Instituto si llega nada, ojalá, llegué a buen término, se cree como una alternativa a un instituto que ya existía, sino que tuviera su propia identidad, cierto. Que tuviera como su propia capacidad de responder a una cantidad de cosas. Que debemos responder. Entre otras, lo que ya hemos comentado mucho aquí entre todos mis compañeros. Un déficit en capacidades pedagógicas de los docentes, inclusive desde la misma gestión curricular. Nosotros tenemos un problema de gestión curricular enorme. Nosotros no sabemos ni nos gusta hacer gestión curricular. A nosotros no nos gusta. 
Cuando empezamos nuestro proyecto de armonización curricular hace tres años, que fundamos la sede, comenzamos con un recuento de la armonización. El, que hizo una armonización pues un poco distinta a como normalmente se entiende. Que es una homologación de planes de estudio. Pero, cuando empezamos eso nosotros veíamos y teníamos una dificultad muy grande en sentar a los profesores. Ya, afortunadamente, pues eso es una de las oportunidades que tenemos en la sede, que se ha logrado trabajar en términos de gestión curricular ya, y, se ha vuelto un lenguaje, digamos, común casi casi al científico y el tecnológico. 
Entonces, es una es una gran oportunidad. Pero si no me gustaría que el Instituto naciera como una, digamos como déficit, de lo que sucedió con el Instituto. [...]de enseñanza, ¿cómo se llama?
GHB:  Educación en Ingeniería. Invitado, no ha llegado ni a la primera, ni segunda, ni tercera. 
JCOB: No, y es que cuando fuimos a las primeras reuniones   de este Instituto hace por ahí tres años, cuatro años, hicimos unas reuniones por sedes, ellos demostraron también igual que lo estamos haciendo aquí. Una de verdad demostraron un interés, y que les gustaba. Pero no ve uno, como esa demostración… si, porque ellos siguen trabajando. Entonces, no sé si eso es malo o bueno. Ellos siguen trabajando en sus proyectos, sin ningún problema, ellos nos han mostrado un interés muy grande en el Instituto. 
JCM:  Si, yo quisiera, responder algo [...], en otros momentos, otras personas.  Y eso es porque nos lo han contado porque ni siquiera… una de estas personas quería hablar con nosotros los profesores que le hemos metido el hombro.
O sea, llegó porque fue trasladado y tal y. No había ni diálogo interno en el Instituto. Es decir, pareciera que, el Instituto aparecía cuando a la persona le interesaba[...]aquí, nuestro instituto, estoy yo como persona se mueve institucionalmente, simplemente diciendo esto es lo que hemos hecho en Bogotá, pero la verdad tenemos mucha tarea en Bogotá. 
El Instituto Nacional tendrá unas competencias diferentes. Queremos aportar, dialogar, ayudar, conocernos con otros, nos estamos incluso conociendo internamente en la universidad porque, allá tenemos una Maestría en Enseñanza de las Ciencias, que supuestamente surgió como una competencia de la Maestría en Educación de la facultad de Ciencias Humanas. Y eso es absurdo porque somos una única sede. Ya nos sentamos con la profesora Lilian Palomeque, que es la actual directora. Yo sugeriría que de pronto en otro momento esa maestría venga porque tiene un trabajo impresionante. ¡Trabajan con STEM, con Arduino… usan software, montan aparatos para medir calidad del aire! ¡tienen unas vainas impresionantes! Tiene un trabajo muy fuerte, incluso hay físicos, químicos, bueno, un montonón de disciplinas ahí. Pero resulta que no hablamos y ahorita ya llevamos casi un año hablando. Ahora estamos compartiendo asignaturas. Algunas de las nuestras les sirven a ellos y algunos de las que ellos ofrecen nos sirven a nosotros. Entonces estamos en un proceso de, yo diría que, de tejido interno dentro de la sede, dentro de la facultad, y hay que llegar a nivel nacional y con las otras sedes[...]Pero nuestra pretensión no va más allá de… de que nosotros queremos seguir trabajando desde la sede y, dialogar con los demás. Esa es como la perspectiva en este momento. No sé si llega otro, otra persona a la dirección pensará diferente. Pero no veo muy, a mí no me interesa ese asunto de cómo “esto un asunto nacional tiene que ser de la Bogotá” o algo así porque es sería la verdad inadecuado, me parece.[...]</t>
  </si>
  <si>
    <t>JCOB;JCM;GHB</t>
  </si>
  <si>
    <t>[...]Yo quisiera reivindicar también algo, y tal vez por eso pues está bien que esté ahí, y es, nuestra condición de Universidad Nacional. Sí, o sea está bien todo el tema territorial, de acuerdo y estamos de acuerdo. Pero yo creo que tampoco podemos renunciar u olvidar que somos la Universidad Nacional y que tenemos que tener una visión también como nación, lo cual significa que tenemos que entrar en unas discusiones también hondas sobre las problemáticas nacionales. Por ejemplo, cuando pensamos ahorita en lo de Palmira y los programas que se han creado pensando en el territorio. Sí. Pero por ejemplo el problema de seguridad alimentaria, soberanía alimentaria es un problema también nacional o cuando pensamos la paz, sí, la paz también tiene una configuración territorial, pero implica también unos ordenamientos y unas apuestas de orden nacional. Entonces yo creo que la universidad no debe renunciar a eso, somos una universidad pública pero también nacional. Sí. Con unas expresiones también territoriales, pero creo que esto lo debemos reivindicar. [...]</t>
  </si>
  <si>
    <t>[...]De ahí surge el centro de pensamiento, y es paradójico. Me han escrito que si ya el Centro de Pensamiento tiene una propuesta de reforma integral a la Ley 30. Sí. Y el Centro de Pensamiento no existe. Ese era un proyecto de dos años que ya se acabó, básicamente soy yo. La gente se imagina que hay edificio. La gente piensa que quiere venir a hacer las tesis acá, que si podemos firmar un convenio. Creo que es una institucionalidad, sería interesante. [...]</t>
  </si>
  <si>
    <t xml:space="preserve">[...]Una de las potencialidades que tiene el Instituto y ahí aprovecho para responder a algo, que planteabas hace un momento profe, es la posibilidad, sí de tener una visión nacional, en la cual la universidad asuma también un liderazgo, en distintos ámbitos, sí solo doy un ejemplo, digamos la Nacional ha perdido totalmente su liderazgo al interior del sistema universitario estatal. Mejor dicho, casi nunca va, la rectora casi no va yo no la critico directamente. Yo entiendo por qué no va porque ella dice, allá nos hacen casi siempre cara fea, nadie, la Nacional la odian, entonces casi que el SUE es un sindicato contra la Nacional. Sí, pero creo que ahí, digamos puede ocurrir algo y es que hemos perdido también el liderazgo, en términos de ciertas discusiones que debería asumir también la nacional y esto si lo pensamos incluso a nivel de pensarnos como sistema educativo, y esto a nivel de pensarnos también con el diálogo con el sistema de ciencia tecnología e innovación. 
Y aquí es donde uno puede detectar de pronto algunas debilidades, que son potencialidades que tenemos hoy, cierto, a propósito, del Instituto y es, digamos la imposibilidad de tener una clara incidencia y un claro liderazgo en los ámbitos de política pública educativa y de política de educación superior. El Instituto en Bogotá digamos que cuando uno veía y de ahí fue que sale el Centro de Pensamiento en Políticas Públicas de Educación Superior, no tenía una reflexión honda sobre temas de políticas públicas y políticas educativas. Obviamente hay unos intereses muy cercanos a los temas de maestría, en asuntos de pedagogía, en asuntos de didáctica. Creo que aquí pesa mucho que hay un protagonismo muy grande de profesores del departamento de lengua extranjeras, y entonces digamos que eso marca, lo que ha venido siendo el Instituto. Y creo que una potencialidad esta justamente en eso, en la posibilidad de que incorporemos muy bien el tema de política educativa y de políticas públicas.En una pretensión de liderazgo, digo yo, Nacional, por ejemplo, El Instituto [Se refiere al IIEDU] no sé, si me perdonará profe [Se refiere a JCM] y de pronto lo hay, pero no hay ningún posicionamiento del Instituto frente a la ley estatutaria del derecho a la educación y a la reforma a la Ley 30. Sí, y todo el mundo voltea a mirar a la Nacional a ver que tiene que decir. Y hacen es un ejercicio de emergencia. Que ahí vamos varios convocados y convocadas y es montar una comisión para responder rápidamente a unos tiempos impuestos por el Ministerio. Sin de pronto la necesidad de reflexión. Y creo que debe haber un espacio en que la Universidad esté permanentemente pensando esto. Si. Y creo que esta es una labor que puede hacer el Instituto, en una perspectiva nacional. Desde ese punto de vista, creo que es claro la importancia también, que sea intersedes que es un elemento muy interesante. Pero también pensárnoslo inter-facultades, ¿no? Porque precisamente cuando es inter-facultades a veces, cierta hegemonía de cierta facultad, puede llevar a que se vaya yendo al instituto a ciertos lados, que no digo que sea algo bueno o malo, sino que de pronto nos hace dejar debilidades en otros ámbitos, en este caso el tema de políticas públicas. [...]Se podría traducir en un ámbito de política institucional, es decir, cómo podemos llevar a cabo políticas institucionales en pedagogía, en la manera como trabajamos entre las sedes, pero creo que el centro también tiene la potencialidad de incidir en política pública. En un nivel más alto, cierto. Creo que ahí es donde está la debilidad de los otros centros o institutos de investigación.[...] </t>
  </si>
  <si>
    <t>[...]Creo que ahí hay otra potencialidad, que me parece importante lo tenía aquí, y es, se traduce, de pronto también en una capacidad, y es que esto no funciona, sin digamos unas bases de infraestructuras y una base de recursos, etcétera. Lo que siempre nos han dicho, es que una de las debilidades del instituto habló de Bogotá, no conozco Medellín, es que hay un solo profesor de planta dedicado a todo. Si. Esta aquí [señala al profesor JCM] y entonces es muy difícil tener un Instituto cuando solo hay un profesor de planta, dedicado a esto. 
Siempre digamos, me gusta mirar algunas experiencias, hay un instituto en la UNAM, [...] El Instituto de Estudios en Educación Superior de la UNAM. Son, 20 profesores de planta, 150 estudiantes doctorados, que no es un edificio como el de enfermería en Bogotá, ya publicaron 5 o 6 textos sobre el tema de la pandemia. Sí. Nosotros aquí no hemos hecho ningún ejercicio de esos. Sí. 
Entonces creo que, que allí tenemos una potencialidad y una capacidad y es darle fuerza realmente en términos de personas, profesores y profesoras de planta que acompañe en este proceso. Ahí viene el reto del intersedes, pero también un reto de inter-facultades, pero también presupuesto. O sea, yo creo que un error gravísimo sería empezar a pensar el Instituto como un mecanismo para traerle recursos a la Universidad.  Si, o sea, eso no nos deja pensar libremente, eso no nos da autonomía. Que es un poco lo que uno veía, en la convocatoria que se hizo hace poco para observatorios de política pública. Y es que, los requisitos era que uno tenía que presentarse y traer dos acompañantes de afuera que garantizaran recursos, con una carta de intenciones donde dijeran cuánta plata, y a los años, pues nadie va hacer eso. Sí, entonces el Instituto necesita un presupuesto, digamos, permanente, un presupuesto que le permita funcionar, que le de autonomía, y que, y no por la plata en sí, sino porque sin ese presupuesto no puede ser autónomo y llevar a cabo sus funciones. [...]Creo que hay otro punto aquí también, y es la capacidad que puede tener la sede, pero obviamente alentado por las demás y es, la memoria sobre estos temas. Si. Digamos, cuando estaba en el Centro de Pensamiento nos prestaron una oficina, no se profe, allá al frente tuyo de la del Instituto de Educación, que hay algunos escritorios ahí. Y uno podía ver un montón de complicaciones que se pensaban sobre la pedagogía al interior de la Universidad Nacional, de experiencias pedagógicas al interior de la Universidad Nacional. Todo ese tipo de cosas. Y Todo eso se perdió, digamos que no han reconocido y ahí hay una memoria muy interesante, que hoy uno la ve, en este comité no sé si aquí haya profes que asisten al comité de los jueves, de la Ley 30. Aparecen profesores que, pues ya están pensionados o profesores que están en, cómo es que se llama, el título de profesor especial, cuando… creo que se llama cuando…
Que incluso participaron en la redacción de la Ley 30. Sí y que tienen toda una discusión sobre la educación, sobre la política pública educativa, sobre los antecedentes. Pero eso no se recupera, o sea, yo creo que, la sede Bogotá tiene la posibilidad de hacer una, una recuperación de la memoria sobre las discusiones de educación y las discusiones sobre la pedagogía y sobre las políticas públicas educativas.
Creo que un fácilmente se pueden identificar profesores y profesoras que hicieron ese ejercicio, que por algún motivo lo dejaron en algún punto o se separaron, pero creo que podremos, hacerlo. [...]</t>
  </si>
  <si>
    <t>[...]La Ley 30 establece que la Universidad Nacional debería tener siempre un ejercicio de liderazgo y tal vez ese ejercicio de liderazgo fue sustituido por una cierta lógica de arrogancia en algunos momentos. Cuando se miraba las otras universidades del país por encima del hombro y después recuperar eso ha sido difícil y creo que una forma de recuperarlo es teniendo ese liderazgo en posicionamientos claros frente a la política educativa en el sentido de todo el sistema, a la educación superior, al diálogo consciente, y creo que eso lo puede plantear el Instituto. [...]</t>
  </si>
  <si>
    <t>[...]EDGL: Lo digo como Sede Palmira. Yo fui… Ingeniero Agrónomo de la Sede Palmira. Hice una maestría y no me he despegado y ese instituto es muy poco conocido [Se refiere al IIEDU]…
No, lo conocen ciertos círculos, pero como pedagogía para la Universidad yo no lo leo. Y yo he estado en esta parte administrativa desde ahora hace 15 años. Y en ese sentido, entonces es, ¿por qué no ha funcionado? ¿por qué no sé proyecto teniendo todas esas personas tan valiosas que hay, que siguen muy valiosas en ese quehacer de la pedagogía. Si. 
Entonces, pienso que, este seria, y lo dejo allí. Es como esa mirada ¿por qué ese yo es tan grande en Bogotá?
JCM: Yo creo que, es un, un asunto interesantísimo y creo que vale la pena, comentarlo directamente. Porque… eso mismo nos han planteado en otros lugares. Si. Y es algo, yo diría que, interesante, desde el punto de vista de porque precisamente se ha llegado como a esa invisibilización. O qué hay detrás. 
Voy a tratar de resumir el asunto. 
A ver, ¿cómo se creó el Instituto, con qué lógica? Se creó primero, ciencias humanas, con la facultad. Pero pensando en la lógica de un centro de Investigación yo diría que va muy de la mano con lo que pasa en Europa. Y es que, esos centros de investigación son puntos de encuentro, puntos de encuentro de gente que le interesan unas temáticas y que investiga. Entonces el Instituto arrancó sin profesores de planta, es decir, alguien quien asumiera la dirección tenía que ser de planta y los profes que alimentan tienen que ser de planta. Pero el profe, en teoría, tenía que decir de un departamento: “Oiga a mí me interesa, yo apoyo” [Da un paso al frente] entonces ¿quiénes dieron el paso al frente? profes de literatura, profesores de geografía, de historia, trabajo social, dijeron sí a mí me interesa la educación, yo trabajo… ¡es más! hemos notado que hay un montonón de profesoras y profesores en nuestra Universidad con doctorado en educación, sí.  
Y entonces, hay ahí, primero hay gente, digamos, para meterle el hombro. Pero qué pasa, por qué no se articula. Bueno, entonces hablo ciencias humanas Bogotá, o sea una facultad dentro de otras. Arranca desde esa perspectiva como punto de encuentro. Y curiosamente llegó gente también de artes, incluso de medicina, y seguimos teniendo el vínculo con artes y con medicina. Hemos sacado varias cohortes de, maestría en educación con énfasis en pedagogía del diseño. Hemos sacado varias cortes de Educación con énfasis en primera infancia, vinculado a asuntos de medicina. [...] entonces, digamos que así arrancó el instituto y yo diría, pues no me gusta mucho poner nombres porque eso puede llevar otras cosas. Pero, aquí hay que decirlo, el profesor Fabio Jurado arrancó con esta y tuvo un apoyo muy fuerte desde la red Nacional de Lenguaje. 
Cuando yo llegué a la universidad en el 2009, yo conocí al profe Fabio desde antes, del Icfes, por otras razones cuando no era profe ahí, entonces nos cruzamos y le dije profe Fabio, mire, ya estoy acá, y me dijo: “¿cómo así? ¡Venga y nos ayuda!”. Y en ese momento, el Instituto era un hervidero de un montonón de cosas, proyectos, convenios, publicaciones, muy apoyado en el asunto del lenguaje. En la lectura, la escritura, que es una deficitario en el país. 
Pero para resumir asunto, se fue el profesor Fabio y la cosa se cayó, en parte porque entraron unas lógicas distintas, a mi modo de ver, mi interpretación, se movieron unos recursos interesantes hacia afuera, extensión y tal, convenios. Pero entonces la cosa comenzó como, esto es mío, esto es mío, esto es mío, y eso es un problema grave en la universidad porque yo creo que no, no solo ha ocurrido con, digamos, con este caso sino con otros, y eso es un error gravísimo yo creo que otros los profes ya, o sea, tenemos que saber que en algún momento todos nos tenemos que ir, y esto no es nuestro, esto es del país, de la gente. Sí. Pero se centró un poco en esa lógica y la verdad, o sea yo lo digo aquí abiertamente, yo me fui del instituto porque me sentí maltratado. Dije a esto no le juego, tenemos unas cosas hechas, en ese momento solo colaboraba en las líneas de las ciencias sociales. Pero llegó una visión avasalladora que me ponía el pie en el cuello, qué pena, pero así no… unos colegas… qué pena, pero tengo muchísimo trabajo en geografía.  
…Y me fui cuatro años y no quería volver, por maltrato. Y eso está escrito y lo entregué en una carta, o sea eso es oficial. Ese tipo de cosas son las que dan en estos procesos, ya en adelante, por ahí como que algún profesor de historia retomó el asunto, como que lo estabilizó y ahorita ya está en otro momento, porque por asuntos que van más allá de lo institucional, por personas y por caracteres, o sea por personalidad incluso que uno dice: oiga realmente esto aporta o no. Y nuestra universidad está llena sí, cualquier universidad. Si uno revisa el Homo academicus de Pierre Bourdieu... esto está por todo lado, y creo que es algo que hay que tratar de combatir y es, tenemos es que colaborar no llegar a con personalismos a afectar los procesos. Pero bueno, eso es otro asunto. Entonces creo que eso afectó mucho, había un momento que eso estaba tan fuerte que incluso el Instituto llegó a innovar mucho en varias cosas, tenemos varias cohortes de maestría en educación en la sede, perdón, en San José del Guaviare, sin tener sede; se hizo algo similar en Arauca y antes de la Sede Tumaco también.
Cómo diablos la universidad estaba haciendo, estaba generando cohortes presenciales en lugares donde no hay infraestructura física. Pues en el caso del Guaviare se hizo un convenio con la gobernación, ellos pusieron a disposición los colegios, salones de la gobernación, la infraestructura que tienen y se, se hicieron, se realizaron cohortes presenciales. Los profesores íbamos a San José del Guaviare. 
Y ¿qué ha pasado, con ese asunto? Lo último que hablé con el profe Fabio, pues que ya se jubiló hace rato. Él sigue cruzando datos y mostrando cuestiones de todas las zonas alejadas de lo que algunos llaman regiones no sé, la que está mostrando ahora, mejores resultados en las pruebas saber es Guaviare, por qué Porque se dejó una semillita a partir de los docentes, que ahora se han vuelto líderes educativos. Se les, dio impulso y alas para que publicaran y sus publicaciones están siendo material que se utiliza allá mismo en las escuelas y con sus colegas, sí, es algo que por ejemplo está invisibilizado en la universidad. No se conoce.  ¿Por qué? Porque nos falta diálogo. Porque en cada una de las sedes hay tanta tarea, por eso repito, celebro mucho el encuentro porque nos podemos poner digamos a sintonizarnos un poquito más sobre sobre este tipo de cuestiones. Entonces yo redondearía un poco el asunto ahí, no sé. Y podría plantear más cosas, hemos sido, el Instituto ha sido asesor de la gobernación del Guaviare, la gobernación de Cundinamarca, hemos sido asesores del Icfes, se han hecho convenios con el Ministerio de Educación Nacional también.  Entonces se ha movido multinivel. El Instituto ha ayudado en la facultad, en la sede, por fuera de la sede, y también hay un montonón de convenios por fuera algunos más activos otros menos. Entonces yo diría que en veinte años del Instituto se ha hecho bastante, yo creo que más de lo que se podría pensar, sin profes, digamos sin en serio ser profes de planta, sin un presupuesto así que uno diga… ha tocado casi rebuscarse cosas fuera, con las limitaciones de lo que significa estar en una facultad y no a nivel, digamos central en la sede. 
Pero sí, ha habido digamos una invisibilización, pero creo que parte del asunto tiene que ver con, el diálogo, igual que ocurre cuando uno va a otras sedes, cuando uno allá se entera de lo que se está haciendo, y pueden ser cosas muy interesantes, muy potentes, entonces no sé profe si más o menos respondo el asunto.
EDGL: Muchas gracias. Muchas gracias porque es como el desconocimiento que uno tiene, de mirar pues de lo que uno hace de esos grandes pensadores, pedagogos que tenemos, como universidad, que a veces como que están allá, atrás, pero no vemos la acción ante las otras sedes, digamos Palmira, y vuelvo y recalco. Y yo creo que en todas las sedes es lo mismo que cuando sale una convocatoria para profesor, la convocatoria sale es como investigador. Nos evalúan como, tenemos que dictar clase, pero nos evalúan como investigadores, no como pedagogos. ¿Cómo vamos allí? Ese es el reclamo en ese momento de los estudiantes para los profesores.</t>
  </si>
  <si>
    <t>EDGL;JCM</t>
  </si>
  <si>
    <t>[...]Existen, muchas anomalías institucionales. Veo que, muchas veces no nos gusta conocernos. [...]¿por qué no nos gusta?, porque… esas prácticas que estaba mencionando el profesor JCM, de una agresividad académica, por no decir más,no deberían pasar, es grave. Que no debería pasar, en una institución como la Universidad Nacional, intentando consolidar comunidades académicas para un propósito común. En ese sentido, pues eso es lo que no permite que, haya nuevos espacios que sea de interés común para la universidad. Entonces, se forman unos guetos académicos, investigativos y hay un tema que quiero tocar y quiero poner en la mesa, demasiado ácido, que es el tema del conflicto. Cierto. Entonces, cuando ya los institutos dejan de definir política pública para, aprovechar que nosotros los profesores incrementemos el salario con los puntos, ya hay una perversión del propósito superior.
Que yo estoy seguro que no va a pasar acá, pero hay que ponerlo sobre la mesa ¿por qué?, porque en el marco de la gobernanza corporativa, de este Instituto, eso tiene que quedar muy claro, y sobre todo también muy claro que, como decía el profesor JCM ahora, que esto no puede depender de personas, sino que es un conjunto de investigadores, profesores, que estamos interesados en estar ahí, independientemente que seamos expertos o no en educación. 
Yo lo quiero decir con respeto, pero yo a veces veo que, la persona que sabe mucho de educación, y lo digo con respeto, pero y lo hablo desde la ignorancia, como que enreda mucho las cosas, para poder concretizar políticas y poder llevar a cabo elementos innovadores que nos permitan hacer transformaciones ¡en el aula de clase! como lo planteaba yo ayer. Y, coincido mucho con el profesor AFMC. Profesor tiene toda la razón. La Universidad Nacional ha perdido unos espacios importantísimos, a nivel del SUE... esa pérdida de los espacios independientemente que nos traten bien o mal, profesor, hay que estar ahí, [...]No en todas las facultades me quieren, yo creo que con JCOB pasa lo mismo, pero hay que estar ahí, hay que estar, y me perdonan la expresión, en la candela, en la candela en los consejos de facultad. Yo tengo un consejo de facultad que es el mío, el mío que no me quiere. Pero yo tengo que estar allá cada ocho días. Y es el ¡mío! Pero hay que estar allí. Pero esos espacios hay que recuperarlos, y que sea este motivo, para poder recuperar esos espacios para que generar política. [...]</t>
  </si>
  <si>
    <t>[...]Creo que el Instituto, como Instituto Nacional, pues por eso insisto, debe tener esa propiedad diría yo, como relacional. No puede funcionar aislado, no puede funcionar en una dependencia, allá simplemente, en el nivel nacional porque es el Instituto Nacional. Todo lo contrario, creo que es absolutamente plano, radial. Trabaja es con las sedes, además, con unos interlocutores de sede, que también respondan y entiendan su naturaleza y digamos, su misión. No está al servicio de unos fines particulares sino de los fines de la universidad. Entonces yo comparto plenamente digamos lo que menciona el profesor AFMC. Creo que son exactamente en buena parte también los propósitos del instituto, pero si digamos la parte de su ubicación, un poco ese, esas relaciones, ese despliegue de su trabajo, creo que es, bien importante. [...]</t>
  </si>
  <si>
    <t>[...]En la Dirección Nacional de Innovación Académica, pues no voy a hablar de las cosas que contaminan este proceso, las hubo, GHB las conoce. Los directores académicos las conocen, cuando se, distribuyó el presupuesto de los principios de inversión, pero por fortuna digo yo, más allá de esas cosas que ocurren. La posibilidad bonita que tuve yo, que he tenido durante esta vigencia[...]la posibilidad bonita de concebir y el reto de consolidar un ecosistema de innovación académica, hizo que pensáramos en diferentes dinámicas de innovación académica. Hoy, por ejemplo, hablando de cómo eso se refleja en términos de gestión de funcionamiento cooperativo, se hace el lanzamiento del sitio web de Innovación Académica en la Universidad Nacional de Colombia. No, de la Dirección Nacional de Innovación académica. No de una dependencia, sino de un sitio web que trata de presentar lo que la Universidad Nacional de Colombia hace en Innovación académica. 
Un día yo le decía al profesor JCOB, ahí tiene que estar el vínculo con el Laboratorio de Innovación Académica de Medellín, que tiene que estar vínculo con lo que hace la Dirección Académica de Manizales. De la unidad de Pedagogía que tienen.[...] Hay que anexar, porque es que, finalmente innovación académica no es la Dirección Nacional de Innovación Académica, es todo lo que se hace en la Universidad Nacional de Colombia. Ahora, que ahí aparezcan elementos de política que se pueden construir de manera conjunta es distinto.  Pero, el sitio web trata de mostrar, eso, que somos una organización, que funcionamos como todo un sistema en el proceso de innovación académica. Y que todos, desde donde estamos con las capacidades, oportunidades, potencialidades podemos aportar en ese proceso. Entonces, yo lo había abordado con la profesora GHB, y, yo creo que hay allí algo, no digo que tenga que ser igual. Hay algo entre la Dirección Nacional de Innovación Académica y el Instituto por lo menos en términos de sistema, que nos puede funcionar.
Para mí es clave [...], que la Dirección Nacional de Innovación Académica, se abstraiga un poco del ecosistema de Innovación académica. Lo entregue. No es, una cosa es el Ecosistema Académico, y otra cosa es la Dirección Nacional de Innovación Académica. Y ojalá el ecosistema funcionara sin la Dirección Nacional de Innovación académica. Yo creo que puede funcionar.[...]</t>
  </si>
  <si>
    <t>[...]Para la sostenibilidad del Ecosistema de Innovación Académica tiene que estar el Instituto Nacional Investigación Innovación y Política Educativa. Tiene que estar, la dirección académica de la Sede Manizales, la dirección académica de la Sede Medellín, hubo, nosotros dialogamos con el profe JCM, con que tiene que estar el Instituto de Educación de Bogotá. Porque es parte del ecosistema, no es que la DNIA lo haya subsumido [simula que abraza algo, signo de atrapar], qué se yo. Es que lo que hace el Instituto es clave, aporta, complementa, los procesos de innovación académica. [...] Creo que hay un elemento superior en el caso de innovación académica a la dependencia. Y alrededor de eso es que hemos procurado, creo que están confluyendo las relaciones que demos armado en el proceso, y para mí esa es la manera de sostenibilidad a la innovación académica en la Universidad. [...]</t>
  </si>
  <si>
    <t>[...]Me voy a referir, un poco también desde esas experiencias, ya en el cargo de la Dirección Nacional de Innovación Académica.  Reportar que, hay un poco en términos de la estructura orgánica de la universidad. … y, hay un poco de insistencia también, en cómo se sitúa un instituto. 
Sabemos, muchas de las interpelaciones. Inclusive desde el punto de vista epistemológico. En la universidad contemporánea hace un llamado a desmontar las facultades, no son las formas.  No son los procesos, de creación de conocimiento. Por eso siempre he reconocido en la Sede La Paz. No sé si fue intencional.  Si fue pensado desde la creación del conocimiento o simplemente una decisión puramente administrativa para aligerar costos o que se yo. Pero sí se piensa que, tienen que aparecer unas estructuras transversales en las universidades que permitan procesos de creación de conocimiento, y esas estructuras tienen que ser, interdisciplinarias, de hecho, hablamos de la interdisciplinaridad como uno de los lineamientos para el reconocimiento de los estudiantes en el 2023 y somos una universidad que se reconoce su estructura orgánica en espacios evidentemente disciplinarios. Un poco de lo que hablaba ahora un poco Palmira. Pero, sabemos que se da en todo el mundo, y en ¡muchas otras universidades! Aquí no estamos haciendo una crítica particular a la Universidad Nacional de Colombia. 
En donde pesa más, la estructura administrativa, la administración de áreas de conocimiento, que pensar en proceso transdisciplinarios para la creación de conocimiento. [...]a lo que iba con eso es que, necesariamente el Instituto entonces, se asume o se debe asumir dentro de una estructura orgánica en función y comparto ahí bastante, digamos buena parte de lo que mencionaba también en profesor AFMC, tan solo que yo no lo veo en Bogotá. [...] parte de la correría que he tenido la posibilidad de hacer con, desde la Dirección Nacional de Innovación Académica, cuando se cree que la Dirección Nacional de Innovación Académica viene de Bogotá, hay una cierta, [Alarga su mano y brazo izquierdo hacía adelante simbolizando distancia] sí.
“Ah… van a venir… desde Bogotá a decir qué es lo que vamos a hacer. Y digamos que es normal, uno lo entiende porque es parte… de lo que ha sido también la historia de la Universidad. De cómo se definen esas políticas, y no solamente de un nivel nacional, sino desde un desconocimiento de lo que ocurre en los territorios.
Quisiera saber ¿cuántos de los que han tomado las decisiones conocen las nuevas sedes de la Universidad Nacional de Colombia? Entonces por eso digo que a veces la retórica y como si el discurso cupiera, pues, en todo en todo lado y de la misma forma. Aun desconociendo que los estudiantes en La Paz, toca llevarnos en un bus, o que en Tumaco toca salir a las 4 de la tarde o que, en Palmira, profe EDGL, también tenemos una programación distinta porque pues en donde está ubicada la universidad pues es prudente no salir a determinada hora. ¡No es Bogotá! Que a veces digo, las condiciones de Medellín también son otras. Entonces, si hay que pensar muy bien eso. De ahí que, Santos dice, que un instituto seguramente tiene una estructura, mucho más flexible, mucho más orgánica. 
De hecho, no importa donde esté, pero que no sea Bogotá. Porque, vuelvo y digo la universidad está que trata de romper eso. Yo viví una experiencia en la Dirección Nacional de Innovación Académica en donde el primer cuestionamiento era que los directores que éramos de fuera de Bogotá no estábamos ejerciendo control sobre nuestros equipos de trabajo. Porque control es físico, es, llega a las ocho y sale a las cinco [señala su reloj] es, porque ese es el control. 
Entonces, no podíamos ser de fuera de Bogotá. 
Esa fue la primera, cosita que apareció, y uno dice, “¿enserio? ¿me está hablando en serio? Después de pandemia, ¿qué aprendimos de la pandemia? Ahora si de verdad. Entonces, pensando mucho en términos, de la organización, de la estructura orgánica, en dónde se sitúa el Instituto, desde los procesos en términos de creación, que tiene que abordar, y también, desde esa idea con la que, con todo respeto, obviamente con los profes de Bogotá ha querido mantener el control, de ciertos procesos considerando el control físico, presencial y que por ende tienen que ser profes o funcionarios de la sede de Bogotá, los que estén en determinados cargos o niveles. [...]</t>
  </si>
  <si>
    <t>[...]Entonces un asunto de la cuestión del ministerio y de la universidad frente a la política educativa nacional. 
Pues es que lo que está pasando precisamente, para mí, refleja el grave error de la universidad de no pensarse en la educación, y el asunto es deseable, claro uno con el tiempo va como teniendo colegas[...]me dicen: “Oiga es que el Ministerio está actuando es más por universidades privadas”, ¿dónde está la Universidad Nacional? Si uno revisa los gobiernos anteriores, se privilegió y con unas cifras brutales, convenios con universidades privadas porque es que no hay que perder de vista que, hay una lógica que a mí no me agrada, pero sé que hay que tener en cuenta, y es: es que la educación es un negocio. Y este es un país neoliberal, un país que todavía lo mueven las corporaciones, porque es un estado corporativo, una mezcla donde supuestamente hay democracia, pero en realidad los que mandan son las empresas, y cierto tipo de empresas. Multinacionales. 
Entonces a lo que voy es que, primero lo que ha pasado en esa discusión de agenda política macro sobre educación, que es reflejo, precisamente de lo que está pasando internamente en la Universidad. Primero, un descuido frente al tema y segundo, un aislamiento del Estado, de ese Estado corporativo, porque cuando uno comienza a revisar algunas partidas para procesos educativos ellos usan unas palabras y términos, que pena la palabra, muy pichurrios. Es que es un montonón de dinero, que yo creo que si nos entrara nosotros podríamos multiplicar las acciones mínimo por 10. Si uno revisa por ejemplo Ser pilo paga, sí muy interesante, pero cuando uno se da cuenta es que las cifras llevan hacia las universidades privadas y lo que hicieron fue pasar recursos públicos a las privadas, disfrazando el asunto y nosotros ¿dónde quedamos? Y ¿quién chisto eso en la Universidad Nacional? Es más, qué habríamos podido hacer con esos recursos para fortalecernos y ofrecer más, mejorar. Entonces yo estoy completamente de acuerdo en ese problema todo eso, de nuestro papel en la agenda nacional[...]</t>
  </si>
  <si>
    <t>[...]Nos están pidiendo la maestría en educación desde pueblos y ciudades pequeñas, intermedias, y pueblos grandes, depende la categoría que uno utilice, pero virtual. Porque estos profes no pueden venir a Bogotá, pero tampoco hay universidades en sus ciudades donde puedan abordar el asunto y tal.  Cuál ha sido la, el relato así grueso en la universidad, es que no podemos convertirnos en universidad virtual; sin embargo, si uno revisa las universidades más potentes del mundo, tienen un componente virtual. Es más, hace poco hablé con algunos colegas que tienen doctorado universidad privada, doctorado en educación y se ven con los profes una vez al mes, viernes y sábados, y el resto es virtual. Mejor dicho, educación hibrida.[...]porque los profes, que se dedican a la educación, que están sobre todo en escuelitas, en colegios y tal, ellos también quieren tener su maestría, quieren tener su doctorado, porque necesitan más conocimiento actualizar y tal. Porque también quieren subir de escalafón y eso también hay que entenderlo, pero resulta que nuestra universidad al interior: “¡No!, eso de lo virtual eso no es serio”, “lo serio son los salones”. 
Qué pena decirlo, pero eso se puede desmontar desde mucho, desde muchos ámbitos, no estoy diciendo que lo virtual sea mejor peor, no. Depende cómo se haga. En un aula se pueden hacer maravillas o un aula puede ser un desastre, internet puede ser una maravilla o puede ser un desastre, entonces por eso uno no puede partir de una perspectiva tecnológica o tecnofóbica. [...]</t>
  </si>
  <si>
    <t xml:space="preserve">[...]O sea, han trabajado sistemáticamente ahí. Son una punta de lanza importantísima en este país. Eh, han logrado también materializar mucho de eso y volverlo tecnología y volverlo gestión en el desarrollo de país. Pero posiblemente donde nos hemos equivocado creo que la humanidad entera es en el tejido del alma. Armamos espíritu, armamos mente, armamos ideas, construimos modelos teóricos, descubrimos los enigmas de la vida y llevamos a las pragmáticas y al hacer, la institucionalidad de la Nacional es muy fuerte, el cuerpo de la Nacional es muy fuerte.  Armado desde sus instituciones físicas, desde su cuerpo docente, desde sus alumnos; desde sus modelos de gestión, desde sus distribuciones estructurales; pero, el Alma, ¿qué es el alma? lo que sentimos, lo que percibimos, lo que nos humaniza, lo que nos pone en contexto y nos baja de la torre de marfil del pensamiento. Conversaciones como las que teníamos en el comedor, eso almifica. Es ver al otro Humano, sin títulos. Sin grandes parafernalias. Ahí está lo humano, y tal vez hoy tenemos que hacer acopio de nuestra humanidad para poder sentarnos aquí a tener una conversación generativa y profunda. Una conversación que tenga el mismo norte. [...] </t>
  </si>
  <si>
    <r>
      <t xml:space="preserve">[...]En Bogotá existe la sede industrial, yo soy egresado de diseño industrial de Bogotá y en Palmira, hay diseño industrial. Cogieron el mismo programa de Bogotá y lo llevaron para Palmira. Diseño industrial en Palmira, no tiene nada que ver con agroecología.  Y está haciendo un trabajo dizque de </t>
    </r>
    <r>
      <rPr>
        <u/>
        <sz val="12"/>
        <color theme="1"/>
        <rFont val="Ancizar Sans"/>
        <family val="2"/>
      </rPr>
      <t>armonización</t>
    </r>
    <r>
      <rPr>
        <sz val="12"/>
        <color theme="1"/>
        <rFont val="Ancizar Sans"/>
        <family val="2"/>
      </rPr>
      <t xml:space="preserve"> curricular con Bogotá. O sea, procurando parecerse cada vez más a Bogotá. Sin entender el contexto, sin entender dónde está parado, sin entender.
Entonces ¿a qué estamos llamando armonización?  sí es una modernización. Yo diría que el Instituto, por ejemplo, debe pensar sobre eso, pero digo en la perspectiva de las sedes. Está bien que haya unos procesos, que se resuelva una parte operativa, pero no que la pertinencia y la progresividad del currículo, cierto, se este, esté supeditada, a la parte operativa. O sea, cuántos créditos tengo y cuántos créditos me pone usted y cuántos créditos le pongo yo. [...] </t>
    </r>
  </si>
  <si>
    <t xml:space="preserve">[...]Me invitaron a una sesión sobre trabajo de campo y por eso, o sea eso arrancó, de esa manera. Entonces me dijeron "tienen dos horas para decir algo sobre trabajo de campo", entonces les dije: igual en media hora, y nos vamos a hacer trabajo de campo. ¿Cuál era el trabajo de campo por las condiciones?  ir a los barrios cercanos a la Universidad y preguntar cuál es su visión de la universidad, como un ejercicio político en el territorio, de relaciones de poder, de reconocimiento, vaya problema. Buena parte de los estudiantes llegaron con cara larga. Algunos hasta tristes porque sistemáticamente las personas que habitan en los barrios aledaños, o tienen sus negocios, o son transeúntes, tienen una imagen altamente negativa de la Universidad. [...]Hay un caso fuerte, por la salida de la 26, eh, de una chica que dijo que habló con una vendedora de mango y la vendedora de mango dijo "Yo, estoy acá porque yo necesito este trabajo, pasa mucha gente me compra el mango, peladito y tal ", pero un día vino una muchacha de la Universidad y le dije que valía 3000 pesos el mango y dijo que era muy caro y me escupió la cara. Claro es una anécdota y será una dentro de no sé cuántas. A lo que voy es que, la sede Bogotá tiene un problema gravísimo en términos de su relación con la ciudad.[...] </t>
  </si>
  <si>
    <t>[...]Yo creo que no debería haber miedo en torno a lo virtual, lo virtual es una resignificación, no es la desaparición del espacio, eso es falso eso es mentira, pero si se resignifica. [...]</t>
  </si>
  <si>
    <t>[...]Hay que tener muy en cuenta los egresados y las egresadas, en cualquier universidad seria eso es una cuestión no de enviar un correíto, no, es una cosa enserio porque hemos irrigado, y hay un montonón de aves por todo lado, incluso fuera del país, en unas posiciones interesantísimas pero la universidad qué, no tenemos ni un mapeo básico de dónde está esta gente. ¿Qué está haciendo? ¿Quiénes son? Sí. Creo que ese es un error grave, y que implica pues que hay que generar acciones[...]</t>
  </si>
  <si>
    <t>[...]Cómo contribuir desde la educación a la paz. Empezando por la paz en las aulas, sí. Solo voy a contar, dos casos, creo que en otros momentos lo he dicho. Uno en Bogotá, no voy a decir la facultad, el estudiante trae una maqueta, y la entrega y llega el profe con un bisturí, quítele esto, quítele esto, quítele esto. No, pero la verdad sabe que, vuelva a hacerla.  Y se la tiró ahí en la ventana…rompe… Pero, pero, eso sigue vivo. Sigue vivo. Eso está pasando. ¿Qué queda detrás de eso? ¿qué queda detrás de eso? Ahí no hay nada pedagógico, ni didáctico, es pura agresión y violencia. Pero otra, en ciencias, por no decir el departamento. Antes de venir, profesores hombres que ven a estudiantes mujeres y les dicen: “ustedes qué están haciendo acá deberían estar teniendo niños y lavando platos”. Eso es la sede de Bogotá, no toda lógicamente, no, sí. Creo que ahí, tenemos que actuar, no es un asunto menor, porque eso genera reacciones [...]Entonces el asunto la paz desde las aulas,creo que hay mucho por trabajar, y eso implica una sensibilización de todos, desde el más nuevo hasta el que lleva un montonón de tiempo y que, de pronto pues, algunas cosas no las hace bien.[...]Bueno ese asunto, lo otro la pobreza, la segregación, la discriminación. Hemos encontrado casos de lastimosamente colegas que dicen: No es que esos estudiantes gamines, ñeros, de estratos bajos que no sé qué. ¡Oiga, pero no podemos! ¡Cómo diablos! Lo he oído no voy a decir nombres, pero lo he oído directamente en reuniones. [...]</t>
  </si>
  <si>
    <t>[...]Entra el aceleracionismo que lastimosamente, y eso se está comenzando a investigar, va en la línea de un neofascismo hipertecnológico. 
Si llegan los rapaces, ven algo del mundo, y allá llegan y lo desocupan. Entonces, eso hay que tenerlo en cuenta, pero también hay que tener en cuenta el cambio climático global y al que se mostrando, que es el aumento de la desertificación, menos áreas productivas, desgastamiento de los suelos, gente aguantando hambre.  Por el ejemplo, África está mal. [...]La acidificación de los océanos, estamos en zonas citogenéticas, asenso del nivel del mar, todo lo que ya está pasando que ya se está sufriendo en el país. Agroecología, permacultura, este asunto que para mí es interesante porque es la vida misma. Yo creo que tenemos desde el Instituto que aportar a cuidar el agua, cuidar los suelos, la biodiversidad, y ahí entra una discusión fuerte y es, que vamos a hacer con la con la biotecnología, con la alta tecnología[...]</t>
  </si>
  <si>
    <t>[...]Sobre todo desde Brasil. Pero dentro de esas comunidades muy aisladas encontraron algo interesante, gente que caza en la noche, y que usa un extracto, muy seguramente milenario, que se lo ponen en los ojos, unas gotas, y les permite tener visión nocturna, amplificada. Y eso implica, desde cierto punto de vista, sería alta tecnología. Y yo creo que desde el Norte estarían felices en patentar el asunto, pero yo creo que hay que darle la vuelta al asunto, y es, reconocer que las comunidades, incluso las ancestrales, tienen un conocimiento brutal, impresionante, y la universidad tiene que ir allá en una lógica diferente, en la lógica de diálogo y de aprender incluso. [...]</t>
  </si>
  <si>
    <t>CONTEXTO SOCIOCULTURAL</t>
  </si>
  <si>
    <t>[...]Como estudiante y en mi cabeza funciona que la Sede Manizales está fragmentada. ¿Por qué? Por la distancia de los campus y va más allá de la distancia, sino de las dinámicas y las comunidades y nichos que los mismos estudiantes creamos. Entonces, para mí una forma de conectar con los tres campus es por, literalmente por el intercampus. O sea, yo sé que es un hecho que me va a poder transportar y voy a poder estar cerca. Sin embargo, hay momentos, actividades, encuentros que nos unifican como Sede Manizales, pero son temporales, como la semana universitaria. Ahí todos somos de Manizales porque es algo que nos engloba, las asambleas, los eventos culturales, deportivos y demás, los hechos o acciones, en esto hablo no sé de paros, de digamos que, componentes que mueven a toda la universidad y que son trascendentes. Sin embargo, como estudiante, veo que la sede está fragmentada y lo digo, yo soy de Gestión Cultural, yo habito el campus Palogrande y tránsito por el Cable, yo, por mi carrera, por los contactos, por la zona, yo no voy a La Nubia. Por eso tengo poco contacto con él, entonces ¿Qué puedo decir de la sede de Palogrande? 
Siento que la influencia de la Universidad de Caldas nos permite ser un poquito más diversos porque no estamos alejados. Entonces está la influencia, está la diversidad de expresiones. La Universidad de Caldas influye en todo lo que tiene que ver con las expresiones artísticas, además que, en el campus Palogrande, están todas las presentaciones artísticas, o sea, rara vez nos dicen no, es que la presentación es en el Bloque R de La Nubia. Todas las expresiones artísticas, hablo de danza, teatro, cine, música, presentaciones, conversaciones, son en el campus Palogrande grande. Entonces eso nos unifica como centro de creatividad y expresión.
 ¿Qué es lo que pasa? Todo en el campus Palogrande o en el campus del Cable y hace que La Nubia esté un poquito más retirada y se fortalezca, por ejemplo, en ámbitos como el deporte, todo lo que tiene que ver con juegos, gimnasio también porque tiene las herramientas. Pero ¿qué pasa? Ahí nos vamos dividiendo como estudiantes. Entonces, yo a mí solo me gusta el deporte, no me gusta, como, ejemplo, artes escénicas y demás, me voy para La Nubia y hago deporte allá, pero no comparto con los otros campus. Y eso es lo que pasa, no hay una comunicación, no hay un flujo entre los mismos estudiantes. Y eso se proyecta en cómo nos dividimos y en las acciones que hacemos. [...]En el campus de La Nubia está el Centro de Innovación y digamos que todo ese componente, yo lo veo así, como de innovación, de creación. Todo lo que tiene que ver con lo tecnológico y demás, está ubicado en el campus la Nubia.  ¿por qué? porque están los ingenieros. Entonces, los ingenieros están en su nicho y nos pasó algo muy charro diría yo, nosotros en Gestión hacemos un evento que se llama Gestival, es todos los años, y quisimos, hacer evidente la sinergia que hay entre todo, o sea, que la matemática tiene que ver con la música, incluso con los tatuajes y demás. Y eso era como el enfoque. Nos acercamos al campus La Nubia, hablamos con los chicos de ingeniería, les dijimos mira, es que hay un espacio, queremos hacer un mural para poder acercarnos un poquito al menos de forma física. 
¿Cuál fue la respuesta de ellos? No, no queremos. Nosotros estamos perfectos así. O sea, nosotros nos quedamos con la cancha de fútbol, con el Bloque Z, con el pimpón, pero hasta ahí. O sea, ustedes quédense como con las expresiones y demás. Y para nadie es un secreto que todo lo que tiene que ver con el campo artístico ayuda muchísimo a esa estabilidad que necesitamos como estudiantes. Entonces es un problema y una situación fuerte, de que como como estudiantes nos fragmentamos y nos dividamos tanto por carreras, por actividades, por pensamientos y demás. Y, el Campus el Cable, siento que lo vemos como el gran espacio de encuentros. Pero ¿qué tipos de encuentros? el monumento, el Cable, todo lo que tiene que ver con patrimonio, es de mucho cuidado, pero a veces los mismos estudiantes, incluso los docentes, lo tienen como en el pedestal,pero el Cable lo hemos visto como un lugar de encuentro. Pero ¿qué tipo de encuentro? ¿Qué tipo de dinámicas?
Yo acá colocaba un vaso de whisky, RedBull [Se refiere al collage] y demás porque es que lo hemos convertido en eso, y ahí es donde va la temática de que, cerraron el Cable por eso, pero los mismos estudiantes dijeron: “Ay no, lo cerraron”, o sea, nos están quitando el espacio. Pero ¿qué tipo de, de interacciones tenemos ahí? Y no estoy diciendo que somos los únicos que está ahí, es un punto de encuentro y lo tengo acá de punto de encuentro importante para la ciudad, pero nosotros como estudiantes también hacemos parte de la población que hacía ciertas actividades, ciertas dinámicas, que al final terminaron afectando.
¿Qué más puedo decir? Creo que ya, en el mapeo general, siento que nosotros como universidad, como Sede Manizales y lo sigo fragmentando [Se refiere al collage], porque lo veo así, no logro ver la Sede Manizales como un componente general por la forma en la que habito, transito, hago mis cosas y comparto, es que, tenemos potencialidades en, la relación que tenemos universidad, ciudad, cultura. O sea, eso, eso es una potencia que tenemos, siempre tenemos algo cultural que hacer, sea en cualquiera de las expresiones. Entonces podemos, si ya todo pasa en el campus Palogrande, en el Cable también, también podemos hacer que los chicos de La Nubia, podamos acercarnos un poquito más. Pero entonces, por qué no hacemos algo cultural o cosas así para que los chicos en La Nubia, primero descansen, primero se tomen un descanso de la rutina que llevan. 
Eso es algo importante, es algo que influye en la estabilidad mental, emocional y demás, y digamos que nos vayamos quitando esos mitos, esos ideales, esos imaginarios que tenemos acerca de... Yo he tenido clases con ingenieros en libres elecciones como cátedras y demás, y vamos y hacemos ejercicios de yoga en La Nubia, y es súper chévere, y es ver como de la primera clase están súper rígidos y en la cuarta, quinta, se van soltando y comienzan a hablar, y comienzan a contar, y comienzan a pensar de otra forma diferente. 
Como capacidad, yo siento que somos un centro de encuentro y una forma de reconstrucción de memoria histórica. Potencializamos mucho eso, desde la gestión se trabaja mucho, pero tenemos el Cable, que es patrimonio y es un centro de encuentro. Entonces, ¿por qué no tomar eso y volverlo una capacidad de centros de encuentro a qué nivel. Ya la sede está trabajando en eso. Tenemos el Cable como un centro de encuentro cultural, pero aparte de cultural ¿qué más podemos trabajar ahí?
Y como oportunidad lo decía el profesor [ Se refiere a PFM], y nosotros somos una sede que tiene la capacidad de crear empresas y tenemos el acompañamiento del centro de innovación, y es algo muy importante porque los chicos en este momento no se están pensando en trabajarle a alguien más, sino que es que me metí con el aula STEM. Entonces, ya estoy haciendo cosas. Tengo un emprendimiento, tengo lo otro, mi mamá tiene un emprendimiento, voy a tener... así. Entonces, tenemos una oportunidad grande de salir egresados, no a trabajar en una empresa grande y no a dedicarme a tal cosa, sino, voy a crear algo para mí y para trabajarlo en conjunto. Y es algo, algo que tengo que decir de digamos de ahí de ese campus de La Nubia, y es algo que ojalá pudiéramos explicar en los demás, es ese sentido de compañerismo. O sea, Gestión es pequeño, pero en Gestión hay un sentido de compañerismo. Los chicos de Arquitectura forman su comunidad, su nicho porque ellos están allá y trabajan todo el tiempo, pero no hay sentido de compañerismo como lo vemos en la ingeniería. ¿Por qué? no lo sé, yo no, no me he metido allá, pero entonces hay grupos de estudio, nos vamos a reunir a tal cosa, y sería chévere que eso pudiéramos replicarlo y pudiéramos ver qué es lo que pasa en las ingenierías que los unifica tanto. Que los une tanto, ¿para qué?
Para, trabajar lo que dice el profesor JCM, toda la violencia que hay en las aulas. O sea, desde estudiantes con estudiantes, docentes con estudiantes, estudiantes con administrativos. Hay un problema de violencia en las aulas que se replica dentro de la universidad, fuera de la universidad, por redes sociales, hemos recibido casos donde con nombre propio publican cosas en las páginas de Instagram y no somos conscientes de. Entonces sería chévere poder saber qué está pasando dentro de nichos de los estudiantes para saber qué funciona y qué no funciona y poderlo replicar.  [...]</t>
  </si>
  <si>
    <t>KNH;ASMR</t>
  </si>
  <si>
    <t>[...]Yo he ido a Palmira, he ido a la Paz, he ido a Medellín, y tengo compañeros PEAMAS y no PEAMAS donde las situaciones son totalmente diferentes. Incluso en solamente el contenido de las asignaturas. Hablamos con el profe [Señala a JAPT], Gestión Cultural de la Paz y en Manizales, es totalmente diferente. [...]</t>
  </si>
  <si>
    <t>[...]KNH: ASMR, yo quiero hacerte una pregunta antes de que termines ahí. Quisiera saber por qué te ubicas en esa parte específica. [...]si se dan cuenta, los directivos se hacen al lado derecho, los docentes, los directivos, todos están, estamos al lado derecho, pero es la única que está de este lado, bueno Medellín que está aquí pegadito, pero sigues aquí como en el centro.
ASMR:yo creo que es por mi posición. Yo soy una estudiante y siento y veo que todas las decisiones, a pesar de que nos mandan correos y correos y correos, las decisiones están allá. Y yo siento y veo una barrera enorme en que pueda ser escuchada y los pueda escuchar a ustedes porque como se reúnen allá o sea Bogotá, se reúnen allá y yo como estudiante no tengo la posibilidad, si no soy representante si… o sea, si no tengo un cargo dentro de la universidad. Entonces no voy a poder estar en las reuniones donde se van a decidir, donde se van a hablar donde, van a tomar las cosas. Entonces me siento muy alejada del instituto porque yo solamente veo las consecuencias de las decisiones que se toman. A mí no me dicen: ASMR o, ¿usted está comiendo? o ¿a usted le gustaría cosas tal cosa? No. A mí solamente me llegan las decisiones que ya se tomaron sin tener en cuenta, la situación que se viven en la sede. [...]Entonces sí me siento muy alejada del Instituto porque a veces siento que no hago parte de él. Solamente tengo el título de estudiante de la Universidad Nacional de Colombia. Usted está obligada a lo que nosotros estamos diciendo y ya porque nosotros sabemos lo que usted necesita. Pero en ningún momento se me han acercado. ¿qué es lo más cercano que tengo? un docente. Como profe venga hablemos, ¿Qué vamos a hacer en el curso? Porque hay docente que, si me preguntan, nos presentan su plan de trabajo: “Bueno, vamos a ver ¿Qué les parece?”, no, profe, mejor hagamos más trabajo de campo y eso.  O con las directivas cuando hay asamblea; pero, ¿qué salen de esas asambleas? más problemas que soluciones y no dicen no es que tal cosa y tal cosa. Entonces sí me siento muy alejada del Instituto porque si no tengo un cargo como representante, si no... Digamos si no soy docente y de más, pues no va a poder estar en la toma de decisiones, solo me tengo que aplacar a lo que ya se decide, y por eso es. [...]</t>
  </si>
  <si>
    <t>[...]Sí o sea, a pesar de que he estado como en las diferentes en las diferentes sedes por, cuestiones académicas, mayormente, es, es algo que se conversa entre estudiantes en especial entre, por ejemplo el encuentro PEAMA, somos, el diez por ciento casi el doce por ciento de los estudiantes de la universidad y nos siguen viendo como una minoría, así nos sentimos, incluso, o sea yo hago parte de, digamos que de muchos estudiantes; pero es complejo de que yo voy en todas las sedes y se hacen cartas y se hacen asambleas y se mandan. El ejemplo más grande, el año pasado tuvimos el encuentro, mandamos unas peticiones, nunca se nos respondieron las peticiones en el encuentro, volvimos a cambiar la metodología listo, no vamos a presentar solo problemas vamos a presentar soluciones desde el área de bienestar, acompañamiento, cultura y demás, nos dieron una respuesta súper vaga el director de Bienestar. Entonces en este momento decimos, nos sentimos tan alejados del Instituto pues vamos a ver nosotros desde la organización de los estudiantes, desde las facultades, más cómo nos organizamos.
 ustedes dicen mucho, es que las facultades están, separadas. Yo no creo que, o sea, creo que es también es administrativo, pero también los estudiantes. ¿Por qué? Porque es que mis necesidades a veces son muy diferentes de las de los demás y hago mi nicho y hago mi grupo con las personas que comparten esas necesidades conmigo, y si hay un juego como de egos y de yo y de narcisismo y es que nosotros necesitamos más que ustedes, los gestores necesitan más que los arquitectos. Entonces ahí es donde se comienzan esas rivalidades. Y eso trasciende, yo no sé si eso trasciende o desciende y demás creo que también somos el reflejo de lo que pasa entre los estudiantes somos el reflejo de lo que está sucediendo en las relaciones con docentes, y lo digo desde mi pregrado. Mi pregrado creo que toda la universidad sabe que es el pregrado donde más hay chismes y cotilleos ¿por qué? porque esa relación también está dentro de los de los docentes. Y uno lo mira, uno lo mira, en la cafetería, en lo que se escucha, en el intercampus, estamos en clases sentados en un trabajo y llega este profesor a hablar con ese profesor. Entonces yo no sé cómo se espera que no haya violencia en las aulas, de que nosotros tengamos un sentido diferente, cuando lo que estamos viendo desde los docentes, desde los administrativos, y desde el mismo Instituto, lo han hablado ustedes, es eso. 
Entonces hablamos mucho de, es que la universidad es muy violenta. Y lo dicen los altos cargos. Lo que pasa es que ustedes están siendo violentos. Y eso nos lo están replicando a nosotros y una violencia como lo decía el profe JCM, una violencia académica, verbal de muchas formas, y eso se replica. Y eso no son conscientes los altos, los cargos altos, de lo que está pasando en la universidad. [...]</t>
  </si>
  <si>
    <t xml:space="preserve">[...]Le mostramos a los estudiantes de la maestría, en hábitat, un trabajo fotográfico que venimos realizando desde el año pasado con, las comunidades de Samaria [es un barrio de la comuna norte en la ciudad de Manizales]. Estas fotografías que hay acá, [señala su mapa mental, el cual contiene un par de fotografías] son fotografías nuestras y de ese trabajo, del trabajo de la comunidad de Samaria y del Guamo [otro barrio en la ciudadela o comuna del norte], que son unos asentamientos humanos que se están haciendo en ese sector, en las zonas de... ya, lo que vulgarmente se llaman zonas de invasión, y ahí, empecé a hacer ese trabajo con la comunidad el año pasado, de cómo fueron habitando el territorio, de cuáles fueron sus problemáticas durante el periodo de la pandemia. Y estos individuos, estos sujetos, esta... digo yo, esta etnografía, como una elaboración del otro y de la otra, desde el respeto y desde el afecto, sí, la mostramos allá. 
Entonces llevamos a la población, llevamos a la comunidad para que tuvieran un diálogo con los estudiantes, con la profesora, y me parece a mí que... No es porque sea el trabajo fotográfico mío. Muy personal, pero me parece a mí que es una manera muy atinada de acercar la universidad a la ciudad, ya. Lo que, lo que vos decías ahora de, bueno de esas geografías de la realidad, de esas... esas realidades sociales que finalmente discutimos en la academia, están unidos, pero muchas veces se quedan en ese discurso metafísico y creo que esta fue una manera de acercarnos a ellos y a ellas como sujetos reales en discusión pues con esta maestría.Desde ahí se empezó a elaborar con ellos la noción de la fotografía en horizonte sentí-pensante. Si. Y ahí en la maestría, por ejemplo, ahorita hablo de la Universidad de Caldas, hay varios estudiosos con esa preocupación investigativa de fotográfico. Ahí en la maestría hay varios estudiantes que tenían esa, esa preocupación investigativa de lo fotográfico. Había una chica que estaba haciendo un trabajo con la comunidad trans y, casualmente, yo tengo un trabajo como en 2016 con la comunidad trans de Manizales en la calle de Las Guapas, un trabajo que estuve en México hablando sobre él, Sexualidades periféricas. Sí. 
Había otro chico que estaba haciendo un trabajo, creo que, en Neiva, de arquitectura, si no estoy mal. Y entonces, lo conecté con un trabajo que vengo realizando como desde el 2014-16 sobre paisaje humano y cultural del café. [...]para hablar un poco de la fotografía en horizonte, documental, periférico y sentí-pensante.siento que se podría articular al Instituto de manera regional, por supuesto, pero también de manera internacional. Este trabajo es un trabajo que hice con una comunidad, pues es una foto, es una muestra. 
Este trabajo, lo hice la comunidad indígena de Totumal, esto es en Belalcázar, y ese trabajo es un trabajo construcción. Por qué digo internacional, porque es un trabajo que estoy haciendo con migrantes africanos, marroquíes, españoles, en España, entonces, yo voy a viajar en enero y me voy a hacer un trabajo de campo como de 4 meses a una comunidad de migrantes donde hay veintisiete nacionalidades diferentes. El trabajo es bueno, dónde viene, por qué migrar, y cómo migró. Y les cuento algo, la gran mayoría de gente que está llegando ahora, es gente de Cali, una cantidad de gente colombiana que muchas de ellas y de ellos muy jóvenes, me decían, venimos de todo el proceso y el producto del estallido social. Una gran mayoría de ellas y de ellos como asilados políticos. </t>
  </si>
  <si>
    <t>[...]me parece muy interesante todo lo que ustedes muy sabiamente han dicho hoy y ayer. Sí. Y ustedes como directores académicos y directoras académicas, como directores de institutos como este, más allá de plantear políticas, me disculpan el término burocráticas, debiéramos plantear acciones concretas, sí, de cómo acercarnos a los social.[...]</t>
  </si>
  <si>
    <t>[...]La importancia del trabajo de campo para los procesos educativos, para la planificación, para pensar los problemas ambientales, sociales. Creo que es clave este llamado, de que el instituto debe ir al encuentro, sí, eso es, lo otro, el papel de la imagen. No es gratuito que los jóvenes estén con un asunto tan fuerte en la fotografía sin tener claro la potencia de la fotografía. O sea, somos una sociedad ahorita donde la gente monta fotos, hace fotos, videos tal, pero no hay reflexión sobre la potencia del asunto como dispositivo comunicativo. Pero, además, con un dispositivo de investigación.
Yo pertenezco a un grupo de gente que está pensando que el video es una nueva forma de mapeo, mapeo de espacio tiempo, de fragmentos. Y, ese asunto de la investigación audiovisual es una cuestión importante ... Entonces, lo pongo sobre la mesa porque para el Instituto creo es importante echar mano de la potencia del arte. Pero, además, de lo que es trabajo de campo, comunicar, pensar. Pero investigar a partir de esas opciones que son artísticas, pero también son técnicas, porque la foto, el video es pura tecnología son otras formas de aproximarnos a la realidad. Entonces, solo quería señalar eso porque creo que hay una potencia ahí muy fuerte. [...]</t>
  </si>
  <si>
    <t>[...]Bueno, voy a empezar entonces haciendo una pequeña descripción muy rápidamente sobre, la percepción o lo que, es ese imaginario mío de la sede, si y la metáfora que utilicé, pues fue un árbol, como ustedes lo ven, pero ese árbol tiene alguna constitución, que de alguna manera muestra un poco que es la sede. Muestra, si ustedes ven abajo pues no me quedó espacio para hacer las raíces, pero las raíces son todo el personal, todo un ejército de personal que es el soporte de la institución y todo ese personal son el grupo docente, administrativos, nuestros egresados, todos, que a pesar de que seamos de pronto diferentes, incluso de maneras diferentes pues todos estamos unidos bajo ese ideal de Universidad Nacional que, tenemos y que luchamos para que crezca, para que, para que sobreviva pero para que sea muy, muy frondoso en sus hojas, en sus flores, para que, para que se reproduzca muy rápidamente. 
El tronco, el tronco de alguna manera muestra cómo esas raíces se van se van formando en unas facultades, que son esas ramas, en ese momento nosotros somos cinco facultades. Yo también quería poner un poco la metáfora de la mano que, a pesar, creo que se parece a una mano [se ríe tímidamente]. Una mano por lo menos tiene los cinco dedos, somos en este momento somos cinco facultades, próximamente vamos a hacer seis, esperamos pues, pero, esos cinco dedos, son la unión pues que fortalece mucho, la sede. No, la verdad es que no, pues no, no quiero que lo miren como una comparación, pero nosotros, digamos, no tenemos unas una relación tan fracturada entre las facultades, por el contrario, yo creo que tenemos cierta armonía inclusive entre ellas mismas… trabajan muy bien, tienen proyectos conjuntos y, yo diría que a esa mano le falta un dedo y ya, ya deja de ser, Sede Medellín, cierto. Yo creo que son necesarias, son suficientes, son muy preocupadas por el crecimiento institucional y ya todo el resto del árbol son los, incluyendo los frutos que pues son nuestros estudiantes y los puse sonriendo porque pues ayer me pusieron a hablar de eso, cierto. Qué es la educación, es educar para ser felices. Y mi propósito, nuestro propósito, es educar personas felices para un mundo, para que sean agentes de cambio, pero con una capacidad, con ilusión, con proyectos. 
Pero también tenemos una, digamos, una participación muy grande en el nuevo conocimiento, pues hacemos muchísima investigación, en energías alternativas. Ah, bueno se me olvidaba decir que el arbolito también porque nosotros nos preciamos de ser el segundo jardín botánico de Medellín.  Nosotros tenemos una sede muy arborizada, cuidamos mucho, tenemos una diversidad de fauna y de flora, tenemos también el famoso arboredo, es una colección grandísima de Palmas. Y, entonces nosotros cuidamos mucho nuestro patrimonio. Y, yo creo que eso la gente lo percibe, cuando van a la sede de Medellín pues las personas, yo entiendo pues Palmira y las otras sedes tienen cosas muy lindas, Palmira tiene también una vegetación exuberante muy linda. De pronto la sede puede ser un poquito más grande, espacialmente, pues se aprecia un poco mejor, pero también eso obedece a la arborización, al conocimiento a un patrimonio pues muy grande que tenemos, y a una conservación que pretendemos y que siempre buscamos hacer de la naturaleza que también lo significa el pajarito que hay allí. 
Bueno, capacidades pues, tenemos todo el capital de conocimiento, tenemos una buena infraestructura, un compromiso institucional. Particularmente en la sede, tiene pues, algunos no lo conocen, tenemos una oficina de innovación académica, ya se ha servido mucho de apoyo y sobre todo mucho apoyo en la pandemia, para utilizar nuevas modalidades de enseñanza, nuevas, propuestas didácticas y tenemos una oportunidad muy grande ahora porque pues la pretensión es crear una Facultad de Ciencias de la Vida que no es una Facultad de Medicina, sino que es una Facultad de salud, animal, vegetal, medioambiental y humana, cierto. 
Yo creo que esa Facultad, lo que pretendemos es no hacer la Facultad de Medicina de Bogotá. Aunque inicialmente seguramente va a tener que ser así, pero no es replicar la Facultad de Medicina. Es todo un cambio en el modelo de enseñanza-aprendizaje de la salud y una concepción distinta de la salud porque no sea, no sea solo enfocada hacia la salud humana porque es que la salud del medio ambiente afecta la salud humana, cierto. Entonces, crear esas relaciones sistémicas entre las distintas, salud animal y todo esto, pues yo considero es una muy buena oportunidad, inclusive para el Instituto explorar nuevas posibilidades de formación, áreas de conocimiento, ciclos formativos y gestión curricular. Tenemos mucho que pensar, muchísimo que pensar, que, si vamos a hacer definitivamente los ciclos de estudio generales, las ventajas, desventajas que tenemos de eso, cómo vamos a hacer lo que hemos denominado la armonización curricular; si la armonización curricular trata de hacer unos programas muy parecidos o si finalmente lo que buscamos es hacer que las intencionalidades formativas de los programas sean similares. Qué quiero decir, objeto de estudio, perfil de egreso y simplemente cada región logra identificar cuál es el mejor plan de estudio. 
Todo en gestión curricular[...]</t>
  </si>
  <si>
    <t xml:space="preserve">[...]Y, todos los desarrollos tecnológicos que hacemos que son muy enfocados a, si bien a resolver problemas sociales, y aquí pues entro también hablar un poco de lo que hablaba AFMC, para mí una de las oportunidades que tendría el Instituto sería… aclarar muy bien, por ejemplo, qué es el famoso aprendizaje situado, porque es que hay fronteras de conocimiento que sobrepasan cualquier región, cierto. Yo, por qué voy a formar una persona que trabaja, les voy a hablar en términos de alzhéimer, el alzhéimer pues hay una parte que, si es muy regional, pues evidentemente una investigación en Antioquia, que han reconocido una cepa genéticas en el norte de Antioquia, pero, eso es un problema mundial, nosotros no podemos negarnos a hacer investigación y hacer conocimiento y enseñar a nuestros estudiantes un conocimiento que es universal, cierto, pero hablemos de cosas más sencillas, de ética. La ética no relativista, la ética no depende ni de la cultura ni depende de una, de un lenguaje, ni depende de lo que yo quiera hacer en mi vida, ni depende de las libertades, ni del libre albedrio, cierto. Entonces yo creo que, si bien hay, la regionalización lo que pasa es que yo tampoco logro entender muy bien cuando hablan de regionalización a que se refieren, si es en temas propios de la región o hacer un énfasis en estudiantes de la región. De qué se trata regionalización porque a mí hacer conocimiento regional me parece muy crudo. Pues yo no lo, entiendo, cierto.  Pero me parece que es una buena oportunidad y una buena reflexión que podríamos hacer. En el instituto que piense precisamente la educación, cierto. Es hacer eso. [...]yo espero que tengamos una oportunidad grandísima de hablar de muchas cosas y bueno, ya les había hablado de esa claridad sobre lo que se ha denominado, que hoy lo hablan mucho desde las distintas, desde la rectoría para abajo, sobre el aprendizaje situado, que para mí pues todavía le falta un poquito de claridad en cuanto a lo que se refiere, a lo que se quiere decir del aprendizaje situado. </t>
  </si>
  <si>
    <t>[...]PFM: Tengo una, una pregunta, para el profe JCOB, que nos convoca a todos, incluso al Instituto.   Profe, con la creación de esa nueva facultad, que me parece muy interesante, pertinente, ¿qué reto académico ves ahí, de momento? porque es que es coyuntural, porque no solamente es la facultad, sino que cobija al resto. ¿Qué has visto ahí como reto importante de la creación o el desafío institucional con la creación de la facultad? Independientemente de que se necesitan profesores, no sé cuántos millones para créalo.  ¿Por qué yo pregunto eso? Porque, en Manizales hay un fantasma, es una especie de fantasma, de la creación de otra facultad. Como hay otro fantasma de la, unificación, de dos facultades… o sea hay dos.  Sí la unificación y la creación de otra facultad. Entonces ¿por qué está ese fantasma? Por la inconformidad de ciertos agentes, el proceso académico, que no me identifico aquí, no me identifico allá, me identificaría más aquí [...]
JCOB: Manizales, hace la separación de la facultad de arquitectura, a mí me tocó hace diez años siendo decano me toco una lucha muy grande, yo fui de los que, me negué rotundamente, a, permitir esa separación. 
GHB:  No. Qué hace una facultad con una sola carrera y más carga administrativa, a mí me parece, además donde están desapareciendo las facultades en el mundo, es un despropósito. 
JCOB: Si, exactamente, sí. Es que eso hay que, eso desde ahí profe hay que analizarlo. O sea, ¿Cuál es el sentido de las facultades? Darle una estructura universitaria. 
PFM: Ahí es que hay que pensar el Instituto. 
JCOB: Exactamente.
EDGL: En Palmira se piensa y siempre está allí, y era… las piedritas en el zapato de lo que hablaba, porque todavía no lo hemos hablado, porque eso era tenaz, hace unos ocho años, yo no podía decir que estaba con otros profesores de otra facultad. Me regañaban. No podíamos hablar entre nosotros. Eso era… ¡éramos enemigos! Esa era… Y, comenzaron a formar la Facultad de Ciencias. Entonces cuánto le costaba la a la Sede Palmira tener una tercera facultad, que era la Facultad de Ciencias. Entonces, comenzaron a hacer todo el, acá somos 114 profesores de planta, en este momento tiene 64, una facultad, entonces yo pertenezco al departamento de Ciencias biológica entonces venga pa’ acá. La facultad se creaba como con 20 profesores, la otra facultad quedaba como con 35, uníamos estos y armábamos la tercera facultad. Entonces, eso era una cosa muy de ¡yo!  Sí, de ciertos yo que estaban allí. Empezando por el, en ese momento el vicerrector que batía esas banderas. Entonces, eso fue una cosa muy dura, para la sede y hubo un atraso intelectual, de desgastes fuertes. 
JCOB: Bueno profe, no sé si te vaya a responder, pero los retos académicos son muchísimos pues porque es que, desde lo logístico, inclusive lo que les hablaba, es una nueva concepción de salud. Una concepción mucho más integral de salud, que nos reta a hacer unos cambios grandísimos en planes de estudio, en planes curriculares. Dentro de la estructura de, nosotros no podemos abrir una facultad por lo mismo, porque nosotros no tenemos carrera de salud. Entonces, pues, a uno le dicen cosas, que es que el consejo superior, que hay una posibilidad de abrir una facultad sin programas curriculares, a mí me parece eso una… como rarito pues. Entonces bueno, pues los desafíos son muchos artísimos. Académicamente, pues desde la misma estructura orgánica, porque se va a tener que mover mucho la estructura orgánica de la universidad crear una facultad nueva en estas condiciones de infraestructura no tenemos nada, tenemos que reconocerlo, nosotros tenemos el lote. Un lote divino, pues, un espectáculo, porque eso es allá en el aeropuerto de Rionegro, es la tierra más cara de Colombia yo creo, o sea eso al lado del hospital fundación San Vicente, Ríonegro, pues eso, eso es todo una hermosura. Pero no tenemos nada. Cierto. Eso es otro, otro reto.No tenemos hospitales, pues nosotros vemos las otras facultades de Medicina en Medellín, la de Antioquia tiene el hospital universitario de San Vicente de Paul, tiene la clínica Bolivariana y nosotros no tenemos. Entonces, tenemos que empezar a hacer esos convenios… Tenemos que hacer esos convenios, pues, la gobernación, está muy entusiasmada también con el proyecto ha ofrecido todos los hospitales públicos de la región pero, ustedes saben que Antioquia es una extensión muy grande y somos 125 municipios y que así sean hospitales muy cercanos de Rionegro,  pues no va a ser fácil porque le tenemos que garantizar a un estudiante hacer la práctica en Sonsón que queda a dos horas, entonces son, una cantidad de retos si queremos llamarlo así. A veces yo lo veo más como problemas, pero son retos que se nos están presentando, porque no es fácil, la construcción. [...]</t>
  </si>
  <si>
    <t>[...] Yo lo hice por dos caras, [Se refiere al collage] entonces, en esta cara es como la actualidad, por eso coloque, “para no perder la memoria” [frase tomada de una revista] porque es un poco cuál es la historia de la Paz, una sede que nace intersedes, el nombre de la Paz es un nombre intencionado, como lo mencionaban antes, porque pues estamos cerca del municipio de la Paz, pero, pues sería sede en la Paz, no sede de la Paz.  Entonces es la sede la Paz, no únicamente porque está cercano a la Paz, sino porque es el contexto en que empieza la sede, pensándola en términos, no solamente del proceso de paz sino de esto que colocamos acá que pareciera como confusión y, enredo y, en realidad es como, el ejercicio inter-sede, por eso ayer y hoy estaba diciendo que me sentía muy contento de escuchar porque uno escucha que los problemas que tenemos en la Paz, son los mismos problemas, y también las mismas oportunidades, potencialidades y capacidad, bueno,  pero no, capacidades, oportunidades de momento. Porque pues en últimas en una apuesta intersedes. 
Entonces pues, el perfil de nuestros estudiantes lo colocamos, así como, en diversidad, porque nuestros estudiantes, pues, localizados espacialmente, pues pertenecen al Caribe norte, colombiano, continental, pero, también tiene una gran diversidad en términos de pueblos, de diversidades sexuales, lo hablamos hace un rato; es un espacio que se auto reconoce como seguro para las diversidades y también un espacio de diversidad coloque, bueno tome de la revista que decía que: “lo que siempre quise decirle a…” Un poquito es como lo que, ese espacio seguro en el que la comunidad y que, para no ir tan lejos, por ejemplo, la sede está a un km del municipio de La Paz y a diez o quince minutos está, Tierra Grata, Tierra Grata es un espacio de reincorporación de los antiguos combatientes de las Farc, y entonces… el conflicto literalmente está, lo tenemos al ladito de la sede, o al menos la memoria al conflicto, y entonces hay algo, hay un primer momento que nosotros colocamos ahí en la constitución de la sede, y es algo de las características de lo que nosotros llamamos modelo académico interdisciplinar, pero nosotros llamamos, el año estudios generales, no hacemos separación por capital intelectual. 
Entonces nosotros cuando tenemos nuestros estudiantes, ellas y ellos ingresan a estudios generales pues, los tenemos mezclados, y uno ve algo que en algún momento, por ejemplo ya lo mencionaba cuando se comienzan a separar esos capitales y que, allá están los ingenieros, y aquí están las gestoras, porque pues hay carreras más masculinizadas que otras, y ese tipo de cosas, pues al menos la idea que nosotros tenemos con eso de generales es tratar de no separar por capitales intelectuales pensando en las competencias ciudadanas, pensando en términos de formación integral,  pensando en términos de esa integralidad entre la formación como ciudadanos y ciudadanas, entonces uno comienza a ver que en el mismo espacio puede tener víctimas y victimarios; como nos ha tocado. 
Hay otra característica y es que, hemos intentado que todos los profesores y profesoras de la sede y la paz pasemos por los estudios generales, eso ha sido un compromiso implícito de todos y todas, y eso es también en términos de, no tenemos facultades. Esa es otra de las características de la sede la Paz y cada que yo comento una característica, hago la salvedad que no significa que sea buen o malo, son características.  Por eso digo que es una cuestión espacio-temporal. Espacial en términos de donde estamos ubicados, pero no puede existir algo espacial sin algo temporal, es lo mismo, es una interpretación de lo mismo, y, cuando hablo de temporal es que muchas veces, cuando uno escucha, lecturas y visiones de la sede la Paz, al menos lo que uno escucha por fuera, es como si, lo que estuviera sucediendo allá fuese o bueno o malo. No, simplemente están sucediendo cosas que tienen características, pero de lo que sí somos conscientes, en términos de autocrítica es que es dinámica, entonces lo que nosotros estamos haciendo son prototipados, por eso no son, en algún momento nos reconocemos como un laboratorio de innovación pedagógica, después como un laboratorio de innovación académica, pedagógico en un momento, en términos de eso, comenzar a pensarnos qué significa, la educación central, qué significa educación por proyectos, qué significa educación con enfoque territorial, qué significa, qué significa todo eso, y comenzamos a agotar todas esas herramientas y ah no, pues es que eso ya existe, no hay nada de... pues eso es una caja de herramientas implementada en el aula, pero es una arqueología pedagógica, entonces comenzamos a pensar en términos de un proyecto, un laboratorio de innovación académica y comenzamos a darnos cuenta que lo académico penetra lo administrativo, en lo académico penetra el contexto, penetra las demandas territoriales muchas cosas.
Entonces, otra de las características por mencionar es no tener facultades, y en el caso de la dirección académica, eso tiene un precio y es un precio que la dirección académica de la sede la Paz, nuestra estructura es diferente, y eso de nuevo, no es bueno ni malo sino que es diferente y en esa estructura la dirección académica es la encargada de la biblioteca, de toda la red interna de laboratorios, de la escuela de pregrados, de la escuela de posgrados y de la coordinación de los servicios académicos. Entonces eso es un reto enorme [se ríe de manera nerviosa con otros profesores] en términos, en términos de, la auto gobernanza de la sede… [El profsor PFM le pregunta ¿qué hace el vicerrector?] [Se ríe de manera nerviosa y contesta] Es el ordenador del gasto, es el ordenador del gasto. 
Entonces, es importante, en términos de esto que decía: “Lo que yo siempre quise decirle…”  es porque es un territorio que ha sido como, coloqué esto acá [Señala la figura de un dedo apuntando hacia abajo que está en su mapa] relacionado con la guerra. Uno comienza a darse cuenta que, en la misma calle en donde en donde vivía, por ejemplo, Simón Trinidad, en esa misma calle vivía Jorge Cuarenta. La misma calle, o sea que es una guerra…todas las guerrillas son fratricidas, pero en este caso es una guerra de conocidos de toda la vida, y eso lo ve uno en el aula, en el aula uno ve, que cuando, o sea, no tiene, por ejemplo, ningún sentido, un poco lo que decía un poco el profe JCOB, cuando habla uno lo que es contexto, pues es que son problemas globales a los que uno busca soluciones desde lo local, pero es un problema global. 
Entonces, no tiene ningún sentido cuando uno está allá en clase, por ejemplo, desde mi perfil, yo doy cursos de operaciones de la física y el movimiento, por ejemplo, pero entonces, yo llegar y decir: no imagínese un problema territorial, el contexto y el territorio está ahí, salga de la puerta para afuera y ahí está la salida del campo. La salida de campo es el campus, es ese es el campo. Entonces es un problema que entra al aula, la guerra, el hambre, todas esas deficiencias, todas esas oportunidades en últimas porque pues, es una apuesta de una familia, todo este contexto histórico, es la familia, es lo que yo siempre quise decirles, es una apuesta, porque es literalmente esto, salir desde el despojo, del olvido institucional, a través de, me lo juego el todo por el todo para convertir esta realidad extractivista, del sobrevivir de la guerra, transformarlo en algo más y eso es la universidad, de la sede la Paz. O sea, es una apuesta de todo el territorio a un porvenir y por eso colocamos acá esto, en términos de la construcción porque somos una construcción, y colocaba la palabra ESTRÉS como en términos como de una contracción del cambio. El estrés es un cambio, es un movimiento, entonces por eso coloqué cuál es la propuesta que nosotros tenemos la sede de la Paz [gira su mapa y muestra el reverso]. Entonces la sede de la Paz es un acto de creer, por eso coloqué acá como un unicornio y un molino de viento [se ríe fuerte] hay un Quijote con unas personas.
 Pero, nosotros por ejemplo queremos, convertir esto de la minería, por ejemplo, en otra forma de minería, que sea minería de datos, o sea un cambio, otra minera. El creer en la ciencia, entonces pues, nosotros consideramos que la apuesta pues, toda la sociedad civil colombiana, no solamente de la universidad pública, los impuestos los que pagan los ciudadanos, para que todos los profesores y profesoras que estemos ahí, lleguemos con unas experticias, que era algo que mencionaba también hoy, la gran mayoría de los profesores de la sede la Paz somos profesores que vienen de fuera de la Universidad Nacional y en un gran porcentaje, venimos de nuestros estudios de posgrado fuera del país. Entonces, de nuevo eso no es problemático, simplemente es una característica. Y esa característica pues es una potencialidad y es una capacidad instalada, pero que es peligrosa en términos de que, si no se cataliza en arraigo, en trabajo en campo, en la posibilidad de cimentar eso que nosotros llamamos laboratorio de paz territorial, el laboratorio del ecosistema de Ciencia que queremos imaginarnos, pues no va a salir esto que queremos que es el Parque Tecnológico de Valledupar. 
Entonces cuando uno habla de eso la gente dice: “¡no, no es que usted está loco!”, a usted como se le ocurre que, en el Cesar, que solamente está por encima en deficiencia al chocó, usted va a tener un parque tecnológico, o sea no tiene sentido, aquí la vocación es agrícola. Piense, en una ingeniería por ejemplo de agronomía o piense es en derecho, o sea piensen cosas para que la gente salga a trabajar.
Entonces nosotros decimos, no pues pensemos en esto, ¡tenemos estadística! Entonces la gente le dice a uno, pero qué va a ser un estadístico en la Paz. Pues en este contexto [Muestra la primera cara que explicó de su mapa] un estadístico no tiene mucho que decir, pero en este sí [Muestra la segunda cara, que es el proyecto de la Paz]. Nosotros entonces, le quemamos a eso, a hacer investigación de frontera, a creer en que todo el parque tecnológico va a existir, también creemos en lo que decía el profesor JCOB de que la educación se tiene que dar desde la amistad, desde el cariño, desde el afecto. Y que obviamente esto se hace con tiempo, se va a hacer con tiempo. Y sobre todo se va a hacer, este ejercicio de conocimiento como lo hemos mirado, se va a dar, si en realidad la sede es eso es un trabajo intersedes. Si no pues nos vamos a quedar aislados, no vamos a pasar de ser una apuesta de país a ser un enclave, que es lo que puede pasar en caso de que la sede quede ahí aislada. Pues quedamos en un ejercicio de endogamia ya, una gente muy rara, que todos los días va y vuelve a 9 km de Valledupar; sale pues, y tienen una vida extraña o lo que puede pasar es, si apostamos a que esto sea un ejercicio inter- sedes y sea la como lo imaginamos, lo digo personalmente, como imagino es que esa sea la sede que está en el corazón de la transición minero energética del país. 
Entonces la universidad tiene un pie y el corazón dentro del proyecto de transición minero energética del país y está en la sede la Paz. Entonces, eso es como la visión de lo que nosotros nos imaginamos de la sede. [...]</t>
  </si>
  <si>
    <t>[...]De qué podemos aprender de lo que está pasando en Medellín, yo creo que la educación tiene que ser para la vida en todo sentido, pero también tiene que ser para la paz. Entonces cómo establecer esos vínculos y relaciones, entre lo que cada sede está haciendo, cada quien desde su rol. Qué aprendizajes hay; que errores también, en la ciencia los errores son los que construyen las cosas no, entonces, por eso decirlo muy abierta y directamente porque creo que, si nos falta, a nivel de Universidad Nacional, realmente tejernos más entre nosotros, generar más vasos comunicantes, sí. 
A mí me parece el experimento de la paz impresionante, pero en Bogotá, lo digo por los profes, la mayoría los que uno habla dicen, eso es un experimento que eso no sirve eso es un Frankenstein…sí. Pero es que Frankenstein, por ejemplo, como obra literaria [Varios profesores ríen] es un asunto interesantísimo, que es una discusión, sobre la ciencia y el conocimiento y la vida y el poder y un montonón de cosas, sí. O sea,  no es cualquier cosa. [...]es algo realmente interesante, sí, es una oportunidad, es una posibilidad. Ahora ustedes que la verdad no estaba enterado con el asunto de las ciencias de la vida y tal, pues es que es otra cuestión supremamente estructural y seria, yo pienso, por ejemplo, yo quiero mucho a Medellín y cuando voy, aunque Bogotá es muy contaminada en la calidad del aire, yo a Medellín lo siento así, muy pesado, y eso que tiene metro, imagínense donde no. Una cosa como Transmilenio, sí que.  
Entonces, de Palmira, sí. Qué podemos aprender de la sede, de la apuesta hacia el asunto de la agroecología que yo creo que es el futuro porque estamos llenos sí, de agrotóxicos, de agroquímicos y se ha evidenciado que por ahí no es el camino porque eso se conecta con la salud, y evidentemente con la paz. 
Entonces, cómo, mejor dicho, qué educación al menos si lo pensamos desde nosotros allá, qué educación, qué aprendizajes queremos, para un mundo, en cambio climático, con antropoceno, es decir con cosas serias que eso ya queda en el registro estratigráfico de las rocas, no es cualquier cosa. Estamos asistiendo a una extinción masiva y estamos en un país lastimosamente ensangrentado hasta, donde no más, y qué hacer entonces, simplemente agachar la cabeza y ya no hay nada que hacer. Y que hacer desde el punto de vista de lo que significa la vida con mayúscula, sí. Entonces no sé esas son como las reflexiones algunas de las que me parecen importante y  agradezco mucho repito, porque oyendo y tal, uno se va dando cuenta que están ocurriendo otras cosas y qué bonito que ocurra, qué feo que sigamos repitiendo los mismos modelos de otros contextos, que pueden tener sus aciertos o desaciertos, pero creo que hay que atreverse a otras cuestiones, este asunto de la vía de la paz, con todo lo que implica lo necesitamos hacer.</t>
  </si>
  <si>
    <t>[...]Yo quiero mencionar algo con respecto a lo que menciona profe y es, por ejemplo, el rol que puede tener el Instituto precisamente en ese ejercicio Intersedes y es precisamente alrededor de eso y es cuando, pues uno comienza a ver como que hay muchos comunes denominadores entre todos. Y como que nos auto reconocemos en los ejercicios que se están haciendo en diferentes partes, pero quedan auto contenidos y lo que puede pasar es, a mi forma de ver y específicamente con lo que sucede en la Sede la Paz, y es que la lectura desde el temor a lo desconocido, pues de una vez conecta juicios, hay que encasillarlo rápidamente. Entonces como hago yo para encasillar lo que sucede en la Paz, si la estructura que tiene no es una estructura identificable con algo. [...]el problema de cómo auto reconocernos, desde las experiencias significativas o desde los errores de cualquier lado, que son como lo mismo, pero como el Instituto puede ser ese, ese articulador que puede ayudarnos a establecer esos diálogos interdisciplinares, transdisciplinares y a la vez intersedes, de esas características, porque me parece que es que lo que pasa es que cuando nos hablamos por otros diálogos, por otros caminos más convencionales, no nos auto reconocemos, por ejemplo lo que planteaba el profe [se refiere al profesor EDGL] , yo asisto a las reuniones de directores académico, pero yo voy solamente, oyente,  no tengo voz ni voto, así sea una sede Andina, y eso a mí pues no me no me preocupa mucho, mejor porque no, no tengo que preocuparme mucho por esa toma de decisiones tan trascendental… pero entonces uno se pone a decir, ¡claro! Lo que pasa es que esto es una cosa, ese Frankenstein como lo mencionan ahí en Bogotá. Ese Frankenstein pues, ese Frankenstein tiene una cantidad de información, de cada curso tiene una bitácora. De experiencias. Por eso cuando pasa algo digo que no es bien ni mal, simplemente ya sucedió. Y ese registro queda auto contenido. 
Entonces, puede que, sean errores que, puedan evitarse en otras sedes. Decir, mira, aquí sucedieron errores que no se deben, o puede que sean experiencias que: “Uy mira, esto yo lo había pensado así, y yo no tengo como pensar eso tan raro en mi sitio, pero ya se solucionó en otro lado. Entonces, de pronto el Instituto, en su forma de innovación, no en la parte de política, pero si en su forma de innovación, en esa capa de innovación lo que nos puede permitir, es establecer un diálogo desprovisto de estructuras. Y que sea un diálogo en términos de innovación acartonado y encasillado en algo ¡pues no es innovador! Porque pues estamos ahí metidos en algo que ya no, que ya está establecido. [...]</t>
  </si>
  <si>
    <t>[...]Somos verde, somos pacífico, somos esta parte. Y desde la universidad nos han puesto una tarea, crear el, un Instituto y, ya tiene el nombre, y ya tiene cuatro años de trabajo y se llama Agua, Territorio y Paz. Donde se concentran, la idea es concentrar todos los proyectos del Valle del Cauca y del suroccidente colombiano en ese, Instituto. Entonces, con la mirada en que, con la mirada al Pacífico, principalmente, pero también con la mirada del pequeño agricultor de la ladera. Porque qué vemos, nosotros tenemos allí, en el Valle del Cauca principalmente, unos centros, y esos centros pues tienen yo digo que esos cultivos tienen papá, esta, Cenicaña, que lo tenemos allí, que es... el Valle del Cauca, el ochenta por ciento es caña, para uno es muy bonito cuando llega en el avión, ver toda esa cosa, pero la biodiversidad que tenía el Valle se perdió, una parte. Pero entonces, ¿qué nos queda?
 ¿La montaña? que tiene poco estudio, donde quieren implantar una serie de cultivos, como la piña, pero no hay unos estudios preliminares. Si no vamos al Pacífico, todo lo que decía el profe JCM, es, ese desgaste, de la biodiversidad que tenemos allá: extracción de madera, extracción de oro, extracción, contaminación de mercurio. Unas de los trabajos que se hacen fuerte en Palmira también están relacionados con los peces de agua dulce y de agua salada, donde, se ve que toda la bahía de Buenaventura y toda esa zona está contaminada con mercurio, y se ve en los peces. La alta contaminación que tienen, estos, estos peces. [...]</t>
  </si>
  <si>
    <t xml:space="preserve">[...]Tenemos dos facultades, ya se los conté, pero esas dos facultades trabajan casi individualmente. Cada uno hace sus pinitos y cada uno tiene este proyecto, y la sede donde más miramos este tipo de proyecto se llama Tumaco, allá es donde hacemos la mayoría de los trabajos, proyectamos con trabajo y cuando nos dicen una convocatoria intersedes, y son ¿quiénes son los que nos apoyan allí? en este momento Manizales, Palmira, Tumaco, somos los tres. Más para allá no, no andamos, más para allá. Ahora nos unimos un poquito con Medellín, en una convocatoria, pero es por la necesidad. Si no haces ese ejercicio de unirte a otras, pues pierdes el proyecto. Entonces hemos hecho esa labor de tenemos un proyecto en común con Medellín, Manizales, Palmira Y Tumaco, que está rodando, pero que son esfuerzos que la universidad hace como para que nos reconozcamos, qué es lo que hacemos, y eso lo aplaudo porque les aseguro, yo llevo ya mucho tiempo en la Universidad y la mayoría que está hablando el ochenta por ciento de los profesores que están allí, no los conozco, mientras que estaban trabajando al mismo tiempo y que venimos trabajando tanto tiempo. En ese sentido. ¡Ah! Y la paz. También tenemos un profesor de la Paz en ese proyecto. [...] Digamos, nosotros ¿con quién trabajamos? Con Medellín, Manizales, y Tumaco, que es la, la sede que, que tenemos allí, como los más conocidos, vea metámosle a esto, colaborame con lo demás y en ese sentido pues hemos estado haciendo esos esos lazos[...] </t>
  </si>
  <si>
    <t>[...]Entonces esa es la mirada de ese verde mirando el Pacífico, mirando el territorio, mirando al Cauca, como ya como el tercer desierto que tiene Colombia, que es el Patía, de donde yo soy. Y eso no debería suceder, el Patía es una de las tierras más fuertes de Colombia. Que tendríamos allí, pero ya, falta agua, eso es un desierto total, y, mirando pasando hacía Nariño ¿qué estamos mirando? perdiendo los páramos en el Cauca, perdiendo los páramos en Nariño, la papa va para arriba. Ya no se siembra acá. Entonces ya cortan frailejones, y donde están los frailejones siembran papa, y entonces ese es el deterioro ambiental que tenemos, creo que es el enlace que nos hacía falta de mirar esa esa parte de que ya nos vamos reconociendo. [...]</t>
  </si>
  <si>
    <t>[...]Entiendo que este ejercicio que estamos haciendo está dentro de un eje estratégico del Plan Global de Desarrollo, que es el de armonización de funciones nacionales para la formación integral, y ya lo decíamos hay una formación integral, son más asignaturas, a planes de estudio que ya son suficientemente pesados, y, esto de armonizar las funciones misionales para la formación integral ¿qué significa? 
Entonces, pensaba que, en la sede de la Paz, y el profe JAPT lo presenta, en la sede de la Paz ocurrió algo muy interesante desde el punto de vista de la estructura orgánica, y es que, la dirección académica que en teoría corresponde en esa linealidad a la vicerrectoría académica, asume responsabilidades que son de una dirección de extensión e investigación en otras sedes. Entonces, digo por solo el ejercicio descolocar cosas, allí hay un hay un potencial, hay un potencial en la sede de la Paz siempre lo pensé. Cuando tuve la oportunidad de compartir en la sede de la Paz, digamos en dos roles, fui uno de los directores académicos de la sede la Paz, pero fui profesor, entonces decía, es necesario crear algo que nos permita generar una estructura curricular, porque no pueden ser seis programas sueltos, cierto; porque como no hay facultad, ¿cómo amarramos? ¿cómo logramos que se relacione? ¿cómo se relaciona la ingeniería biológica con la geografía? ¿no? 
Entonces han aparecido o surgieron unas ideas como de unas estructuras a manera de laboratorio y sé que lo trabajan, lo encontré recientemente en la visita a la Paz, en donde inclusive profesores creo de diferentes programas, con estudiantes de diferentes programas, trabajan alrededor de ciertos problemas, entonces cómo surge eso en un espacio donde, vuelvo digo no sé si una intencionalidad, pero sí hubo por lo menos la posibilidad como de descolocar ciertas funciones, y el que no hubiese facultad. Entonces yo creo que ahí aparecen unas potencialidades. [...]</t>
  </si>
  <si>
    <t>[...]El profe pone allí lo de la ciencia, y me hizo acordar, además ciencia hablando de las comunidades, y me hizo acordar de algo que indiferente que aquí no esté Sede Caribe, en Sede Caribe hay un proceso muy bonito que están adelantando, inclusive con la participación de profes de Medellín, de ciencia ciudadana. Están formando personas, de las comunidades, que participan en los proyectos de investigación, y eso, implica también unos procesos de formación. [...]</t>
  </si>
  <si>
    <t>[...]Entonces me lleva a pensar en cosas, pertinencia y progresividad del currículo, o sea, ya no visto desde la dimensión del plan de estudios, sino cómo, aparecen, inclusive, por qué no, uno podría encontrarlas dentro de ese marco general de cualificación, otras formas, otras posibilidades de formación, en términos de integralidad y de flexibilidad. Ya este ejemplo es viejo, pero se dice “bueno, se gradúa ingeniero de sistemas, pero sale programador” Cierto. Es decir, que puede haber unas trayectorias parciales, que para la región pueden ser importantes, y en las regiones pueden ser muy importantes. Lo decíamos ayer, a qué llamamos educación superior, y, sobre todo, si todo el mundo aspira a ser profesional, o aparecen otras posibilidades de formación en las trayectorias académicas que podemos ofrecer. Eso lo pensaba porque yo creo que, inclusive son de esos experimentos posibles en la Paz. [...]</t>
  </si>
  <si>
    <t>[...]Y, algo que no quería dejar de lado, inclusive desde que presentó ASMR, son los estudiantes, y había comentado que tuve la posibilidad de trabajar en Cartagena, y pues uno tiene que matizar hasta el lenguaje, realmente. Pues de Bogotá uno tenía que hacer un ejercicio, pues para poder lograr una mejor comunicación, siempre trabajé pues buena parte del tiempo en Bogotá. Llega uno a Palmira, tiene que cambiar hasta los ejemplos, ciertos elementos de la expresión corporal también. Y en la Paz me llamó la atención algo muy especial, escuché muchos profesores que decían que eran estudiantes muy malos… que muy malos, qué nivel tan malo… que cómo han podido ser admitidos, y, los tuve en un curso y hubo algo que fue parte de la presentación que cada uno tenía que hacer, en donde de algún modo tenía que hablar del programa que habían escogido, pero también desde lo que eran y de lo que eran en su comunidad. Y era normal, que hicieran poesía, que compusieran una canción. Fue normal, o sea, fue, cómo, ojalá no vayamos a acabar con esta creatividad, con esta sensibilidad, ¿en qué son malos? y porque no miramos más bien cuáles son las capacidades que esos muchachos traen, y trabajamos desde allí esa gestión académica, pensaba yo. 
¿Malos para qué? Ahí encontré una riqueza enorme, una gran sensibilidad, y los chicos, chicas, que yo no dudo que con esa motivación que tenían por estar en la Universidad Nacional de Colombia seguramente tienen una trayectoria académica muy muy rica. Entonces también quería como señalar eso, en función de lo que decía profesor JCOB, porque yo sí creo que las formas de aprender sí de algún modo están relacionadas un poco con esa carga cultural que hay en algunas regiones, lo cual no significa que no podamos, que el objeto de aprendizaje cambie, pero sí las formas del aprendizaje y, bueno, un ejercicio en la sede la Paz que vuelvo y digo inclusive para uno como profesor resulta muy enriquecedor. [...]</t>
  </si>
  <si>
    <t>[...]Bueno, la verdad no es fácil, cuando la Universidad Nacional tiene un alma colectiva, o sea como Universidad Nacional hay una cultura que no es fácil de cambiar y se ha construido con el tiempo. Aparte de eso, hay nueve culturas. O sea, la componen nueve sedes y que cada una es diferente y con su alma propia. La invitación una es que no hagan resistencia a esa cultura porque pues no se puede cambiar, entonces, hay que vivir con ella, pero el Instituto sí puede tener un alma propia, a través de esta construcción, de todas esas almas que están ahí, es decir, de las nueve sedes de la burocracia. El Instituto tiene que salir y construir un alma propia. En esa construcción yo los invito a que cuando tengan o a que no esperen tener resuelto lo de adentro, si las preguntas de adentro de, en término pedagógicos, cómo los vamos a acompañar en Palmira, que no esperen estar listos adentro para mirar afuera. Cuando el territorio puede ser un escenario de aprendizaje para los estudiantes, cuando el territorio puede ser el laboratorio, cuando el territorio puede ser el lugar donde se puede aplicar lo que hay adentro. [...]</t>
  </si>
  <si>
    <t>[...]Yo les puse en cada una de las sedes, una sigla que era la que para nosotros es SUMA. Entonces, es la invitación a que tejan redes no solo en la universidad, sino en el territorio. Pues primero con todos los actores, pero con las universidades. Nosotros aquí tejimos en Manizales una red de universidades. Y, en esa red, nos unimos y es la Universidad Nacional de Manizales con todas hacemos lo que es SUMA y con esa red, pues estamos construyendo la región. Y pues, ese SUMA lo que quiere o pretende, o hemos desarrollado procesos para ese crecimiento en Caldas o en el área de influencia que es la región cafetera. ¿Qué me permite, qué nos permite estar unidos? poder hacer prácticas formativas, prácticas del territorio, hacer lecturas territoriales, formular políticas públicas. O sea, nosotros con otras universidades, la Autónoma, con otras universidades, no sé si la Nacional ha estado ahí, pero hemos formulado las políticas públicas de Caldas y de Manizales. 
Hemos hecho investigación territorial, procesos de ciudadanía activa y pues ahí en blanco porque se pueden hacer muchas cosas, mirando hacia el territorio. Y uno de los aliados, son las universidades. Creo que compartimos objeto, cierto, compartimos todos información, investigación y extensión o proyección. Todos tenemos la misma línea de trabajo, entonces la invitación es a que, este el SUBO, sistema universitario de Bogotá, este SUME sistema universitario en Medellín, es decir, que miremos el territorio en alianza con los demás, porque, así como al interior ustedes dicen, no es que ustedes tienen algo muy bueno, ustedes tienen, cómo hacemos porque tenemos que subcontratar, pues nosotros mismos de universidades decimos que yo no tengo psicología, pero usted la tiene, entonces así nos articulamos y podemos promover proyectos, hasta conseguir recursos a través de la cooperación de unirnos con universidades y recursos, es decir, es mucho lo que se puede hacer y una de las experiencias, como lo digo, que yo conozco es la de Manizales, pero yo sé que hay experiencia en todas las sedes. Entonces, me parece que el Instituto debe mapearlas, debe identificar esas lecciones aprendidas, porque es que ya lo han hecho, ya institutos han hecho escuela en extensión, hemos hecho escuela. Se ha fallado, es decir, escuchar esas experiencias hacia los territorios, mapearla y verificar cuáles han sido los aliados y pues, mirar hacia el territorio. 
Ayer decíamos que, pues la salida es mirar hacia adentro, pero pues también hay que mirar hacia afuera y como actor del territorio, les invito a que, miren hacia afuera. 
Pienso que cuando se mapee esto, o sea, se mapee lo que hacen las sedes hacia el territorio, pues el Instituto puede, organizar, agrupar, integrar, dar línea frente a lo que se puede hacer con esos externos, eso es como básicamente. [...]</t>
  </si>
  <si>
    <t>[...]Recuerdo que cuando estábamos formando las políticas de bienestar, ellos decían, los directivos, decían, la última es en Manizales porque allá logramos el consenso, no sé por qué, decían, no sabemos por qué, pero la última reunión, o sea, tenemos después cinco, seis, reuniones, vamos a Manizales porque, logramos hacerlo. Entonces, no sé, es una cultura propia, es un alma propia de la Sede Manizales, como le pueden decir pontificia… por las características. 
Pero que cada uno tiene un alma diferente que es el que tiene que rescatar, pero sí en el Instituto tiene que haber un alma nueva porque no, y tiene que ser construida con esa delicadeza de qué queremos, que no, que no sea el alma del general que a veces no nos gusta, que a veces es rígida, que no deja que los procesos fluyan, sino que el Instituto, porque están las voluntades y que donde todos se vean reflejados. [...]</t>
  </si>
  <si>
    <t>[...]Entonces, la idea es involucrar a todos, esos actores, para construir esa alma, pero que, pues miren al territorio como ese espacio aprendizaje, que la verdad para los estudiantes es un espacio de aprendizaje y todo lo que pasa dentro de la universidad, todas esas preguntas de las escuelitas de, ¿cómo llegamos a los estudiantes? ¿Cómo? ¿Qué hacemos con la tecnología? ¿Qué hacemos con la salud mental? Todo lo que nos estamos preguntando ahí en la educación superior se le están preguntando afuera, en la educación media y la básica. Entonces, ahí es donde el Instituto también puede dar línea para políticas porque es que, está haciendo, está compilando una complejidad de nueve sedes, nueve culturas y tiene la capacidad, y es la única, porque ninguna otra tiene la capacidad de mirar a toda la nación. Entonces, es la que, pienso que sí tiene la obligación de dar línea a la nación, porque tiene presencia nacional.[...]</t>
  </si>
  <si>
    <t>[...]Bueno, en Medellín existe ya desde hace bastantes años una entidad que se llama G8, que reúne a las universidades y sabes que, a mí me gusta mucho el G8. Además, el G8 está dividido en académico, investigación, extensión, bienestar, biblioteca y laboratorio. Y siempre nos reunimos nosotros y ya los rectores se reúnen cada mes, y nosotros también, y tratando de... me ha parecido tan difícil la gestión de proyectos conjuntos. Porque bueno, somos seis universidades privadas y dos públicas, y los intereses de universidad privada son muy distintos. No, a mí me da una dificultad.[...]</t>
  </si>
  <si>
    <t>CONVENIOS INTERUNIVERSITARIOS</t>
  </si>
  <si>
    <t>[...]Habría que recorrer entonces, las otras almas que componen las sedes. Porque particularmente, por ejemplo, la universidad es tan rica y tan interesante, profe JAPT, que no necesariamente la sede de la Paz tiene que recoger un modelo tradicional y estructuralista de la universidad, pero tampoco el resto de sedes tiene que recoger modelo de la Paz. Porque independientemente de cómo estemos funcionando estamos funcionando, y Medellín va a crear una facultad nueva, de ciencias de la vida, que si uno pensaría trascendentalmente ahí cabemos todos, Ciencias de la Vida, literalmente cabemos todos: Educación, Economía, ahí cabemos todos. 
Pero la idea, la posibilidad que tenemos con este Instituto es que compilemos esas iniciativas y movernos en lo que hacen diferente en una las sedes, y que innovemos en lo que hacemos diferente en las sedes, a pesar de la estructura de la universidad. [...]</t>
  </si>
  <si>
    <t>[...]¿Por qué hablo de las realidades? para no ser tan celestial, porque… proyectos como SUMA y el G8 no funcionan tan bien del todo, porque hay unos factores políticos ahí que no dejan que las cosas trasciendan y es una realidad. Y eso lo mencionaba el profesor AFMC esta mañana. Aquí con Suma, por ejemplo, cuando llega a la Nacional o llega la de Caldas [La Universidad de Caldas] a una reunión todo el mundo se ríe, llegamos y se paran de reír. No sé qué signifique profesora eso [algunos participantes se ríen], desde la sociología no qué signifique, pero cuando llegan y se dejan de reír, pues yo hago, y participo, y hago los comentarios que, gusten o no se hacen, porque es difícil entender la lógica de la academia privada. No la estoy discutiendo, como administrador de empresas no lo discuto, pero es a veces si es difícil, entender esa lógica. [...]</t>
  </si>
  <si>
    <t>[...]Creo que también la discusión se ha dado por el modelo, educativo que tiene Colombia. Entonces, claro, un modelo educativo donde hay cabida para la universidad pública y la universidad privada, digamos que ahí se puede complejizar. Por ejemplo, en Suma, yo veía que la mayor dificultad para inscribirse a una materia en otra universidad, era cuando estábamos en paro…entonces estábamos súper desbalanceados en los tiempos y eso nos queda muy difícil.[...]</t>
  </si>
  <si>
    <t>[...]El Instituto también se puede convertir como, no solamente en esa voz que también asesora la dirección de la universidad, sino también esa voz que incluso la misma población colombiana está esperando cuando pasan cosas trascendentales en el país respecto a la educación. Entonces, no necesariamente pensar en que la universidad mire hacia fuera y se alíe con otras universidades, tiene que ver con que vamos a desarrollar proyectos conjuntos. Puede ser, por ejemplo, que las universidades se unan para hablar temas trascendentales como puede ser, el Covid, como puede ser el problema de estupefaciente del que hemos estado hablando desde ayer. Entonces, por ejemplo, si vemos que en un lugar está muy crecido, esto bueno, entonces convoquemos a las universidades para que hagamos algo conjunto, porque también pienso en lo que pasaba en la universidad de Caldas, y es que la gente pide un espacio para el consumo de estupefacientes. Pero entonces, ya no solamente son los de la universidad. Entonces, vienen los de las otras universidades que en las otras universidades no les dan espacio, pero se van para la universidad de Caldas porque en la universidad de Caldas sí lo tienen. Entonces, ese tipo de cosas, sí son cosas que la Universidad Nacional puede llamar a hablar, puede llamar al encuentro de las otras universidades y como no cerrar del todo de la propuesta sino también pensar en las potencialidades que tiene el Instituto como un agente que habla, como una gente que asesora, como un agente que discute, como una gente que puede articular soluciones. [...]</t>
  </si>
  <si>
    <t>[...]la idea también es poderles brindar estrategias desde mi rol como estudiante. Yo decía que sentíamos al Instituto y no hablo solo al Instituto sino todo lo que pasa a nivel, digamos, de la universidad lejos, es la primera vez que estoy acá, entonces puedo decir que ya el Instituto se piensa que nosotros como estudiantes estemos acá. Nosotros recibimos, digamos, las consecuencias de lo que se decide. Entonces ya hay un lazo literal bastante cercano, que ya somos parte del Instituto y somos una voz. Sin embargo, quería que ustedes se pensaran como docentes o incluso como agentes institucionales de que esos tejidos y digamos esas nuevas estrategias estén pensadas desde la constancia, la creatividad, la flexibilidad y la experiencia.
CLD decía hagamos una nueva experiencia, pero ¿quién nos va a dar, ¿quién nos va a dar la experiencia? ¿ustedes mismos como docentes y agentes o los estudiantes y los egresados que están en el campus?, porque nosotros, listo, recibimos experiencias y comentarios, hicimos el estudio y lo publicamos. Pero ¿quién es el que está trabajando? el estudiante es el que está interactuando, pasando su semestre, sus asignaturas, el currículo y el egresado es el que acaba de salir, está apuntándose en un campo laboral. Entonces, si vamos a hacer un mapa de experiencias, hagámoslos desde la voz de los estudiantes y los egresados, obviamente, en un trabajo conjunto de las experiencias de ustedes desde las perspectivas de ustedes, pero también utilizar la voz que tenemos los estudiantes. 
Somos la masa más grande de la universidad. Vivimos en ella, escuchaba a, no me acuerdo quién, que los chicos en pandemia no tenían dónde estudiar, porque la universidad es la casa de estudio. Entonces, si ya estamos dentro del Instituto, yo estoy en representación de los estudiantes. Yo estoy acá y así como yo pueden venir muchas personas, pues utilizamos la voz que tenemos, utilicemos la fuerza que tenemos los estudiantes ¿para qué? para poder empezar a tejer esos lazos que tenemos. Me refiero a la constancia de que, yo ahorita, estoy acá y, agradezco a la profe GHB la invitación, pero, entonces, de que serviría que yo esté acá y, luego viene otra persona, y luego viene otra persona, y luego viene otra persona. No. La idea es que, si en el Instituto van a estar estudiantes, es, ser estudiante constante. Obviamente van a ingresar muchísimas más personas. Pero entonces, soy estudiante constante ahorita, pero luego vuelvo como egresada, luego doy una experiencia como regresada. Entonces, es como mirar, de que la persona que ingresa, que esté trabajando en el Instituto, esté en sus diferentes roles. Ahorita, yo estoy como estudiante, en un año, año y medio soy egresada, y voy a tener puntos diferentes, experiencias diferentes, que le van a poder aportar al trabajo en campo, al Instituto. 
De la creatividad, Manizales es una sede muy creativa, y creo que eso está en absolutamente todas las sedes y va en las riquezas culturales que tienen un territorio y la sede como tal, el instituto debe pensarse y nosotros debemos pensarnos estrategias creativas y aquello extraño y raro que se nos pase por la cabeza, es lo que mayor puede dar solución a los, a los dilemas.  Sé que en la universidad todo es un proceso administrativo, académico, pero a veces las soluciones están, en esos momentos y en esas acciones pequeñitas de creatividad que es que salió algo aquí, algo, los cambios pueden empezar por cuestiones pequeñas, incluso desde las propias sedes. Ser bastante flexible. [...]</t>
  </si>
  <si>
    <t>[...]Nosotros hablamos mucho del acercamiento intersedes y es un proceso bastante amplio, pero, ¿por qué no nos pensamos un acercamiento entre estudiantes? …. Gestión cultural en la Paz, Gestión cultural en Manizales. Obviamente, tenemos currículos totalmente diferentes, pero podemos compartir bases que fortalezcan las dos sedes, Arquitectura Medellín, Arquitectura Manizales, son métodos totalmente diferentes, pero si queremos empezar a hacer un tejido entre sedes, necesitamos que los estudiantes se comiencen a conocer, necesitamos que los estudiantes, si no hablan acá entre las sedes, pues hablemos entre las demás sedes para saber qué experiencias tienen, qué estamos haciendo, qué perspectivas hay, porque igual, el Instituto sin estudiantes, pues también no funcionaría, somos la masa más grande.Y yo creo que de esos relacionamientos que podemos tener entre estudiantes, salen alternativas muy creativas y alternativas ágiles que podemos empezar a implementar. CLD les decía, no esperemos a que solucionemos todo lo que hay acá para poder, y eso es lo que pasa en el encuentro PEAMA.  Nosotros nos reunimos y lo único que tenemos igual es que somos PEAMA porque nosotros vivimos totalmente diferentes. 
Y si la solución que hay en Manizales no sé para la unificación de estudiantes PEAMA en colonias, se replica en Medellín, se replica en Palmira, se replica en Bogotá, da solución a un problema de dispersión de PEAMAS porque en una estrategia un poco más pequeña también puede dar solución a problemas que tienen las diferentes sedes. Yo creo que, si los estudiantes se conocen, el proceso de las intersedes y todo este acercamiento territorial va a ser muchísimo más sencillo. Yo les dejo estos cuatro puntos para que ustedes se lo piensen, si ustedes, yo sé que en sus cabezas hay muchas cosas, pero también la idea no es pensarnos una solución así súper grande y bastante estructurada, sino que lo podemos empezar a hacer con cambios pequeñitos y a la larga va a dar un resultado bastante importante.  [...]</t>
  </si>
  <si>
    <t>[...]Yo quisiera añadir algo de todo lo que has planteado que creo que es muy importante y es, tener en cuenta los estudiantes. Estudiantes activos que nos van a ofrecer mucha información de, de las cosas que están pasando. No tanto es un asunto no sé, de persecución o algo así porque no hay que verlo así, sino de ciertas prácticas, ciertas cuestiones que están dándose, porque pues creo que vale la pena tenerlo en cuenta.  Pero creo que además hay que tener presente a quienes podrían entrar a la universidad, sí. Y a los que no también porque… es decir, no sé, potencialmente podrían entrar. Aunque evidentemente entrarán pocos porque pues, el asunto de los cupos es complicado, pero quiénes son… ¿quiénes esas personas que potencialmente podrían ingresar? Eso es fundamental para pensarnos.[...]</t>
  </si>
  <si>
    <t>[...]Yo he visto que en Palmira se cierran cursos, que, porque quedan con tres, quedan con cuatro, y a veces estamos hablando de unos profesores de matemáticas que no pudieron llevar a cabo el curso, pero ahí estuvieron, porque no había suficientes estudiantes. Entonces yo digo, y a los que no, porque es que la universidad, creo que también está partiendo de una cantidad de recursos por pensar que su única capacidad está limitada a los estudiantes regulares [Esta última palabra la encierra en comillas con sus manos]. Y hay muchos otros que quisieron estudiar que no tuvieron la posibilidad. Y por eso digo, puede haber unas rutas, distintas, pero vieron una posibilidad de formación, así, sea, una certificación.  La profe GHB lo ha explorado, inclusive en el tema de la construcción. Cierto. 
Señores, que han recibido algún tipo de certificación o diploma, en cursos donde participan varios profesionales, pero que también pueden participar otro tipo de personas, y que no toda la responsabilidad está en la Universidad Nacional de Colombia. Entonces, yo creo que, ahí hay unas cuestiones, pero bueno, ya son detalles que se pueden… solamente. [...]</t>
  </si>
  <si>
    <t>EDUCACIÓN INFORMAL</t>
  </si>
  <si>
    <t>[...]Yo digo que no se representan los estudiantes en todo el proceso del instituto, es porque nosotros a raíz de tanta presión, solucionamos las necesidades entre nosotros mismos. Lo digo por experiencia propia, yo vi dos asignaturas que sinceramente no tenía ni idea cómo hacer trabajos ni nada y entre nosotros mismos nos logramos organizar. O sea, la presión académica nos llevaba a eso, nos organizamos porque conocemos las necesidades que tenemos que cubrir, sin tanto proceso y demás que la universidad necesita una sistematización y todo, todo lo que tiene que ver como con un archivo de, pero nosotras necesitamos soluciones rápidas e inmediatas que nosotros mismos las encontramos. Entonces, la idea es poder que el Instituto se acerque a los estudiantes, que los tengan en cuenta para poder conocer cómo llegamos a solucionar esas necesidades, porque a veces, o sea, la mayoría de veces no es tan complejo, no se llevan tanto. Entonces, es bueno que el Instituto sepa cómo nosotros nos organizamos internamente y cómo el Instituto puede organizarse con nosotros, y trabajar de la mano, que somos la masa como más grande para replicar todo eso porque si lo que funcionó acá, tal vez puede funcionar en otra parte, y así digamos los grandes problemas se van haciendo mucho más pequeños porque se van cubriendo necesidades, no temporalmente sino con un buen tiempo porque eso es lo que pasa, a veces tapamos necesidades temporalmente y eso después se vuelve a destapar más grande se suman y de más.
Los estudiantes tenemos la capacidad de organizarnos cuando queremos, más cuando queremos un apoyo constante de la universidad o de algún ente, que nos veamos respaldados, nosotros entre todos llegamos a soluciones, vamos a organizarnos así surgen los grupos de estudios, en casas, en bibliotecas, he visto grupos de estudio en la Gotera [parque ubicado en inmediaciones de la Universidad Nacional sede Palogrande y Universidad de Caldas] nos organizamos para, incluso para cubrir necesidades básicas de compañeros. Entonces creo que es necesario que el Instituto sepa cómo nos manejamos nosotros para poder brindarnos desde el área administrativa soluciones a los problemas. [...]</t>
  </si>
  <si>
    <t>[...]Creo que sigue siendo importante hacer esa distinción para ubicar esos campos de acción dentro de lo que puede ser la política institucional, es decir, cómo el Instituto alimenta las discusiones, la búsqueda de alternativas soluciones, etcétera, de lo que pasa dentro de la universidad; pero también sigo, en el tema de la política pública, o sea, es que ahí es donde hablaba esta mañana se toma un cierto liderazgo en temas que no necesariamente son explorados por nadie y que deberían ser objeto de exploración. En el Centro de Pensamiento, por ejemplo, tratamos de hacer una investigación sobre la educación para personas privadas de la libertad, particularmente en temas de educación superior, la universidad no tiene nada en relación con este tema. Y si hay un montón de estudiantes que han sido criminalizados, que los meten a la cárcel, y la universidad no tiene ninguna alternativa seria con esos estudiantes, los profesores que los quieran ayudar terminan siendo vinculados a grupos armados. Entonces, ese tipo de cosas creo que el Instituto puede asumirlas, nadie se pregunta por eso, sí.
Creo que en ese sentido es que empezamos a tener un liderazgo sobre el tema. Esto, lleva a otro punto y es la posibilidad, de que el Instituto sea atractivo para, aquellas personas que quieren hacer investigación en estos temas. El, el Centro de Pensamiento recibiría, otra vez, la idea del Centro de Pensamiento [levanta sus manos y las deja caer hacia los costados para ejemplificar algo grande], pero soy yo y ya, porque no hay plata, pero enviaban un montón de iniciativas de trabajos de grado, de pregrado, de maestría y de doctorado, en ámbitos de Educación. No solo para educación superior yo trataba de filtrar por ahí un poquito, pero para educación en todos los niveles y con distintos actores y con distintas perspectivas. Yo creo que, el Instituto debe aspirar también a convertirse en un espacio en donde aquella persona que quiera hacer una investigación de este tipo pueda llegar, pueda tener un acompañamiento y al final pueda realmente realizar sus estudios y aportar a la investigación. 
Entonces yo creo que, si es importante esos dos niveles, el Instituto mirando hacia la Universidad, muy importante, pero también mirando hacia afuera, mirando hacia el sistema y mirando hacia a las problemáticas. [...]</t>
  </si>
  <si>
    <t>PFM;AFMC</t>
  </si>
  <si>
    <t>[...]AFMC ¿cómo se gana el liderazgo? Incluso, anticipando de debates, sí. Entonces estábamos en plena pandemia y varios institutos ya estaban escribiendo sobre la pandemia, de tal manera que, estaban llevando ya a la vanguardia en las discusiones, etcétera. 
Nosotros no hemos sacado nada de eso. La universidad no tiene ningún documento sobre efectos de la pandemia en pérdidas de aprendizaje o aprendizajes también, nada…
PFM: Deserciones permanencias.[...]</t>
  </si>
  <si>
    <t>[...]PFM:  Yo quiero, profesora, profe GHB, yo quiero hacer como una pregunta, pero para todos, no pues para el Instituto sino para todos y ya es tema como estructural. La reflexión que hace el profesor JCM esta mañana y en coherencia con lo que dice el profesor AFMC.
Y digamos de la soledad de algunas iniciativas, yo también tuve un centro de pensamiento. CC me ha ayudado muchísimo, pero al final uno, cierto, termina solo y entonces al final uno dice, gracias a Dios se acabó proyecto y ya cerraron. Menos mal porque queda uno como... sí, así funciona y políticas públicas que son muy importantes, pero a raíz de la situación ¿cómo verían ustedes el tema? Es decir, personas que queramos trabajar, independientemente de nuestros doctorados y maestrías, que tenemos unas experticias, o experticias no, unos campos de conocimiento ya definidos, ¿cómo vamos a trabajar con el Instituto? Es decir, nosotros, ¿cómo lo ven ustedes? ¿Tendríamos que dejar nuestra facultad y pasarnos al Instituto? o ¿seguir trabajando desde la facultad y trabajando en el Instituto? Porque ahí es como decía un día almorzando con GHB, como una doble militancia, ¿cómo era? como algo así, una doble militancia, ¿cómo lo ven ustedes?
AFMC: Profe ahí, te soy sincero, por ejemplo, a mi me dieron la comisión para unirme a este espacio, y me dicen, molestando y no...
PFM: Como en serio y en broma
AFMC: Si, profe, pero no se nos vaya a ir para allá. Es decir, si crean el Instituto como que me voy para allá porque tenemos un problema en el departamento. Entonces ahí es donde venía esta idea de ¿cómo logramos, que efectivamente haya un desarrollo institucional?, por eso hablaba un poco de la sede Bogotá y lo que puede aportar Bogotá en términos de tener un panorama que permita ubicar los recursos y las posibilidades. Tal vez una parte queda incluida en el programa de trabajo académico, en donde uno sabe que va a estar acompañando un elemento específico del Instituto, sin dejar el departamento de en mi caso de Ciencia Política, porque si no… mejor dicho no me hubieran dado la comisión. Pues sin ningún problema. 
Pero, eso significa que necesitamos verlo, realmente, un equipo permanente que esté pensando en eso, y no que, estemos sacándole tiempitos a, sí. No se puede porque si no esto no tendría mucha claridad y mucho sentido. Yo creo que aquí el profe puede, igual que lo que pasa cuando a una sola persona, se le lanza una responsabilidad tan grande como un Instituto de Educación, además por todo lo que significa el Instituto de Educación de la Universidad Nacional de Colombia. Aquí el profesor [se refiere al profesor JCM quién se encuentra a su costado derecho], sí. Resolviendo problemas de tesis, administrativos, de todo. Entonces yo sí creo que eso es muy importante tratar de definirlo creo que debería haber un plan, en el sentido de que, bueno, iniciando digamos transitoriamente, puede haber una descarga, nuestros programas de trabajo académico para estar aquí y tener una responsabilidad, para que la persona o el equipo que dirija sepa poner unos puntos. Cuando uno no tiene equipo fijo pues está pidiendo es favores y le da es hasta pena a uno siempre, no, sabemos que tienes un tiempo acá, que vas a trabajar acá. Buscar esos mecanismos pensando que, en el largo plazo, se necesitan equipos permanentes, o sea, yo pienso por ejemplo en el Instituto de Estudios Políticos y Relaciones Internacionales, que tiene cerca de 8 profesores de planta, que están haciendo el doctorado, están dirigiendo, tienen publicaciones, tienen todo ese tipo de cosas, y así funcionan los equipos [...]Entonces, creo que, esa parte es importante. A veces es un poquito jarta porque implica presupuesto, implica hablar de una cosa muy concreta, pero sin esa, llamémoslo así base o infraestructura, es muy difícil que llegue a funcionar como se quiere. Entonces creo que, no sé tú profe, creo que mejor la experiencia. [...]</t>
  </si>
  <si>
    <t xml:space="preserve">[...]Cuando hablamos de innovación en la universidad. Yo más o menos conozco el tema. Me da susto porque todo está hecho para que no haya innovación. Todo está hecho para que no haya innovación. ¿Por qué? porque la norma no permite... La profesora GHB lo ha sufrido, a ella se le ocurre una idea y siempre hay que decirle: “GHB no se puede”, ¿por qué? Porque es que el acuerdo tal… A CC se le ocurre una idea no se puede porque la norma no nos permite cosas, porque andamos como en una sospecha que es que nos queremos robar la universidad y eso no pasa. Nosotros la universidad no nos la queremos robar, eso no pasa. La universidad tiene un, tiene un encanto muy particular y es que no se han perdido esas prácticas tradicionales que nos permitan decir que la universidad entonces va a caer en ese juego. [...] </t>
  </si>
  <si>
    <t>[...]La invitación desde el comienzo fue al Instituto de Enseñanza de Educación en Ingeniería, el Instituto de Investigación en Educación, la Dirección Nacional de Innovación Académica y el Centro de Pensamiento en Políticas Públicas en Educación. La profe Diana se comunicó en la primera, en la segunda no podía estar, para esta última me dijo “es imposible porque estoy con muchos frentes cubiertos”. Y eso también es un llamado, como que a veces en la universidad sucede esto, que hay unas personas que no hacen nada y hay otras personas que hacen mucho o todo. Entonces hay un desbalance y… yo entendí perfectamente como la dificultad en que aparezca un nuevo, una nueva dependencia y que implica unas dinámicas de reuniones donde la gente dice 'no, yo ya tengo esto aquí, tengo esto aquí, aquí tengo esto aquí y no puedo atender esto acá'. Pero sí hemos estado en comunicación y para nosotros es un referente. O sea, Novus lo trajimos a Manizales del Instituto de Educación e Ingeniería en el 2019, es un referente super importante y nosotros los más, interesados en que esté, sentada en esta mesa. Pero me parece que igual, o sea, ya vamos en un quinto año de la profesora Diana López  en este cargo administrativo, frente al Instituto. Ella lleva ya, este es su tercer periodo allí, y cada vez pues esto se robustece, las acciones que llevan a cabo. 
Pero bienvenido el Instituto en el momento en que quiera hacer parte de estas conversaciones y ya de la acción a la que tenemos que pasar.[...]</t>
  </si>
  <si>
    <t>[...]Profesor AFMC, y todos, en los espacios que yo puedo ir de ciudad y a nivel nacional siempre me preguntan, ¿qué dice la universidad al respecto?, qué me toca decir a mí, mi posición como ciudadano, o sea como profesor. Yo no puedo dar una posición generalizada a la universidad porque no la tiene, en este momento, y es grave. Pero eso nos permite a nosotros armonizar, las potencialidades del instituto, que, con esto, recopilamos la memoria histórica y lo que no se debe hacer, de las prácticas anti académicas. inclusive... desmotivacionales de los profesores que recién ingresamos a la carrera docente. Para poder hacer transformaciones aprovechando este momento, en que esas cosas no se repitan. [...]</t>
  </si>
  <si>
    <t>[...]El Instituto, lo que hemos visto acá con las sociólogas, tendría que ser como ese compilador, un compilador de iniciativas en materia pedagógica, didáctica, así tengamos falencias como lo ha mencionado el profesor EDGL, pero, también se han hecho cosas. Independientemente de una política académica que no existe, que no se ha podido aterrizar, pero es una realidad.[...]</t>
  </si>
  <si>
    <t>JCM;EDGL;MCP</t>
  </si>
  <si>
    <t>[...]JCM: Quisiera señalar varias cosas. Un poco me devuelvo para redondear, también, los y las egresadas. Es un mundo impresionante que tenemos que abordar, en parte pues por lo que ocurre, que no sabemos bien qué es. Hace poco terminamos una tesis muy buena y era sobre el ejercicio profesional de los músicos. …Y, lo planteó un músico muy bueno, que tiene una banda relativamente reconocida en el país de rock. Y él decía, estamos cansados que nos paguen con empanadas
EDGL: Perdón que interrumpa, pero a nosotros como ingenieros agrónomos nos pagan con un sancocho.
MCP: ¡Con una docena de plátanos!
EDGL: Va uno y hace la evaluación y ah muchas gracias, el almuercito. Sancocho. 
JCM: Lo que digo es que está escrito en la tesis porque hizo un trabajo así potente. Y entonces él decía, como músico profesional, hay un problema grave. Es que salimos al ejercicio, y la universidad no nos ha dicho, no nos ha planteado cómo es ese asunto profesional. No nos formó muy bien como músicos, pero estamos solos, mejor dicho una tensión impresionante sobre gente ya formada como músico pero que están sufriendo el ser músico.
Es decir, tener en cuenta los que podrían entrar, los que están estudiando y los que salen también. Ahí hay un mundo por, digamos por entender.  [...]</t>
  </si>
  <si>
    <t>[...]Este asunto de los puntos también yo lo veo por ahí, pero que no sé, es un problema porque estamos con déficit de docentes. Ya lo comenté ayer, tenemos en la facultad de ciencias humanas, profesores, profesoras pensionados que llevan veinte años de ocasionales, o sea eso, la verdad es complicadísimo, en términos de lo que significa poder ser docente en la universidad.[...]</t>
  </si>
  <si>
    <t>[...]Yo recibí el Instituto que además tiene, una cerecita ahí encima y es, la coordinación de la maestría en Educación. Y la primera reunión con la unidad administrativa de la facultad fue: “ustedes nos están debiendo cuarenta millones”Yo, quiero entender, ¿cómo así que les debemos plata? Sí. Si es que ustedes hicieron un convenio con la secretaría de educación de Bogotá, que paga creo que el noventa por ciento de la matrícula de docentes. Lo cual es un proyecto interesantísimo que nos ha permitido tener muchas cosas, pero, se descuidaron los hilos y la Universidad nos echa la culpa a nosotros, y nosotros escribimos a la Secretaría y la Secretaría dice ese es problema del Icetex, y el Icetex dice, no es que, no hay persona para esa tarea y entonces… bueno a mí me tocó en, en diciembre, entre diciembre y enero, en una reunión decir, reunir a la Secretaría educación de Bogotá y al Icetex  y decirles, si esto no se arregla lastimosamente tendremos que iniciar un proceso legal. 
Santo remedio porque ya desde el Icetex pusieron a alguien y se arregló la cosa, y nos tocó ir a registro, perder un montonón de horas, porque dentro de la universidad no se entiende registro con, con las facultades y unas cosas ahí, unas inflexibilidades, y lograr demostrarles que el dinero estaba y que ya lo iban a girar y que no sé qué, hasta que ya entró entonces nos dijeron, listo, ya estamos bien.  Próxima reunión hacia febrero, del año pasado, perdón este año, “nos deben cincuenta millones” La misma situación y ahorita estamos en lo mismo y logramos demostrar que el problema es de allá que por favor. O sea, cómo uno va a trabajar y a funcionar cuando te están diciendo que estamos en déficit, pero, sí estamos con clases, estamos formando a la gente, estamos ahí encima de las tesis, es muy complicado, es muy difícil, a que me lleva esto, al presupuesto. [...]</t>
  </si>
  <si>
    <t>[...]El Centro de Pensamiento ha socializado el documento que hicimos. Pedimos un auditorio, allá en Bogotá,  no digo nombres ni facultades, “claro, con mucho gusto. Vale tanto el auditorio”. O sea, nosotros mismos nos cobran el auditorio, o sea, eso no tiene ningún sentido. O sea, eso no… Sí. Y ¿cómo así? Y ¿por qué? Es la universidad, como profesores de acá, es un proyecto. “Tienen que pagar” “ustedes tienen unos recursos” [...]</t>
  </si>
  <si>
    <t>INFRAESTRUCTURA</t>
  </si>
  <si>
    <t>[...]La biblioteca en la Sede Palmira es una cosa que irradia a todos, sí, entonces ¿qué se hizo? se remodeló toda la biblioteca y se hicieron espacios, de unos, como decir unos auditorios más pequeños para diez personas, quince personas veinte personas y uno más grande. Y ¿qué es lo que estamos haciendo? Esos servicios se los préstamos a la comunidad, a la alcaldía, a los colegios, a todo, sin contraprestación alguna. ¿Qué está sucediendo? el auditorio, Hernando Patiño, que son para 500 personas, lo puede pedir Agrosabia, lo puede pedir ICA, lo puede pedir toda esa parte. ¿Qué hace uno con esas cosas acá? que cuando uno necesita llama y le hacen el servicio. [...]</t>
  </si>
  <si>
    <t>[...]Nosotros no teníamos un lugar porque se cayó el edificio de derecho, y la racionalidad de otra profesión es distinta a la nuestra, entonces, una arquitecta nos llegaba a decir: “miren en ese salón caben 60 estudiantes”. ¿Cómo así que caben…? “¡sí! caben 60 sillas miren” y los estudiantes pegados y todo, pero la racionalidad era aquí le meto 60 estudiantes no tiene por qué quejarse. Entonces yo creo que ese diálogo en algún momento va a ser importante y creo que sí toca sí toca tener un posicionamiento muy claro, frente a esas otras racionalidades [...]</t>
  </si>
  <si>
    <t>[...]AFMC: Bueno y puede haber sinergias, por ejemplo, la maestría en políticas públicas podría en algún momento apoyar la parte aquí de política pública y todo eso, pero, sí se necesitan tiempos claros,  para generar responsabilidades claras, y no estar pidiendo favores, porque eso sí …
JCM: En el caso de, de mi facultad, está claro desde el rol que desempeño, que la facultad quiere seguir teniendo su Instituto de Investigación en Educación porque lo necesita. Porque eso allá, porque queremos articularnos, como sea, y ellos quieren que continúe.  Por eso había hace un tiempo que aparecer. Los profes más, o sea que llevan ahí desde que nació, eso no, no va a desaparecer. Si van a crear otro no sé, habrá que generar caminos para vincularse, pero no desaparecer porque ya hay un trabajo interno que ya son 20 años, sí. Entonces eso también creo que calma mucho las, lógicas porque el asunto es más de encontrarnos, de articular, de proyectar, y no de fusionar quitar acá, quitar allá, Muy difícil. [...]</t>
  </si>
  <si>
    <t>AFMC;JCM</t>
  </si>
  <si>
    <t>[...]La siguiente reunión que nos convoque, empezar a trabajar en una línea base, de qué tiene cada sede en la línea de una Investigación en Educación, de Innovación Académica, de Políticas Públicas en educación para empezar a construir esa línea base y saber en qué estamos, y cómo nos vamos a articular. Porque este instituto no va a repetir, está, lo que les decía, la idea es ir en hombros de gigantes, apoyarnos en lo que ustedes han construido y necesitamos saber cómo nos articulamos.[...]</t>
  </si>
  <si>
    <t>4.
MCP, AFMC, JCM, ASMR, CLD, EDGL, GEBT,PFM,GHB, JAPT, JCOB, KNH, WAAC</t>
  </si>
  <si>
    <t>[...]Voy a hacer una distinción entre Rol y Lugar. Un poco desde el análisis sociológico. Es que el rol, es una palabra que, en su enunciación, ha sido, naturalizada. Todo el mundo la usa, el rol de la mamá, del maestro, del presidente. Se ha naturalizado, sin tener claridad de lo que significa el rol. Es una categoría sociológica, …donde permite el rol identificar funciones, y desde la identificación de las funciones evaluar si se cumplieron o no se cumplieron las funciones, “está cumpliendo su rol” o “está muy bien de rol”. O sea, está cumpliendo, funcionalmente, el rol es funcional o disfuncional o latente.
Cuando se habla del lugar, el lugar no es un lugar físico, es un lugar interaccional, es un lugar que se construye desde tres componentes, desde la posición que se tiene, desde la interacción que se establece y desde la simbolización que se le otorga. Por ejemplo, ustedes tienen el lugar del maestro o del docente, pero tienen el lugar del docente porque en su curso de acción cotidiana tienen estudiantes. Ustedes decían ayer que en ¿cuál sede es que hacen la convocatoria como investigador?
PFM: En Palmira.
MCP:  Y no como docentes.  Entonces, ese lugar como investigador tiene que tener un sentido desde el punto de vista de la posición, la interacción y la simbolización, que es distinto si lo cumplen o no lo cumplen, que sería el rol. La Apuesta de mirar el lugar, en este caso lugar como agente institucional, ustedes aquí se han visto, tienen dos lugares, tres lugares, el triple agente. El triple agente, que hace más complejo ese lugar, porque tiene diferentes posiciones, diferentes interacciones y diferentes simbolizaciones en la construcción del lugar. Entonces desde ahí es lo que hace complejo precisamente esa dinámica interaccional en la universidad, con los diferentes lugares.
Ay no es que, cuando en las universidades el rector es profesor o fue profesor. Entonces bueno, usted es el rector, pero si usted también fue profesor o usted también fue investigador, sí. 
Voy a poner un ejemplo, en la rectoría anterior de la Universidad de Caldas, que bueno ya llevamos mucho tiempo que son profesores de la universidad [una idea que no escucha, habla en voz baja] …entonces este profesor que fue rector anterior, es investigador. Entonces en su lugar como rector priorizó su lugar como investigador.  Entonces eso es lo que hace más complejo esa dinámica en su curso de acción como rector porque se fusiona. ¿Me hago entender lo que estoy diciendo? Entonces es, disponer digamos una precisión de ese lugar. Es decir, hay un lugar, pero ahí también muchos lugares, las, los agentes institucionales, profesores ocasionales, que son docentes, a esos profesores ocasionales no se les permite investigación sino solamente docencia. Entonces es lo que hace complejo esos lugares institucionales en la universidad. [...]</t>
  </si>
  <si>
    <t>ROL Y LUGAR</t>
  </si>
  <si>
    <t>[...]Yo creo que como estudiante podría pensar en una participación activa, o sea, digamos que, mi interés era en sí, era poder charlar con ustedes, escucharlos y que ustedes me escucharan a mí, en el sentido de una percepción como estudiante, y la idea del estudiante dentro del instituto es, ser un participante activo, desde la experiencia, desde la innovación, desde las propuestas. Entonces creo que la palabra participación es algo clave porque todos estamos participando en la construcción de esto.  [...]</t>
  </si>
  <si>
    <t>[...]Desde el Centro de Pensamiento, yo creo que hay un interés siempre, de ahí su origen, tener la posibilidad de analizar e incidir en las políticas públicas educativas. [...]</t>
  </si>
  <si>
    <t xml:space="preserve">[...]Estaba, pensando desde las posibilidades que hay en cada sede, digamos, la cooperación. La cooperación digamos, es decir hemos visto que hay esa posibilidad desde cada una de las sedes de aportar digamos para que haya un trabajo mucho más, en cooperación, para un beneficio institucional, un beneficio de todos. [...] </t>
  </si>
  <si>
    <t xml:space="preserve">[...]El territorio a veces se confunde, con espacio y aunque tiene vínculos no es el espacio. No únicamente. El territorio es la base ambiental, el territorio es, la gente, el territorio son las instituciones, son las personas, son las ciudades, es el campo. Hay un asunto de apropiación, el territorio se vive, el territorio se sufre, el territorio implica lugares concretos. Pero el territorio también es una categoría muy potente y por eso hay un asunto exposición territorial que va más allá de la geografía porque el territorio es multitemporal. 
Para pensar un territorio en un momento, hay que echar mano de cómo ha llegado a ser ese territorio, o sea, hacía el pasado. Cómo tratar de pensarlo hacia el futuro, ya sea planificando con ordenamiento territorial o dejándolo ahí, a ver qué es lo que pasa. Entonces, esa noción de territorio es un asunto… muy, muy complejo que va más allá, repito, de solo el asunto espacial, porque es espacio temporal, es la naturaleza. Pero también es la gente. Pero, además, hay otro asunto, y es que ahora el territorio hay que verlo en clave de los territorios digitales. Entonces, el territorio se resignifica y se desdobla con el asunto de las formas de comunicación electrónica y digital que genera una reconfiguración del territorio. [...] </t>
  </si>
  <si>
    <t>AFMC;GEBT;MCP</t>
  </si>
  <si>
    <t xml:space="preserve">[...]AFMC: Entonces, la idea de lo común nos aleja un poco del Estado en el sentido de burocratización, pero nos aleja también un poco de la privatización y de la mercantilización como tal. Cuando hablo privatización no hablo de que la universidad solo sea, o sea, la privaticen, sino también lo que pueden hacer algunos grupos de poder dentro de la universidad que la cooptan y monopolizan la representación y esas cosas.
Entonces, yo creo que aparece aquí, digamos, en una lógica de lo común, en términos de un proceso participativo, no burocratizado y no mercantilizado, de lo que podría ser, la educación y las reflexiones sobre la educación que al final termina también siendo una apuesta política. Sí, es una apuesta política, me imagino, de incidencia en la política pública para garantizar el bien común, el conocimiento, para reiterar la idea del bien común de la educación superior y bueno, los significados políticos que esto puede tener.
Entonces, creo que lo valioso es que aquí como que uno empieza a asumir cierto tipo de compromiso, y no es solo un compromiso de tiempo, no es solo el compromiso, por decirlo así, de gestión, de quienes serán los profesores y profesoras, sino un compromiso en términos de un horizonte político que marcará una definición de lo que hace el Instituto, y que lo diferenciará de otros espacios y de otros ámbitos también. Entonces, creo que ahí se empieza a ver esos elementos y en esos distintos niveles.
GEBT:  No sé si interpretaría bien de mi parte, en esa distancia que toma, pensando en eso de la burocratización. Cuando estábamos tratando de construir ahí las relaciones ¿toma distancia de la estructura orgánica de la Universidad? 
AFMC: O de las prácticas o de las convenciones de la universidad. Si.  Porque no es solo, perdóneme un segundo para hacerme explicar, no es solo, digamos, que tengamos un problema con las normas y con la manera, que se yo, de la estructura organizacional y las presiones, que también, pero muchos de estos problemas que tenemos en la Universidad son simplemente convenciones, sí, formas que tenemos internalizadas de hacer las cosas que no son una regla, no son una ley, pero que funcionan y que bloquean o habilitan cosas.
Entonces, cuando hablo de eso, digamos, una lógica burocrática, me imagino todo eso, no como lo decíamos en el sentido de una norma racional Weberiana, sino también de todo el conjunto de convenciones que regulan nuestras interacciones, individuales y colectivas y que marcan una forma de gestión de la universidad muy específica en los territorios, distinta en, Bogotá puede ser distinta y, entre la universidad y la sedes también, es algo como así.
MCP: Perdón, esa, ese sentido de la gestión que tú estás anotando sería una gestión en términos de la institucionalidad del Instituto o del lugar que tiene el Instituto en la institucionalidad
AFMC: Ambas. De la institucionalidad del Instituto 
MCP: hacia la universidad
AFMC: hacía fuera y de la universidad hacia el Instituto. 
MCP: Y cuando estamos hablando de la universidad estamos hablando de las sedes
AFMC: de las sedes. Incluso aquí nos falta porque pues hemos hablado mucho desde una noción, creo un poco institucional, al final, y es la interacción con la comunidad universitaria. .[...] </t>
  </si>
  <si>
    <t xml:space="preserve">[...]AFMC: ¿Cómo participarán profesores y profesoras? ¿Cuál será el papel del Instituto, por ejemplo, en los claustros, en colegiaturas?  es decir, como que empezamos ya a entrar en la cotidianidad. Si el Instituto, pensando en los temas de la educación, debería hacer un análisis de los aspectos que, hablábamos ayer no, que al final son la vida cotidiana en la universidad y que tienen que ver por supuesto con la educación en términos de las drogas, en términos del bienestar,
MCP: De la habitabilidad cotidiana
AFMC: Todo eso. Por ejemplo. Entonces, claro, el Instituto empieza a tener ya un diálogo con elementos de la cotidianidad, pero que afectan el proceso educativo. Que afectan a las personas. [...] </t>
  </si>
  <si>
    <t>AFMC;MCP</t>
  </si>
  <si>
    <t xml:space="preserve">[...]AFMC: No se profe si sea cierto que, en Ciencias Humanas hicieron una encuesta y el ochenta por ciento de los estudiantes tiene problemas de alimentación. 
JCM: La verdad no sé, pero si… 
AFMC: Una precarización… durísima. Que afecta el proceso educativo. Que nos lleva, por ejemplo, a las chazas. O sea, hay un documento de una profesora, que habla sobre el proceso de certificación de la universidad, algo así ¿lo viste?
Donde habla del problema alimentario y lo que están comiendo los estudiantes. Que afectan su proceso educativo y todo lo que hablábamos, si uno piensa el Instituto para la vida. ¿Cómo fue que dijiste para la vida, la paz? Cierto, pues para la vida, ese ser un problema a analizar en términos de una política institucional, el Instituto tendría algo que decir, lo cual significa que tiene que hablar con la Facultad de Medicina. Habría que hablar sí. Bueno, es lo que me imagino ahí. [...] </t>
  </si>
  <si>
    <t>PROBLEMÁTICA SOCIOECONÓMICA</t>
  </si>
  <si>
    <t>4.
AFMC, GEBT, MCP,JCM,ASMR</t>
  </si>
  <si>
    <t xml:space="preserve">[...]Esa cátedra de paz y competitividad. Me parece increíble que nosotros como Universidad Nacional no tengamos algo así. 
Es que la Autónoma es una universidad acá, no es cierto, privada y costosa. Sí, que tiene, no sé, ingeniería biofísica, algo así, cómo se llama… biomédica, tiene odontología, tiene gastronomía, tiene ingeniería de sistemas, hay fisioterapia e independientemente de la carrera, los estudiantes tienen un semestre que se van a campo a trabajar, a ayudar en, no sé, la oficina de planeación, el hospital, o sea, llegan a hacer trabajo social. Yo me acuerdo que cuando empecé Arquitectura en la Nacional, el día que nos recibían, nos decían, ustedes están pagando 500 pesos, en esa época la mínima eran 500 pesos, pero el Estado por ustedes paga no sé 20,000, sí. O sea, a ustedes les cuesta 500 pesos, pero su educación no vale 500 pesos. O sea, que piensen el día de mañana cuando se gradúen, de qué manera van a retribuir al país eso que el país ha invertido en la educación de ustedes y a mí siempre me pareció increíble que nosotros no tengamos esa experiencia en campo de ir a los municipios a colaborar, que no es la práctica profesional, muchas de las prácticas profesionales son pagas, aquí no y el trabajo de CLD, por ejemplo, es preparar a esos chicos, un semestre antes para que puedan llegar incluso y adaptarse y saber con qué se van a encontrar y sortear situaciones, o sea equiparlos para la vida, para ese movimiento. [...] </t>
  </si>
  <si>
    <t xml:space="preserve">[...]Entonces yo les dejo ese cuestionamiento porque siento que, el tema del currículo se volvió una cosa como de meter muchos créditos a la fuerza, muchos créditos, cuando hablamos de alguna asignatura, algún cambio, los directores de área curricular dicen: “No, ni se le ocurra”, si nosotros ya estamos pasados 20 créditos más que la sede no sé qué en este mismo programa. Entonces tenemos, la malla curricular ya no parece una malla sin una plancha de concreto, es una cosa que está tupida, los estudiantes tienen clases a todas horas, no hay unas franjas donde nos podamos encontrar los profesores[...] </t>
  </si>
  <si>
    <t xml:space="preserve">[...]Cuando nosotros estudiábamos aquí en Manizales, los miércoles por la tarde era libre y toda la comunidad académica estaba allá entonces los de ingenierías armaban partidos de fútbol, en arquitectura había cine, se llevaba al auditorio del Cable y se proyectaba cine, había chirimías, a veces aparecía una chirimía, o sea, eran actividades lúdicas que no le hemos dado ese espacio. No le damos espacio a lo lúdico[...] </t>
  </si>
  <si>
    <t xml:space="preserve">[...]No le damos espacio al servicio social. ¿Cuántos créditos es eso, CLD? 12 créditos, o sea, usted le dice eso a cualquier director de área curricular y lo deja con insomnio 6 meses, o sea, no se le ocurre, no ve en dónde, no cabe, todo es importante, eso que hablábamos ayer desde el ego, o sea, esa asignatura que yo tengo es la más importante, un muchacho no se puede graduar sin ver eso, es como…  ¿Y dónde está el ser humano? Sí, ¿Dónde está el ser humano que se encuentra con el otro? O sea, los profesores hacen una reunión y nunca estamos todos porque alguno está en clase, sí, hablamos entonces varios programas concertamos y tuvimos dos años, tres años de miércoles por la tarde como dos o tres programas, ya eso en Arquitectura volvió y se desapareció, volvió y se llenó toda. [...] </t>
  </si>
  <si>
    <t xml:space="preserve">[...]Dejar aquí como reflexión de que las universidades privadas nos están enseñando muchas cosas. Sí, la reconstrucción de Armenia la hicieron la Javeriana y los Andes, sí. Los seminarios de vivienda de interés social que yo he ido están en la Javeriana, entonces es cómo y nosotros aquí estamos pidiéndole a los estudiantes que el primer corte de clase, en el taller de Arquitectura sea con una maqueta cortada laser. No se sabe para qué, entonces como empezar a mirar esa consistencia que necesitamos como universidad pública. [...] </t>
  </si>
  <si>
    <t>[...]Pienso que hay muchos estratos que se traslapan en esa cotidianidad de la universidad, hay distintas cosas y eso, eso es doloroso. O sea, me parece a mí muy fuerte, nosotros en este momento, este semestre en Arquitectura no nos aprobó becarios sí, que es súper grave con los cursos que les contaba interdisciplinares con las empresas porque la empresa llega a la universidad y el enlace en la cara de la universidad es el becario. O sea, yo no puedo traer un gerente de una empresa de Argos a que de tumbos entre todos los pisos de la Universidad donde le prestan la llave para abrir el salón, el video beam no le funciona, no baja la ventana, o sea, el becario es la universidad, y no lo tenemos, este semestre no lo tenemos. 
Las salidas académicas nos pidieron solicitud, las mandamos, y cuando las recibieron nos contestaron: “si su salida académica ocasiona erogación en el presupuesto no hay salida académica.” Nosotros gestionamos en un concurso de ideas de paisajismo tenemos el hotel y la alimentación para los estudiantes en un hotel súper bueno, que ya tuvimos el primer semestre, este es el segundo semestre de ese concurso, y no nos ponen los buses[...]</t>
  </si>
  <si>
    <t>[...]tenemos un propósito superior. Ese propósito superior es muy claro en la Institución, nosotros estamos para educar ciudadanos, colombianos que estén, que puedan jalonar procesos de desarrollo en las regiones desde las capacidades y las características de esas regiones. 
Eso está muy bien ahí podemos estar de acuerdo, pero sacan a la vera del camino, un letrerito que es como: profesor, pero es que, si usted trabaja para usted, investiga para usted y hace puntos, entonces eso nos trae algo que decía el profesor JCM es que tenemos profesores con doctorado en educación y ¿dónde está qué están? ¿qué están haciendo por la universidad? O sea, que estamos haciendo todos porque la gente está en una carrera loca de publicar, si, y de tener digamos como ese beneficio personal entonces yo creo que hay un ejercicio muy interesante, y es esa conversación con CMOS, que estaba ayer acá, desde esa Cultura organizacional, que es, cómo concertar, sí, esos intereses personales, sí, como con un propósito superior que nos convoca como institución. 
O sea, y, cuando aparece una obra de estas como el Instituto es, yo cómo puedo ponerme por encima de mis intereses personales, cómo soy capaz de mirar por algo que está más allá que yo, sí, en lo que le vamos a trabajar 7 meses, 10 meses, hay cambio de gobierno. Entonces hay esa celeridad como de instalarlo, de que el niño nazca, como para que lo tratemos de criar en la siguiente administración, pero es lo mismo que se hacía antes con los árboles, o sea, la gente no sembraba un Cedro, un Roble para verlo y cortarlo y hacer el mueble, o sea la gente sabía que, estaba sembrando para dos, tres generaciones futuras. Entonces es preocupante como la inmediatez en la que estamos, no. Es cómo yo gano esto aquí ya en este instante, pero yo no me proyecto a cinco a diez años. La universidad para otros 100 años. Cómo es a 30 años, esa la discusión con la visión, ¿a cuánto lo vemos? 
Entonces, esta es como una invitación también en esa reflexión a pensar cómo hacemos con esa doble mirada, no, o sea como del pequeño yo y del interés personal, y qué pasa con un interés que es la institución, que no es para mí, es que esto es de Colombia, es un proyecto de nación, entonces ahí eso es importante. [...]</t>
  </si>
  <si>
    <t>[...]Los diálogos internos y externos, o sea, nosotros estamos tendiendo unos lazos, lo que les contaba de Urdimbre y nos damos cuenta que claro, estamos tratando de tejer con el exterior a la universidad, pero es súper urgente dialogar entre las dependencias para que cuando uno llegue, lo atiendan, entiendan de que va es proyecto y pueda uno vencer el de: “Es que eso no lo hemos hecho nunca”. Bueno venga, pero lo podemos hacer, no es cierto. Vamos a intentarlo por primera vez así. Entonces nos damos cuenta que ese diálogo es una cosa que es fractal, o sea no es solo hacia afuera, es hacia dentro. [...]</t>
  </si>
  <si>
    <t>[...]porque esto nos implica eso, o sea nos implica una cartografía que se va expandiendo en el territorio para ese diálogo con el exterior, pero es una cartografía que también es interna dentro de nuestras dependencias y de cada persona que labora en la universidad y eso nos lleva también a entender que somos una comunidad Universitaria, porque a veces hablamos solo en términos de comunidad académica y en lo académico estamos dejando el soporte. Diríamos, de cómo funciona todo esto. 
Nos entregan a los profesores la Universidad. En ocho días, no está andando, si, entonces es como que somos una triada ahí, esos tres estamentos somos, un sistema. Y los estudiantes, que lo mencionaba ASMR, es que es la razón de ser de que estemos acá. Entonces, es como empezar a reconocernos también en esos tres estamentos, y buscar estos escenarios donde nos podamos tejer, y encontrar, y conversar y dialogar. 
Yo pensaba, o sea, en ese tiempo, en el viceministerio de transporte que tuve. Que era cuando la Vicedecanatura Académica era realmente organizar las salidas académicas, y yo decía: hagamos un evento de educación. No no no, o sea, hay este rubro para las salidas académicas. Eso era un viceministerio de transporte. Estábamos con los contratos por fuera del parque automotor de la Universidad. Entonces pensaba, o sea, dos años largos, porque ahí nos cogió la pandemia eso se alargó. Y nunca en un consejo de facultad, Incluso en el comité de directores de área curricular, pudimos tener unas jornadas que habláramos de lo que hablamos entre ayer y hoy, sí. Porque son otras cosas, son otros dilemas, es una cosa más notarial. Si. Entonces también esto de que, hay que aprender a navegar con esta burocracia que es nuestra, pero que, debe encarnarse con un alma nueva, es importante porque no podemos arrastrar una cantidad de vicios. Y esa parte es delicada. 
O sea, cómo van a ser esos órganos colegiados, para que esto sea dinámico, funcione y podamos reflexionar porque es esa invitación que ustedes mencionaban ahora, o sea, es, parémonos un rato, ponemos paréntesis con todo lo que tenemos en el mundo, y vamos a reflexionar, sobre la educación. [...]</t>
  </si>
  <si>
    <t>[...]Y esa naturaleza del diálogo no la puede perder el Instituto. Claro, tiene que pasar a la acción. De aquí tienen que salir acciones y proyectos porque pienso que los proyectos nos vinculan. Entonces, en ese sentido, también es importante lo interdisciplinar, o sea, porque vimos en la lectura y en los títulos que cada uno ponía, afloraba su formación ¿No es cierto? Era lo político, era el territorio. Con GEBT, como nos faltó creación, o sea, ahí va aflorando cada uno, pero la riqueza es, esta construcción que salió aquí, sí. Donde hay como esa danza entre todas estas disciplinas y ver cómo cada una de estas disciplinas, tiene tanto para aportarle y para hacer por la Universidad Nacional, por el país, por nosotros.
 Pensaba en Yi Fu Tuan con un libro, creo que se llama como Cosmos y yo o algo así, tiene un capítulo muy bello que se llama Salvado por la Geografía y cuenta su historia personal como migrante de China a Estados Unidos y como ese andar por el mundo termina rescatado desde esa formación de la geografía, para entender qué lugares había transitado en su vida, entonces, espacializar la experiencia, me parece que es muy importante para nosotros acá. [...]</t>
  </si>
  <si>
    <t>[...]Lo otro es esa invitación de que funcionemos de esa manera, como lo que les contaba de Rubén Peche del título del Titanic al velero. O sea, esto tiene que ser una estructura más ágil, más rápida, más liviana, que podamos movernos entre las sedes, si nos reciben. Porque también pues eso, nos han hecho ver que se vuelven unas sedes como el trabajo de campo de las otras sedes. Pero donde nos reciban, vamos. [...]</t>
  </si>
  <si>
    <t>[...]Tenemos una posibilidad de que la siguiente reunión sea en Amazonas en noviembre. La idea es articularnos allí con el profesor, con la DNIA. Allá él les contará ahora como en lo que van y empezar nosotros a dialogar con las sedes en una conjunción digamos desde estos proyectos de innovación. Ahí habría una invitación que es cada sede mostrar para esa construcción de una línea base del Instituto de qué tenemos en la universidad, que cada sede ponga lo que está haciendo, en alguno de los ejes del Instituto, o sea, lo relacionado con la investigación en educación, la innovación académica o las políticas públicas en educación. Entonces vamos a tener unas jornadas fuertes de ir, exponer, mirar qué tenemos y esta cartografía y estos hilos, pues seguirlos lanzando y tejiendo entre nosotros para pasar a la acción. [...]</t>
  </si>
  <si>
    <t>[...]Bueno, pues yo ya de ir compartiendo en las diferentes sedes y ya algunos, profesores como el profesor JCM, la profe GHB lo conocen también. Dentro del plan global de desarrollo que está vigente, hay un compromiso de la Dirección Nacional de Innovación Académica dentro de uno de los proyectos de inversión que es componente cuatro del proyecto 614, que es la redefinición y consolidación del Ecosistema de innovación académica. Hemos compartido, de hecho, me falta compartir con el profesor AFMC también, si está de acuerdo, el documento en donde hemos generado digámoslo unos fundamentos, una estructura, de lo que se viene haciendo en términos del ecosistema, es decir, ese ha sido una manera de ir documentando lo que vamos haciendo en pocas palabras, y la idea es que ahí quede en ese documento lo que ha sido la construcción de ese Ecosistema de innovación académica. 
Lo hemos compartido con la profesora GHB porque ahí hay unos elementos muy en términos de las reglas de juego que tenemos en comunes al Instituto. Pensado inclusive, un poco la idea de lo que me van compartiendo que el ecosistema de innovación académica no pertenece a una dependencia en particular, y eso podría garantizar la sostenibilidad del ecosistema. El ecosistema existe en la medida que haya cooperación de los diferentes agentes. Entonces, en efecto la DNIA no podría garantizar la sostenibilidad de eso, ni sería.
Y también si uno hace el ejercicio, de hecho, la reflexión y si no existiera la DNIA, debería seguir existiendo la innovación académica en la universidad claro. Entonces, hay digámoslo, creeríamos que hay una capa del ecosistema de innovación académica que se ha podido fundar con los proyectos, en las diferentes modalidades de proyectos que nos da la metodología y que se estableció con este plan global de desarrollo. Proyectos subcomponentes, proyectos focales o actividades dentro de los proyectos componentes, pero con cada uno de esos proyectos lo que se ha logrado es que cada sede se active en términos de un proceso innovación académica. Grande, chiquito… Entonces lo que decía que, en cada sede ya tenemos un interlocutor, ya hay alguien que cogiera la banderita de la innovación académica. 
Ya no es, yo no sabía que la Dirección Nacional de Innovación Académica existía o qué es ese cuento de la innovación académica porque ya lo hemos echado en todas las sedes. Bueno algo hemos compartido y lo que está documentado es también lo que hemos recibido de la retroalimentación que nos han dado. Entonces ¿qué sucede? Que cada sede está trabajando en algunos, no en todos, problemas que ha priorizado, problemas educativos que la sede ha priorizado, y que a veces cree que son problemas de la sede, pero que uno en el conjunto se da cuenta que muchas sedes comparten la misma preocupación, el mismo problema. Este diálogo que hemos tenido con la profesora GHB surge algo muy interesante y era como un paso a dar dentro de la consolidación del ecosistema y es activar unas redes de trabajo de los equipos de innovadores digamos por problemas educativos o por temas de interés.
 Amazonía el proyecto en el que se está trabajando tiene que ver con la enseñanza de las Matemáticas. Caribe está trabajando con una preocupación por la enseñanza de matemáticas, la profe Erica en La Paz, está preocupada, si bien no tiene un proyecto de innovación académica, pero sabemos que podría contribuir al ecosistema porque está muy preocupada por la enseñanza de las Matemáticas. La profe Teresa, viene trabajando en la Sede Palmira desde hace mucho tiempo en la enseñanza de las Matemáticas, Medellín lo sabemos, profe JCOB, hay una preocupación grande por la enseñanza de las Matemáticas y la escuela de matemáticas de la Sede Medellín está haciendo el trabajo Y Manizales también. 
Entonces dijimos, qué bonito activar, en el Instituto ese equipo de trabajo alrededor del problema de las matemáticas.Y lo mejor es que la profe Erica, no conoce a la profesora Teresa, tiene referencia a ella, no conocen al profe Juan David, seguramente no conocen a los profesores de la escuela matemática de Medellín, a quienes trabajan lo trabajan en Manizales, entonces que bueno tenerlo juntos. Y qué bueno que sería que podamos apoyarnos en un trabajo en quipos. Entonces veíamos como, ya hay una acción concreta. De acuerdo que, el discurso, la retórica, la política. Cosas que emergen también de esas acciones que podamos concretar y en este momento existe la posibilidad de concretarlo. Amazonía, digamos, nos está esperando para noviembre. [...]</t>
  </si>
  <si>
    <t>[...]Se presenta en el Congreso, una estatutaria que regula todo el derecho fundamental a la educación desde inicial hasta el pregrado, se presentó un proyecto de reforma integral a la Ley 30, y, claro, la universidad está haciendo un ejercicio con el grupo de crisis que llaman, de ahí incluso lo que se está haciendo, rápido, en tiempos del Ministerio, se hacen reflexiones, pero creo que esa también es una oportunidad para que el Instituto empiece a hacerse visible.[...]</t>
  </si>
  <si>
    <t>[...]Entonces, ¿qué posibilidades hay ahí? Es decir, pensemos también, y no sé si en el mismo espacio de la Amazonía, que sería muy interesante, tener un espacio para la reflexión sobre esos elementos. Cómo lo vemos desde acá, que podamos tener un, no sé, un posicionamiento así sea pequeñito, de tres paginitas en donde expresamos apuestas que sean interesantes, preocupaciones, tanto desde el punto de vista del sistema como de la Universidad Nacional, pero ya hablando a nombre del Instituto. Creo que ya con acciones concretas podemos decir que el Instituto empieza a marchar un poco, no. 	
Entendiendo además que estas discusiones van a durar por lo menos un año, o sea, la estatutaria tiene que ser aprobada en un año. La Ley 30 no se sabe qué va a pasar, pero está ahí, entonces no sé si también por ahí podamos empezar a plantearnos porque, o sea, veo que están las tres líneas de innovación, de investigación y de política, no sé si sería bueno pensar al menos un elemento de una acción en cada una de estas líneas para empezar a hacerlo rodar porque creo que también vamos a tener aprendizaje. No, o sea, aquí tenemos unos principios de cooperación y todo, pero bueno si pensamos en algo en relación con estas políticas, ahí es donde vamos a ver qué tanto podemos cooperar o no. Creo que ese aprendizaje es bueno también a partir ya de una práctica específica. 
Lo cual significaría dialogar con lo que está haciendo la universidad, el grupo de crisis, que es otra enseñanza también, precisamente un grupo que se crea porque no hay una instancia que se encargue estos elementos permanentemente. Entonces no sé si por ahí tenemos una acción en lo que estás diciendo, por ejemplo, con el tema de las Matemáticas; una asociada con asuntos de política y no sé si otra en términos de investigación sobre algún tema que pueda ser interesante. En términos de investigación y a partir de ahí empezamos, porque también a veces la defensa y lo digo también muy claramente, en el departamento y en digamos para tener tiempos, es mostrar que se están haciendo ya las cosas. Sí, o sea como que no estamos solo hablando y todas las reuniones hablamos y no, ya hay esto, son estas fechas, tendremos posibilidad de mostrar algo. 
Como que también nos demos cuenta que en la práctica se está avanzando, entonces no sé si podemos pensar.
GHB:  Maravilloso. 
Profe la idea era eso que avanzar a hombros de gigantes. Ustedes son los gigantes. Ustedes han hecho un trabajo en el tiempo y bienvenidas estas iniciativas porque lo que tenemos que ver es en ese encuentro también en Leticia, cómo qué sedes tienen que, tener esa línea base que vamos a construir y donde digamos empezamos a generar esas sinergias que nos permitan avanzar en los tres ejes y no eso, que, en un año, dos años, diez años digamos, oiga nunca hicimos nada en políticas educativas, no. Nunca tocamos el tema de investigación en educación. 
Profe. 
JCOB: No, totalmente de acuerdo con las dos ideas y me parece excelente. Además, lo que dice AFMC, tener una línea de investigación. Bueno pues, pero yo tampoco desecharía la posibilidad de que en la próxima reunión llevemos un primer texto elaborado, ya de formulación, y de acto administrativo, digamos, de creación del Instituto.  Yo creo que nos podríamos acoger al tuyo, como algo formalmente, no lo digo en contenido sino formalmente para para ir revisándolo también, completarlo con línea base, con lo que tenemos. [...]</t>
  </si>
  <si>
    <t>[...]Esto lo acordamos directamente con la Sede Amazonía, o sea, como en diálogo en función de lo que ellos necesitan y lo que nosotros podríamos de pronto hacer. Entonces, un conversatorio taller sobre modelos de aprendizaje auto organizado colaborativo, un conversatorio de taller sobre educación universitaria sin escolaridad obligatoria, un conversatorio sobre el limbo entre docentes y estudiantes en investigación a nivel de maestría, resultados iniciales en una apuesta de intervención en la Maestría en Educación del IIEDU. Es decir, ahí notamos que hay un limbo entre profes y los estudiantes de la Maestra en Educación. Montamos un dispositivo que es, una egresada que dialoga con ellos, que es psicóloga, que entiende ese asunto, y ese puente está ayudando mucho a destrabar bastantes cuestiones, por qué están tan preocupados, y los estudiantes tienen otro tipo de, a nivel de Maestría, otro tipo de situaciones.
Esa mediación está ayudando ahí bastante, luego un taller de Educación Ambiental sensorial. Un conversatorio sobre la potencialidad de la pedagogía por proyectos, porque ellos quieren hacer una apuesta sobre pedagogía por proyectos y pues, eso tiene sus retos. Un conversatorio taller sobre propuesta y puesta en marcha de proyectos de investigación colaborativos; un conversatorio sobre la creación de lo audiovisual y documentales en el ámbito universitario y la comunicación de la información científica, y un cine foro que tiene como título: El Antropoceno, crisis ambiental y social en el mundo contemporáneo implicaciones para los sistemas educativos universitarios. [...]</t>
  </si>
  <si>
    <t>AFMC;GHB;JCOB</t>
  </si>
  <si>
    <t>[...]Ahí, por ejemplo, es que, viendo la necesidad de las matemáticas en el caso de la innovación, sí, veía también que hay una cantidad de elementos que tenemos, o sea si empezamos a ver, partimos del hecho de que a nosotros nos contratan, ni siquiera como profe, como investigadores, o sea como profesionales, entramos a la universidad, ahora último están pidiendo maestría para darle cátedra a la gente y cuando estás en cátedra no se puede hacer investigación, pero piden maestría y hasta doctorado para dedicación cátedra, pero digamos que nos contratan por una hoja de vida docente en los últimos años académica pues de maestría y doctorado. No pedagogía, no nada. Entonces, si vemos esto de las Matemáticas, claro, las matemáticas es como lo más universal. El problema con las matemáticas es tenaz, es bastante generalizado, pero empezamos a ver, por ejemplo, cuál es el problema que hay en la enseñanza, lo que ustedes tienen, la especialización en didáctica [...]</t>
  </si>
  <si>
    <t>[...] Hicimos un trabajo muy bonito que era sobre las Ciencias sociales vivas, entonces yo ahí hablé con WAAC y le pedí unos textos de enseñanza de la filosofía con otras apuestas, y es como, las ciencias sociales incluso ya se plantean que desaparezcan, o sea, que no haya ciencias sociales  sí, entonces, empieza a ver, lo que han hecho en España en algunos sitios Francia, España, es como, hablar de las ciencias sociales vivas y es enseñar, digamos, con un sentido profundo lo que son las ciencias sociales. Entonces no una cosa ahí ajena, sino que empezaron a trabajar, por ejemplo, si ven La Guerra Civil Española es como, busquen su familia, quién cayó en esa guerra, entonces rescaten la historia del abuelo de no sé qué. [...]</t>
  </si>
  <si>
    <t>[...]JCOB: Yo reconozco y estoy totalmente de acuerdo, en que hay muchos problemas digamos de la, desde la enseñanza y del aprendizaje y desde distintas áreas del conocimiento, pero en matemáticas tiene un efecto, digamos muy directamente relacionado con el abandono y con las con lo que trae el abandono a un proyecto académico de un estudiante. Las tasas de abandono de nosotros, por lo menos en la sede de Medellín, yo les llamo las causas involuntarias porque es cuando sacamos a los estudiantes el cincuenta por ciento de los estudiantes se nos están yendo en los cuatro primeros semestres y son por rendimiento académico.
GHB:  Y en matemáticas 
JCOB: Y es en matemáticas, cierto. Entonces hay un problema muy muy híper-diagnosticado he dicho yo, en los, llevo yo veinte años y, pero no hacemos nada, yo me quedo aterrado, y yo digo, Dios mío yo trabajo en una universidad donde esto está cantado entre los profesores de matemática y se quejan todo el día, donde cada semestre tenemos que abrir infinidad de grupos, tenemos que contratar docentes. Tenemos que mirar cien mil cosas, variamos modelos, así.  No tenemos tomamos absolutamente… nadie se ha puesto a mirar 
GHB:  Hay unos que se sienten orgullosos de eso. Yo he oído los estudiantes que cuentan que lo reciben así. 
JCOB: Es un problema de aprendizaje, pero de enseñanza obviamente, cierto, no sabemos. Los estudiantes entran con un miedo a una clase de cálculo, que no son capaces con el miedo, o sea, es que, no ellos no son capaces de controlarlo. En los primeros parciales, nos pasó en un semestre, creo que el pasado, el primer, ni siquiera al primer parcial de cálculo integral lo presentó el veinte por ciento de los estudiantes que había registrado, o sea, abandonaron sin ni siquiera haber tenido, darse la oportunidad de saber si sabían o no.
MCP: Eso arranca desde el colegio.
JCOB:  Sí, seguramente. 
MCP: Y esa concepción de, ni siquiera el miedo, es un pánico, es un pánico a lo que es toda el área de las Matemáticas. Y con otro elemento que lo que lo comparto desde mi reflexión y es que, ahí se pone también el dualismo, en términos de que para la matemática, estudian los hombres que tienen más pensamiento, creo que para la matemática, ahora es una mujer y eso ha ido cambiando,  pero el estudio de las matemáticas, está en un campo de las Matemáticas, usted es una dura o, y hay profesores y lo digo con conocimiento de causa, hay profesores que esta dinámica de la enseñanza y aprendizaje, le dicen a las mujeres, lo he vivido y  lo he visto en la Universidad de Caldas. Lo viví en dos universidades, que le decían a las mujeres en cuestión de matemáticas ¿usted qué está haciendo acá? Usted no sabe. 
Entonces ahí hay muchos elementos que también se compilan en términos de la resistencia, el rechazo, la construcción cultural que se tiene sobre eso. 
JCM: Si. Yo quería dar un datico pequeñito. No sé ni nombre ni nada, solo en talleres que hemos hecho donde los estudiantes es importante que estén, nos cuentan cosas, no es un asunto de repito criminalizar sino que nos cuenten su experiencia. Pues resulta que ahí, por ahí hay alguien en matemáticas en Bogotá donde normalmente pasa el diez por ciento o menos, la clase, y pues, eso es un terror para los estudiantes es un asunto gravísimo y hay que pena, pero, eso es un error de quien ofrece la clase. Uno no puede decir que el éxito de una clase, es que sea tan exigente que pase el diez por ciento o menos.
EDGL:  Le pongo ahí un contexto muy chiquitico. Un profesor en mi sede, y a mí me da vergüenza, pero eso hay que contarlo. Ya les conté de cómo es mi población de estudiantes. Da la clase de matemáticas en inglés, en inglés. Entonces llegó allí uno. Allí me llamó un padre de familia, un padre de familia me llama y me dice, "EDGL, ¿Qué es lo que está pasando allá? Un profesor me le está dando la clase a mi hijo en inglés de matemáticas. Mi hijo no sabe inglés, pero sabe japonés. Voy a ir a la clase de él y le digo que me dicte la clase en japonés a ver si es tan en verraco", y se metió a la clase y le habló, dijo "háblele en japonés a señor" y le bajó, le bajó humos.  [...]</t>
  </si>
  <si>
    <t>JCOB;GHB;MCP;JCM;EDGL</t>
  </si>
  <si>
    <t>WAAC; GHB; GEBT; PFM; JAPT</t>
  </si>
  <si>
    <t>ENSEÑANZA DE LAS MATEMÁTICAS</t>
  </si>
  <si>
    <t>[...]GEBT: pero volviendo al tema de las Matemáticas, el lenguaje de las matemáticas en las comunidades indígenas. Entonces cómo llegar a enseñar…
PFM: Cuya segunda lengua puede ser el español, cierto. 
GEBT: Exacto. Y la segunda lengua es el español, pero la otra, que la concepción del espacio, que toda la idea, hasta de la geometría desde su cultura, su manera de…
JAPT: La cosmovisión 
GEBT: Desde la cosmovisión. 
GHB: De hecho, cuando van a ir a Francia, a movilidad, el tema de las matemáticas es tan tenaz y la diferencia de concepción de esa abstracción que son las matemáticas. Es que a los estudiantes que mejor les va en esa adaptación es porque tienen un semestre previo, donde les enseñan esas matemáticas, como lo conciben los franceses. Es distinto. La forma de contar y de todo. Entonces, si uno le suelta estos franceses a un profesor de estos que su orgullo es que se queden tantos estudiantes, es cómo lograr que entiendan que incluso las matemáticas no son universales. O sea, hay una forma de transmitirla que no es universal.
MCP: Eso es conocimiento situado. 
GHB:  Y es una concepción de mundo[...]</t>
  </si>
  <si>
    <t>GEBT; PFM; JAPT;GHB;MCP</t>
  </si>
  <si>
    <t>[...]WAAC: Hablando de lo que usted nos recordaba de la Ciencias Sociales vivas, yo me quedé pensando mucho en lo que contó el profesor JAPT, que, a diez minutos, quince minutos de la Paz, esta una comunidad de reinsertados del conflicto y porque no retratar de nuevo la conversación del conflicto desde esa microhistoria. Y eso qué es, eso es Innovación, eso es construcción de nación, es construcción de historia. 
GHB:  Es una memoria viva
GEBT: Exactamente y permaneciendo en la sede de la paz[...]</t>
  </si>
  <si>
    <t>[...]JCM: Si, yo quisiera, otra cosita pequeñita, sobre este asunto puntual. En Estados Unidos, sitios como Silicon Valley, donde están en alta tecnología, están pasando cosas, como las que tienen un montonón de gente que han sido expulsados de las universidades, que no quieren estar en las universidades por este tipo de asuntos pero que son brillantes. Y es más ahorita pareciera que lo más prestigioso es demostrar que es brillante sin el cartón de la universidad. 
GHB:  Claro. 
MCP: Es que fueron expulsados. 
JCM: Claro. Y entonces, a lo que voy es, y ojo porque eso se está leyendo por acá también y además se viene una avalancha, no, no vamos a hacer carretera 128 de Boston. En un ningún lugar de la High Tech, pero, si hay cierto tipo de trabajos que requieren gente muy buena y que no necesariamente va a pasar por nuestra universidad porque nos estamos convirtiendo en expulsores de gente buena y yo creo que hay que darle la vuelta a la arepa. Seamos más inclusivos, sí. Creo que, es además como universidad pública es lo más adecuado, no podemos desde inicio estar montando unas murallas, absurdas, frente al asunto, después estar peleándonos en otro lado por la cuestión de la deserción, cuando estamos actuando en términos pedagógicos y didácticos tal vez más, y es uno de los elementos que es multifactorial, pero es uno de esos que, hace que la gente se vaya, sí. [...]</t>
  </si>
  <si>
    <t>JCM;GHB;MCP</t>
  </si>
  <si>
    <t>[...]la reflexión, en la sede de la Paz, por supuesto, hay unas brechas muy profundas, muy profundas, uno mira las pruebas de Icfes, para no hablar  del examen de admisión porque el examen de admisión en la sede la Paz hemos tenido una experiencia muy, si muy complicada porque nosotros hicimos admisiones especiales, y cuando se hicieron admisiones especiales, por ejemplo, la paridad de género estaba, pero cuando se aplicó la prueba de admisión se masculinizó la sede. Entonces ahí hay, un enfoque, ya hay datos, que muestran que la prueba de admisión de la universidad tiene sesgos de género. [...]</t>
  </si>
  <si>
    <t>[...]Hay unas brechas muy profundas en términos de la calidad en la educación específicamente en matemáticas en El César, en la Guajira y en Magdalena son deficitarias en toda regla por eso se ha intentado hacer y ya han salido varias cortes de Maestría en enseñanza de las Ciencias Naturales. [...]</t>
  </si>
  <si>
    <t>[...]Pero la pregunta va o más bien la reflexión va alrededor de, un poquito lo que mencionaba el profe en términos de la eficiencia de lo público y es como un estudiante para la Nacional de Colombia puede estar en torno a veintidós, veintidós puntos cinco millones de pesos. En la universidad de los Andes la matrícula está como por catorce, quince millones de pesos y la deserción no es o en cualquier privada pues la deserción no es tan alta y es porque una deserción es una pérdida, lo que decían antes, es una pérdida de ¡un cupo! [...]</t>
  </si>
  <si>
    <t>[...]Yo le decía al profe a mí me ha tocado dar cálculo o algo en algún momento, uno como profesor ¿qué quiere demostrar? ¿Uno quiere demostrar que ellos no saben? o ¿yo quiero demostrar que ellos pueden aprender? Ese es el enfoque ¿no? Y en la matemática la cuestión está en términos me parece a mí es, por ejemplo, en la sede la Paz ha sido... es un coco, y por eso con la profe Érika y bueno ahí se ha intentado hacer muchas cosas, con todos los profes, pero, sobre todo es en términos de apoyarnos en cosas que la Universidad ya tiene, pero que está en una parte muy marginal, y también muy invisibilizados como son los grupos de estudio autónomo. 
Para nosotros la escuela de pares tutores es fundamental en términos, del aprendizaje, autónomo y sobre todo en términos de que las carencias en matemáticas que se traen desde la escolaridad, desde lo la secundaria, la primaria, problemas de lectura, en realidad, si uno no sabe leer, no sabe matemáticas; es un primer problema. [...]</t>
  </si>
  <si>
    <t>[...]Y uno comienza a darse cuenta que, si uno quiere nivelar, pues, entonces no vamos a ser competitivos. Vamos a estar siete punto tres, siete punto cuatro años para una carrera que, en otra parte, en una universidad privada en cinco años salen con dos títulos. Entonces, nuestros egresados no son competitivos en términos de lo que está el mercado de lo privado. Pero claro, pero es que la universidad no responde a una oferta ni demanda, sino que también estamos es cerrando brechas. Nuestros estudiantes se están demorando siete punto tres, siete punto cuatro, pero es porque estamos cerrando esas brechas.[...]</t>
  </si>
  <si>
    <t>[...]JAPT: Pero entonces ahí, el comentario iba en términos, por ejemplo, en el caso de las comunidades, es de las lógicas en el que, por ejemplo, el ejercicio que nosotros hicimos es un ejercicio euclidiano, es un ejercicio bidimensional, y las comunidades tienen otras concepciones. Y uno lo ve en las matemáticas. Uno ve, por ejemplo, en sus cursos básicos, uno ve que, hay comunidades indígenas que tienen muchísima facilidad para la abstracción, el pensamiento abstracto, y son muy buenos para matemáticas. Entonces, también es la cuestión de ¿yo estoy enseñando matemática para quién? ¿Para quién estoy enseñando matemáticas? 
Quizás una de las reflexiones que hemos hecho internamente, apenas estamos en ello, pero quizás las matemáticas que necesita un biólogo no son las matemáticas que necesita un ingeniero
GHB:  Matemáticas aplicadas. 
JAPT: ¿Cierto? 
GHB:  La geometría.
JAPT: Claro, pero entonces la cuestión es mis invariantes. Por eso nosotros siempre nos vamos a los invariantes y no a los contenidos. 
Si mi invariante es que usted como abogado necesita unas matemáticas en términos de la lógica y en términos de la argumentación y, la representación abstracta del razonamiento, o si o si yo, como profesor, digo "no, yo me voy a pegar es del Leithold, suerte, y, capítulo uno, dos, tres, cuatro y cinco y vuelva y chao". Es qué tipo de matemática es la que nosotros pensamos en términos de un lenguaje en matemáticas y no de una asignatura matemática. 
Si uno lo piensa en términos del lenguaje, es diferente. Que es un problema del lenguaje en matemáticas, como es un problema del lenguaje la programación, como es un problema de lenguaje, 
JCOB: El lenguaje español,
JAPT:  Es un lenguaje, simplemente, pero estamos perdiendo nuestros estudiantes por un problema de lenguaje, que es un lenguaje matemático, es un problema de lenguaje. 
AFMC: Eso es lo que pasa en economía, 
JCOB: Eso exactamente.
AFMC: Y eso es lo que uno no entiende en la universidad, que en la lógica eficientista de alguien dice: "si varios tienen que ver matemáticas uno y son ingenieros, son estudiantes de ciencias, son economistas, pues es matemáticas uno. Todos al mismo salón, y el mismo profesor". Y, dictará la clase sin contexto y sin entender por ejemplo que, en Economía, la matemática es un lenguaje. Ni siquiera es un criterio verdad, si, porque una teoría impecable matemáticamente, y falsa.
PFM:  Y que ayuda de alguna manera a abajar un concepto abstracto.  [...]</t>
  </si>
  <si>
    <t>[...]Y, pasó esto y esto, no, en la Nacional. Yo trabajé un tiempo en la Javeriana, la materia más perdida en la Javeriana era Introducción a la Economía. Sí, porque además la veían economistas, politólogos, administradores de empresas, algunos sí, todos. Y era la más perdida. ¿Por qué?, porque era una forma única de entender la Economía donde los otros sentían que eso estaba descontextualizado, que no servía para nada. No presentaban ni siquiera los parciales. Sí, pero en la rigidez burocrática y eficientista decían que cómo era posible que, en la Universidad, digo la Javeriana, hubiese treinta y dos mil asignaturas que eso tocaba bajarlas a dieciséis mil. Y entonces que todos los cursos de Introducción a la economía podía ser solo un curso con doscientos estudiantes, tres monitores y un solo profesor con un libro de texto. Sí, esa es la lógica. Entonces ahí donde se pierde de vista la posibilidad real. ¿Y esa perspectiva qué hace? O, hablo con el estudiante para hacerlo sentir ignorante, sí, y ejercer mi poder desde lo poco que sé o establece un vínculo con estudiante para aprender. Sí.[...]</t>
  </si>
  <si>
    <t>JAPT;GHB;JCOB;AFMC;PFM</t>
  </si>
  <si>
    <t>[...]JCOB:JAPT tocó un tema, y que también me parece interesante y que lo podemos abordar desde el Instituto en la, en la línea de investigación, y es, y hablo de los grupos de estudio autónomo que es una estrategia de Acompañamiento académico, que es muy interesante que ha sido, digamos yo hablo de Medellín, es muy exitosa. En términos de que va mucha gente.Todos los días saca grupos de estudio autónomo, los estudiantes son felices, muertos de la risa. Hemos implementado unas actividades buenísimas que tienden a eso, a bajar la tensión del estudiante en el examen. Entonces hacemos simulacros, hacemos una cantidad de cosas, pero yo solamente he hecho un estudio, de impacto, efectivo de los grupos de estudio autónomo en el rendimiento académico de los estudiantes. Y lo hice muy desde lo cualitativo en ese momento. Digamos habíamos entrado en pandemia y no pude hacer unos datos cuantitativos muy exactos. 
Pero sería interesantísimo, hacer una evaluación de impacto de esas estrategias pedagógicas, específicamente de grupos de estudio de impacto, en el rendimiento académico de los estudiantes de la Universidad. 
GHB:  Genial. Y tiene que ver con el autodidacta, el aprendizaje autónomo. [...]</t>
  </si>
  <si>
    <t>JCOB;GHB</t>
  </si>
  <si>
    <t>[...]PFM: Hay un tema que yo quisiera agregar ahí, para ser muy puntual. Y es que, en el tema de formación, tenemos tres elementos importantes: el estudiante, el profesor y el sistema, llámese pedagógico o didáctico, como lo queramos llamar. Pero lo que plantea ASMR ahora de tener en cuenta el estudiante también es muy importante. Resulta que el tema de las Matemáticas, y no solamente la matemática, sino otra asignatura como Programación, por ejemplo, que es básica, la Ingeniería, en la Sede Manizales es muy grande en la Ingeniería, y la Programación es el pan de cada día. Hemos identificado en Dirección Académica que, la otra perspectiva es el estudiante, que tenemos que apoyarlo ni siquiera muchas veces en lo que es una derivada, una integral, sino que lo tenemos que apoyar en cómo el estudiante aprende a estudiar. Que ese es el otro problema que tenemos ahora. Entonces en la Sede Manizales hemos encontrado que el estudiante no sabe estudiar… 
GHB:  Hábitos de estudio. 
PFM: Hábitos de estudio, saludables. Que descanse. Le estamos diciendo a los chicos que tienen que alimentarse, que la trasnochada no es efectiva, que no puede estudiar antes de 2 horas antes del parcial. Es decir, que pregunte, porque el estudiante también hay que involucrarlo. Sí, es cierto que hay unas fallas pedagógicas, y particularmente me extraña que, en el departamento de Caldas, muchos profesores de base pre media se han formado con nosotros en la Maestría en Educación, en la enseñanza de las ciencias, y que ha sido satisfactorio. Pero los profesores con doctorado que dictan Matemáticas no se han formado en este tema, cierto, pero independientemente de la formación, es acompañar al estudiante, a que pueda aprender a estudiar, y eso también tiene que ver con reducir ese miedo que le tiene a una disciplina que como le comentaba yo al profe, que a mí me gusta mucho, que la Matemática es como Cultura general.
 GHB:  Y Lenguaje. 
PFM: ¡Y lenguaje! Cierto. Entonces, eso, es muy importante, trabajar con ellos de cómo entregarles a ellos estrategias de estudio, porque lo tradicional de la universidad y la cultura es que el que más trasnoche, el que más estudie, el que mejor le va, eso no es cierto, eso ya, eso no es cierto y lo hemos identificado en Dirección acá. Entonces muy importante también trabajar con el estudiantado. 
ASMR: Yo estoy viendo una catedra en este momento, porque de verdad la necesitaba
PFM: ¿De hábitos de estudio? Esa la montamos en Dirección académica.
ASMR: Exactamente, Se llama Hábitos y técnicas de estudio, y estoy estudiando con puros Ingenieros y Administradores y Físicos. 
PFM: ¡Imagínate! Administradores y….
ASMR: Yo soy la única de Gestión. La metí por necesidad, porque yo ahorita tengo práctica, y estoy haciendo una tesis, y lo poco que hemos visto hasta el momento, ya lo estamos poniendo en práctica, y la clase pasada habían testimonios, o sea, un, lo que yo les digo de cosas pequeñas comienzan a hacer cambios increíbles y es, dos chicos de física, no en la matriz que usted profe nos mandó, ya organicé y pude sacar lo que tenía para una semana, y no me atraso, y es algo que, que los chicos agradecen instantáneamente, entonces esos espacios más los grupos de estudio autónomo son espectaculares. [...]</t>
  </si>
  <si>
    <t>PFM;GHB;ASMR</t>
  </si>
  <si>
    <t>[...]EDGL:  Hay una, hay una cuestión muy pequeña para anotar, lo que dice, mire, la Facultad de Ciencias Agropecuarias, a la cual pertenezco, tenía un cuello de botella grandísimo en Matemáticas, en Estadística, y en ese tiempo no nos hablábamos con los de Ciencias básicas, sí. Entonces como no nos hablábamos pues nosotros que “los Zootecnistas son brutos y los Ingenieros, los de Ingeniería agronómica son animales." 
[se escuchan las risas de algunos profesores] 
sí, así. Entonces, que qué se hizo, señores, no vamos, por favor, nos mandó un correo porque no se podía dialogar. Un correo. No programen ustedes esas asignaturas. las programó la Facultad de Ciencias Agropecuarias. A ¿quién contrató?  A un ingeniero agrónomo que sabía matemáticas y a una zootecnista que sabía matemática y estadísticas; y cambió el chip. Entonces, se cambió el chip. Comenzaron allí, y los de allá, pues, más bravos se pusieron, más bravos, pero comenzó ese cuello de botella a desenredarse, hasta que quedaron ya los estudiantes, ¡pasaba!, pasaba más del noventa por ciento del curso y luego llegó al cien por ciento, que todo el mundo pasaba… mirando todo el curso. 
Entonces, esa estrategia la miraron y una profesora que es la profesora Ana Cecilia que es de la Facultad de ella, Física, comenzó a vincularse con la facultad de ciencias agropecuarias, ir a la granja a ver cómo ponía las gallinas cómo los cerdos cómo acá y meter esas prácticas en la física y ya les hablaba de eso allí, oiga 
JAPT:  Interdisciplinaridad
EDGL: Se le cambió el chip a la física y los estudiantes ya sabían para qué servía las matemáticas, para qué servía la estadística para qué servía la física en ese momento y fue, un éxito, sí. Entonces esa es una de las invitaciones de estos muchachos que están ahora que son muy jóvenes, pues digo muchachos porque son, muy jóvenes los que nos han llegado... allá a la Facultad de Matemática, que se involucren en eso[...]</t>
  </si>
  <si>
    <t>EDGL;JAPT</t>
  </si>
  <si>
    <t>[...]PFM: Y hay un tema profe, lo que usted plantea y perdón profe GHB. Y es que la relación entre los indicadores que lo hemos analizado en Dirección Académica en Manizales, yo supongo que ustedes también, la formación doctoral de los profesores no está garantizando la calidad académica en el aula. Es que lo hablamos ayer de la verdad en las obras de la academia, encontrar la verdad no lo está garantizando del todo, por lo mismo, sí. Porque yo no sé si lo que yo quiero mostrar, es un proceso de aprendizaje en el aula o si lo quiero mostrar o evidenciar ahí el título que tengo. Ese es un problema del ego también. [...]</t>
  </si>
  <si>
    <t>FORMACIÓN DOCENTE RECIENTE INGRESO</t>
  </si>
  <si>
    <t>[...]Cómo emerge ese Plan de Desarrollo Global, la transformación cultural. En términos, y tú decías algo de un poco de la humanización también de la relación entre, en la en el aula, y cuando estoy hablando de la relación del aula o de esa interacción en el aula, no estoy hablando del salón físico sino de la relación de la interacción que hay y de ese el lugar donde se pone tanto el estudiante como el docente. Entonces, desde ahí y la concepción. Es que yo soy doctora porque es que el marco de jerarquía es muy complicado en la universidad. Porque hay una jerarquización excluyente. Es decir, puede haber discursos en los planes de desarrollo, en los marcos de referencia de la inclusión, de la transformación cultural. Pero cómo se pone y me discutan que le diga así, pero, pongámoslo en coquito. Pues en la relación cotidiana que tenemos y cómo se marca. 
Entonces, porque arrastramos, sí arrastramos unas cosas muy complicadas en la interacción.[...]</t>
  </si>
  <si>
    <t>[...]En el caso de la universidad de Caldas, hubo un concurso de transición, o sea, un concurso para vincular docentes muy jóvenes y tenían un año, un año para iniciar sus estudios doctorales o sea no tenían más experiencia en términos de docencia, llegan muy jóvenes también, no porque quiera decir que la juventud se constituye en un impedimento, pero llegan con una estructura de jerarquía del conocimiento también, a pensar que desde la experiencia que tuvieron allá la replican en el pregrado, la replican en el pregrado. 
Entonces ahí yo sigo insistiendo y ustedes ya lo han señalado, hay una cuestión también de concepción cultural, de concepción, la jerarquía también en términos del conocimiento entonces yo soy doctora, entonces a mí no me llega nadie porque yo soy doctora entonces ustedes son, ese estilo de relación que ustedes ya han anotado, que me parece que tiene que ver con esa transformación cultural que está planteada en el Plan de Desarrollo Global[...]</t>
  </si>
  <si>
    <t>4.
AFMC, GHB, JCOB, EDGL,JAPT,GEBT,PFM,MCP, JCM, ASMR, WAAC</t>
  </si>
  <si>
    <t>HISTORIA VIVA</t>
  </si>
  <si>
    <t>PROYECTO INSTITUTO NACIONAL DE INVESTIGACIÓN, INNOVACIÓN Y POLÍTICA EDUCATIVA</t>
  </si>
  <si>
    <t xml:space="preserve">TOTAL FRAGMENTOS </t>
  </si>
  <si>
    <t>Se refiere a todo el proceso de creación de misión, visión, objetivos del proyecto del Instituto Nacional de Investigación, Innovación y Política Educativa. Así mismo a todo el recuento de lo que se ha dialogado en los Encuentros Intersedes.</t>
  </si>
  <si>
    <t xml:space="preserve">Se refiere a las políticas y/o acciones desarrolladas en torno a la dignificación e integración de grupos historicamente marginados por su diversidad. Contempla discursos a cerca del resarcimiento de comunidades indígenas, comunidades afro, comunidades LGBTIQ+, personas con discapacidades, personas neurodivergentes, personas en condiciones de pobreza, etc. </t>
  </si>
  <si>
    <t>Se refiere a todos los temas asociados a la educación, la enseñanza, el aprendizaje y la pedagogía. Se encuentran planteamientos de crítica, así como iniciativas alrededor de las distintas formas de educación.</t>
  </si>
  <si>
    <t>SIGNIFICADO DE LA CATEGORÍA</t>
  </si>
  <si>
    <r>
      <t>N</t>
    </r>
    <r>
      <rPr>
        <b/>
        <sz val="11"/>
        <color theme="0"/>
        <rFont val="Calibri"/>
        <family val="2"/>
        <scheme val="major"/>
      </rPr>
      <t>°</t>
    </r>
    <r>
      <rPr>
        <b/>
        <sz val="11"/>
        <color theme="0"/>
        <rFont val="Ancizar Sans"/>
        <family val="2"/>
      </rPr>
      <t xml:space="preserve"> DE VECES QUE SE IDENTIFICÓ EN EL TEXTO</t>
    </r>
  </si>
  <si>
    <t>CATEGORÍAS UA01 3 ENCUENRTRO INTERSEDES</t>
  </si>
  <si>
    <t>ANTECEDENTES INSTITUTO NACIONAL</t>
  </si>
  <si>
    <t>Se refiere a todos los procesos previos que se venían adelantando frente a la creación del proyecto del Instituto Nacional de Investigación, Innovación y Política Educativa en el BPUN. Desde la propuesta de su creación por parte de la anterior rectora Dolly Montoya, hasta las anteriores direcciones por parte de la profesora DASC y el profesor JPD.</t>
  </si>
  <si>
    <t>Se refiere a las dependencias que han estado asociadas al Proyecto de  Instituto Nacional de Investigación, Innovación y Política Educativa. Principalmente por los 3 pilares que son el IIEDU, la DNIA y el Centro de Pensamiento en Políticas Públicas.</t>
  </si>
  <si>
    <t>Se refiere a la integración de multiples disciplinas alrededor de la creación del Proyecto de Instituto Nacional de Investigación, Innovación y Política Educativa, así como para el desarrollo de iniciativas alrededor de la educación bajo grupos integrados por personas desde distintas disciplinas.</t>
  </si>
  <si>
    <t>ESPÍRITU</t>
  </si>
  <si>
    <t xml:space="preserve">Se refiere a las visiones que tienen los jóvenes principalmente frente a la educación. Así como la visión que tienen los adultos, frente a los jóvenes, también, generalmente, frente a la educación. </t>
  </si>
  <si>
    <t>Se refiere a la visión de esta disciplina, no como una ciencia exacta, sino como una forma de comprender la complejidad humana, desde el permanente movimiento del pensamiento. Plantea conceptos como la inteligencia emocional, que puede impartirse incluso desde otro tipo de consejeros que no tienen formación en esta profesión.</t>
  </si>
  <si>
    <t>Se refiere al desarrollo del Taller de Armonización "Logros y fracasos docentes y del sistema educativo. Pilares para un liderazgo consciente" desarrollada por la Neuropsicologa CMOS que hace parte del equipo del Proyecto de Instituto Nacional de Investigación, Innovación y Política Educativa. En este se contemplan las visiones a cerca de los logros y fracasos dentro de la educación, la enseñanza y la pedagogía de los docentes, estudiantes, administrativos y actores del territorio que participaron del tercer Encuentro Intersedes.</t>
  </si>
  <si>
    <t xml:space="preserve">Se refiere al fenómeno de deserción estudiantil, principalmente dentro de la Universidad Nacional. Así como las estrategías que se puedan proponer, para hacer frente a esta situación. </t>
  </si>
  <si>
    <t>Se refiere a la relación entre los estudiantes y docentes de la Universidad Nacional de Colombia y las visiones desde cada uno de estos frentes hacia el otro.</t>
  </si>
  <si>
    <t>Se refiere a los planteamientos frente a las mallas curriculares, su relación con el campo laboral, su armonización intersedes, su actualización frente a los cambios sociales. Se plantean críticas frente al sistema de créditos.</t>
  </si>
  <si>
    <t>Se refiere principalmente a los cuestionamientos frente al exámen de admisión de la Universidad Nacional, a las falencias frente a la equidad en las oportunidades para todos los estratos sociales y personas con discapacidad, de acuerdo a la formación básica recibida o a las barreras en términos de inclusión para las personas con algún tipo de discapacidad, haciendo que algunos aspirantes se encuentran en desventaja frente a otros. Así mismo se refiere a las problemáticas que se presentan en los estudiantes que acceden a carreras que no les gustan por que  son a las que pueden ingresar por temas del puntaje en el exámen.</t>
  </si>
  <si>
    <t>Se refiere a las evaluaciones de percepción estudiantil frente a sus docentes. Pueden encontrarse planteamientos que cuestionan la efectividad de estas evaluaciones y si realmente se tienen en cuenta para mejorar la calidad de la planta docente de la Universidad Nacional de Colombia. También se plantean posturas en donde se cuestiona que esta herramienta realmente aporte a la construcción de estrategias de mejora en la planta docente o pueda ser tomada de forma arbitraría para ataques personales a los docentes.</t>
  </si>
  <si>
    <t xml:space="preserve">Se refiere a las categorías docentes que se manejan dentro de la Universidad Nacional de Colombia. Puede plantear cuestionamientos frente a la meritocracia, métodos de escalafonamiento y política dentro de la Universidad, así mismo del desempeño de los docentes de las distintas categorías. </t>
  </si>
  <si>
    <t>Se refiere a la necesidad de entablar diálogos entre personas, generalmente desde la académia o conocimientos frente a temas específicos , aun  reconociendo su ignorancia para dar paso a que el conocimiento se enriquezca y amplie sus horizontes.</t>
  </si>
  <si>
    <t>Se refiere a la relación entre la impartición del conocimiento teórico y la aplicación práctica. Se desarrolla la importancia de ambos tipos de conocimiento, resaltando que lo que se ha teorizado puede dar las bases para realizar la parte práctica, la cual da una luz de realismo a lo que se ha teorizado. Se desarrolla frente a esa complementación.</t>
  </si>
  <si>
    <t>Se refiere a la visión de los egresados de la Universidad Nacional. Su perspectiva desde la educación recibida y la incursión dentro del campo laboral. Así mismo contempla como debería ser esa iterrelación de la Universidad con sus egresados.</t>
  </si>
  <si>
    <t>Corresponde a las dinámicas, visiones y planteamientos que responden a una época determinada y que dan luz del contexto en el que se desenvuelven. Se pueden encontrar referentes disrruptivos de distitas épocas, así como, visiones de esta era digital.</t>
  </si>
  <si>
    <t>En palabras de la Neuropsicóloga CMOS. Se refiere a el gran conocimiento, ese gran acceso la verdad, que entendemos por verdad en el momento histórico.</t>
  </si>
  <si>
    <t>Se refiere a la visión y las dinámicas que se desenvuelven para los estudiantes de la Universidad Nacional que hacen parte del programa PEAMA (Programa Especial de Admisión y Movilidad Académica)</t>
  </si>
  <si>
    <t>Se refiere a las estrategias que se estan implementando o no, para la formación, principalmente a nivel pedagógico de los docentes permanentes. Puede contener posturas críticas al respecto.</t>
  </si>
  <si>
    <t>Se refiere a las póliticas frente a la educación que se puedan implementar como parte de las potencialidades de un Instituto de Investigación, Innovación y Política Educativa. Así mismo se refiere a las políticas de educación actuales, su análisis y planteamientos de participación por parte de la Universidad Nacional en el Sistema Universitario Estatal.</t>
  </si>
  <si>
    <t>Se refiere a las formas como se relacionan o no, las sedes de la Universidad Nacional. Se analiza la armonización curricular, así como la autonomía de cada una de las sedes frente a su contexto territorial. También se plantea la visión de un  Instituto de Investigación, Innovación y Política Educativa, como eje articulador de los diálogos entre las sedes y su participación en Investigación, Innovación y creación de Políticas Educativas, desde sus particularidades.</t>
  </si>
  <si>
    <t>Se refiere a la mención de tecnologías relacionadas con plataformas o sistemas que pueden aprender y actuar de una manera que normalmente requeriría inteligencia humana o que involucra datos cuya escala excede lo que los humanos pueden analizar. Estas menciones pueden relacionar las IA o no con la educación. Así mismo con las dudas que se generan frente al reemplazo de ciertas labores humanas, por Inteligencias Artificiales.</t>
  </si>
  <si>
    <t>En palabras de WAAC  se refiere a una línea de posible investagación que parte de la observación de lo cotidiano como la historia del presente, con antecedentes en la investigación chilena. Esta forma de ver la historia viva, genera un pensamiento crítico, responsable de nuestro presente.</t>
  </si>
  <si>
    <t>Se refiere a todos los temas que se desarrollen con una base en la interconectividad social, que trasciende las barreras geográficas, dadas las nuevas conexiones dentro del ciberespacio.</t>
  </si>
  <si>
    <t>En términos de la Neuropsicóloga CMOS, es la cultura y va ligado al concepto de evolución de conciencia. Es esa conmoción interior que se genera frente a lo que acontece. En el Instituto es ese componente que no son los saberes del conocimiento académico, ni el cuerpo de la organización, sino esa esencia del Instituto desde su concepción.</t>
  </si>
  <si>
    <t>En términos de la Neuropsicóloga CMOS, se refiere a una cultura que va más allá de las prácticas sociales y se convierte en los sentires que nos atraviesan permanentemente. También sera acuñado al discurso de la Sociologa MCP que a su vez referencia al sociologo Anthony Giddens frente a los elementos que componen los gurpos de acción:La consciencia práctica y la conciencia reflexiva,la conciencia práctica es saber hacer y la conciencia reflexiva es saber por qué se hace lo que se hace.</t>
  </si>
  <si>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como debería ser ese posicionamiento del  Instituto Nacional de Investigación, Innovación y Política Educativa dentro de la misma.</t>
  </si>
  <si>
    <t xml:space="preserve">Se refiere a las téncnicas de enseñanza y herramientas implementadas para la educación durante la contingencia de la Pandemia del Covid 19. Así como las repercusiones del fenómeno en la educación y  los actores que la integran (Estudiantes, docentes y administrativos) </t>
  </si>
  <si>
    <t>Se refiere al planteamiento de una visión mas humanista de las organizaciones frente a sus involucrados, propone una reinvención en las prácticas con los empleados, enfocada a como se quiere vivir, sobretodo después del fenómeno de la pandemia, el cual planteó que eran posibles otras formas de trabajar. Así mismo desarrolla que las organizaciones deben apuntar a visiones menos individualistas y mas en armonía con lo colectivo.</t>
  </si>
  <si>
    <t>Se refiere al momento que se vive actualmente, en el cual se han perdido muchas certezas. Principalmente enfocado hacia la educación y a como se desenvuelven las organizaciones. Es un planteamiento que cuestiona los canones mas establecidos frente a la percepción del mundo, que en este momento se han desdibujado frente a nuevas realidades que han aparecido dentro de la era digital, la pandemia, las guerras y demás fenómenos que han cuestionado la vigencia del Status Quo.</t>
  </si>
  <si>
    <t>Se refiere a todo lo referente al liderazgo, desde las distinas esferas: Actores involucrados en el proyecto de Instituto Nacional de Investigación, Innovación y Política Educativa, así como la postura de liderazgo de la Universidad frente a la Educación Estatal en Colombia.</t>
  </si>
  <si>
    <t>Se refiere a  las situaciones y contextos propios de cada una de las Sedes de la Universidad Nacional de Colombia, las cuales hacen que la perspectiva con las que sean entendidas respondan a sus particularidades.</t>
  </si>
  <si>
    <t>Se refiere a las temáticas que se desarrollan alrededor de la crisis climática global. Contempla el cuestionamiento a las practicas extractivistas, de deforestación, consumismo y en general todas las acciones negativas por parte de la humanidad, que contribuyen a la incrementación de la crisis ambiental.</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</si>
  <si>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el.</t>
  </si>
  <si>
    <t>Se refiere a cada una de las herramientas digitales que se puedan desarrollar como complemento a la educación. Se pueden plantear desde la educación virtual o híbrida, implementación de redes sociales o plataformas como Youtube para impartir conocimiento que pueda ser mas accesible a los jóvenes.</t>
  </si>
  <si>
    <t>CATEGORÍAS UA02 3 ENCUENRTRO INTERSEDES</t>
  </si>
  <si>
    <t>CATEGORÍAS UA03 3 ENCUENRTRO INTERSEDES</t>
  </si>
  <si>
    <t>CATEGORÍAS UA04 3 ENCUENRTRO INTERSEDES</t>
  </si>
  <si>
    <t>CATEGORÍAS UA05 3 ENCUENRTRO INTERSEDES</t>
  </si>
  <si>
    <t>CATEGORÍAS UA06 3 ENCUENRTRO INTERSEDES</t>
  </si>
  <si>
    <t>FORMAS DE ACCIÓN INSTITUTO NACIONAL</t>
  </si>
  <si>
    <t>GRUPOS DE ESTUDIO AUTÓNOMO (GEA)</t>
  </si>
  <si>
    <t>Se refiere a cada uno de los aprendizajes y habilidades que se puedan desarrollar en referencia al contexto sociocultural de una comunidad o región que respondan también a su idiosincracia y ubicación  geografíca.</t>
  </si>
  <si>
    <t xml:space="preserve">Se refiere a las categorías docentes que se manejan dentro de la Universidad Nacional de Colombia. Puede plantear cuestionamientos frente a la meritocracia, métodos de escalafonamiento y política dentro de la Universidad, así mismo del desempeño de los docentes de las distintas categorías.  </t>
  </si>
  <si>
    <t>Se refiere a las visiones y/o expectativas frente a las funciones de la dependencia de Bienestar Universitario de la Universidad Nacional de Colombia.</t>
  </si>
  <si>
    <t>En palabras de la Sociologa MCP, es referente a la metáfora de la siembra de Martha Nussbaum. Desde la Universidad se desarrolla, denominandola como ese agente social que exalta la memoria, desde la creación de sociedades con el cultivo de la humanidad a través de la educación.</t>
  </si>
  <si>
    <t>Se refiere a los presaberes que tiene cada persona. Su visión de mundo.</t>
  </si>
  <si>
    <t>Se refiere a la visión de la formación de la carrera de Arquitectura, principalmente dentro de la Universidad Nacional de Colombia.</t>
  </si>
  <si>
    <t>Se refiere a las experiencias frente a proyectos de Innovación. Así como la visión de la Innovación dentro de la Universidad Nacional de Colombia</t>
  </si>
  <si>
    <t xml:space="preserve">Se refiere a un grupo de acción de la Universidad Nacional de Colombia. El cual tiene la misión de tejer los estamentos, propiciar la sinergia entre distintos campos de conocimiento y fuentes de saberes, aportar a la formación integral de la comunidad universitaria a través de espacios que trascienden las aulas, y proceder desde el modelo intersedes como proyecto cultural, científico y colectivo de nación.Para ello, cuenta con un grupo de asignaturas interdisciplinares, algunas de las cuales se han ofertado en otras sedes, como estrategia para el relacionamiento con el medio a través del trabajo interdisciplinar. </t>
  </si>
  <si>
    <t>Se refiere a todas las acciones conjuntas que integren a distintos actores involucrados en la busqueda de un objetivo común.</t>
  </si>
  <si>
    <t>Se refiere a la mención de la implementación de esta técnica de investigación, asociada generalmente a las ciencias sociales, en donde se realiza un trabajo dentro de una comunidad o grupo de estudio, para observar y registrar datos para su posterior análisis, con el fin de entender y establecer los parámetros que permitan contribuir o simplemente resaltar a la comunidad donde realiza la actividad.</t>
  </si>
  <si>
    <t>Se refiere a los vínculos que se han tejido o no entre la Universidad y el Estado Colombiano. Se presentan posturas en donde se plantea que debe haber mas presencia y enlaces desde la Universidad hacia el estado, como universidad pública, que responda a problemáticas generales de la sociedad colombiana desde los proyectos academicos que desarrollan de manera interna, así mismo su participación en las discusiones de educación estatal.</t>
  </si>
  <si>
    <t>Está relacionado con la sociedad y con la forma en que se desarrollan las expresiones culturales autóctonas de un grupo o un territorio en específico. Contempla temas de ancestralidad y metodología glocal (cruce de lo global con lo local).</t>
  </si>
  <si>
    <t>Se refiere a convenios como SUMA en Manizales o G8 en Medellín. Se despliegan las visiones de los convenios que tiene la Universidad Nacional de Colombia con otras universidades públicas o privadas.</t>
  </si>
  <si>
    <t>Se refiere a todo tipo de educación alternativa a la impartida por parte  de las instituciones oficiales de educación, tradicionalmente reconocidas como  formales.</t>
  </si>
  <si>
    <t xml:space="preserve">Se refiere a las temáticas alrededor de las edificaciones de la Universidad Nacional de Colombia, así como a las necesidades en torno a espacios para desarrollar actividades en torno a la academía. </t>
  </si>
  <si>
    <t>Se refiere a las técnicas de enseñanza o de aprendizaje que involucran el juego y el divertimento.</t>
  </si>
  <si>
    <t>Se refiere a todas las razones o cuestionamientos frente a la viabilidad, relevancia y utilidad de la creación de un Instituto Nacional de Investigación, Innovación y Políticas Educativas.</t>
  </si>
  <si>
    <t xml:space="preserve">Se refiere a distitnas visiones de lo utópico, pueden desarrollar posturas desde el optimismo, abandonando la utopía bajo la percepción que todo es posible y lograble. También se pueden desarrollar con la visión de la utopía como eje dinamizador para lograr los objetivos, que sea precisamente esa visión inalcanzable la que impulse la generación de acciones para lograr los propósitos. </t>
  </si>
  <si>
    <t>Se refiere a las temáticas que se desarrollan con base en las problemáticas sociales y económicas, que afectan las distintas esferas del proyecto ( la universidad, el país y el mundo)  como la desigualdad social,  el conflicto armado, gentrificación, el trabajo informal, la pobreza extrema, las tensiones políticas, las guerras, consumo de estupefacientes etc.</t>
  </si>
  <si>
    <t>Se refiere en palabras de la sociologa MCP a la diferencia entre estos dos términos desde la sociología, resaltando que el Rol está asociado a la identificación de funciones y cumplimiento de las mismas. El Lugar lo contempla no desde una visión física sino interaccional. Esta última involucrando: Posición, interacción y simbolismo.</t>
  </si>
  <si>
    <t>Se refiere a los inconvenientes sistemáticos que se han evidenciado en cuanto a la enseñanza y el aprendizaje de las matemáticas en los jóvenes que ingresan a la universidad. Así mismo plantea metodologías adaptadas a los contextos de los estudiantes para contribuir a la atención de este fenómeno.</t>
  </si>
  <si>
    <t xml:space="preserve">Se refiere a la iniciativa que surje por parte de los estudiantes  y en algunos casos con apoyo de la universidad para realizar grupos para estudiar por aparte temas como las matemáticas, refuerzos de ciertas asignaturas y también como entorno de integración al rededor del estudio que realizan algunos estudiantes Peamas para integrarse. </t>
  </si>
  <si>
    <t>Se refiere a esas primeras tareas encomendadas al Instituto Nacional.</t>
  </si>
  <si>
    <t>Se refiere a las estrategias que se estan implementando o no, para la formación, principalmente a nivel pedagógico de los docentes de reciente ingreso. Puede contener posturas críticas al respecto. También puede referirse a la formación a nivel de postgrado de los docentes mas jóvenes que ingresan a la universidad.</t>
  </si>
  <si>
    <t>FÍSICA CUÁNTICA</t>
  </si>
  <si>
    <t>Se refiere a las intervenciones a cerca de esta rama de la ciencia.</t>
  </si>
  <si>
    <t xml:space="preserve">[...]yo quisiera a estos logros que usted nos plantea como educadores hablar también de intencionalidades, como algo o como aquello que debe ser un ejercicio cotidiano. Entonces empiezo desde la información y es que, es una observación de lo cotidiano y del presente desde lo histórico. Es decir, no observar la historia como un pretendido discurso meramente diverso y casi que muerto, sino, hacer de ella un discurso vivo. Y creo que eso ya han trabajado los chilenos: la historia viva, la historia del presente. Ya que genera un pensamiento crítico, responsable de nuestro presente, repito. Es decir, el pasado repiensa el presente constantemente. 
De esa manera, quizás lograr una conciencia social independientemente de los estratos sociales en los que hemos trabajado …y trabajaremos.  [...] </t>
  </si>
  <si>
    <t>[...]Quizás seamos de los profesionales que más anécdotas tengan. Yo tengo una que quisiera mostrarla acá y es, en un colegio x estaba enseñando estudios colombianos a uno de los sobrinos de los hombres más corruptos de Colombia y él estaba haciendo un trabajo de grado sobre corrupción.  …Entonces, muy paradójico.
Pero, en lugar de afectar digamos ese tipo de sujetos, me parece a mí fundamental y algo que hay que, resaltar. De esa manera, desde una proyección individual que reduce lo social a un horizonte de progreso como nación.  Y ahí me reafirmo en lo que ustedes planteaban ahora, desde lo colectivo. 
Recuerdo mucho una frase de una autora que a mí me parece fundamental, de lo más bello que he leído y es de Marguerite Yourcenar en Memorias de Adriano, cuando, Adriano por allá no me acuerdo, si alguien recuerda, le dice: “la palabra escrita me enseñó a escuchar la voz humana” y es de esa manera ASMR que, yo lo he logrado hacer como profesor. Desbordar ese, esos textos desde un texto y lograr esa cercanía con los estudiantes. Y, y me parece maravillosa una anécdota y es, en otro colegio logré, logramos tener en los descansos un grupo de lectura con los muchachos, y las chicas. Es decir, algo tan maravillo para ellos, que es, salir del aula, y la gente terminar en un grupo de lectura de lo más de potente. Sin ninguna, exigencia, sin ponerle, la bendita nota, el tema de la nota, en el colegio y en la universidad. 
Y, ya desde de lo personal. Desde el goce, meramente individual, es usar la dimensionalidad del fotográfico, desde el retrato como información, como voz estética y como apropiación en el mundo.  Es decir, usar el discurso de la fotografía como texto también, que me pone en relación con los otros y que es algo que, considero como herramienta didáctica fundamental en nuestra labor, y en las universidades y en los grupos de investigación.  Ya frente a la segunda pregunta, ¿qué podría hacer fracasar el proyecto educativo? Definitivamente, seguir sosteniendo sistemas verticales y no, los horizontales de enseñanza. Ya, pensarnos como meros transmisores de conocimiento. Es un grave error. Lo otro es, y aquí se deformará la discusión, no sé, pero para eso estamos y es, la poca formación política creando individuos meramente pasivos … y no sujetos activos, de su parecer y su cotidianidad. 
Bueno y frente al Instituto, preguntaba CMOS que qué cosas harían fracasar este proyecto, yo creo que la falta de humanidad y de reflexión. Y no pasar de estos espacios de reflexión a la práctica en el aula, que es finalmente la sociedad con la que nosotros interactuamos, sí. Por tanto, siento yo que el Instituto debe estar afuera no antes sino con los y las otros. Y, investigando las realidades directas de nuestra región y de nuestra sociedad, quizás ahí, tenga relación con lo que usted planteaba ahora…de lo intersedes. Tengan una observación general, pero desde lo particular.[...]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</si>
</sst>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sz val="12"/>
      <color theme="1"/>
      <name val="Ancizar Sans"/>
    </font>
    <font>
      <b/>
      <sz val="12"/>
      <color theme="1"/>
      <name val="Ancizar Sans"/>
    </font>
    <font>
      <sz val="12"/>
      <color theme="1"/>
      <name val="Ancizar Sans"/>
      <family val="2"/>
    </font>
    <font>
      <i/>
      <sz val="12"/>
      <color theme="1"/>
      <name val="Ancizar Sans"/>
      <family val="2"/>
    </font>
    <font>
      <u/>
      <sz val="12"/>
      <color theme="1"/>
      <name val="Ancizar Sans"/>
      <family val="2"/>
    </font>
    <font>
      <b/>
      <sz val="11"/>
      <color theme="0"/>
      <name val="Calibri"/>
      <family val="2"/>
      <scheme val="minor"/>
    </font>
    <font>
      <sz val="12"/>
      <color rgb="FF46499E"/>
      <name val="Ancizar Sans"/>
      <family val="2"/>
    </font>
    <font>
      <b/>
      <sz val="12"/>
      <color rgb="FF46499E"/>
      <name val="Ancizar Sans"/>
      <family val="2"/>
    </font>
    <font>
      <b/>
      <sz val="11"/>
      <color rgb="FF46499E"/>
      <name val="Calibri"/>
      <family val="2"/>
      <scheme val="minor"/>
    </font>
    <font>
      <sz val="12"/>
      <color rgb="FF666666"/>
      <name val="Ancizar Sans"/>
      <family val="2"/>
    </font>
    <font>
      <b/>
      <sz val="12"/>
      <color rgb="FF666666"/>
      <name val="Ancizar Sans"/>
      <family val="2"/>
    </font>
    <font>
      <sz val="11"/>
      <color rgb="FF666666"/>
      <name val="Ancizar Sans"/>
      <family val="2"/>
    </font>
    <font>
      <b/>
      <sz val="11"/>
      <color theme="0"/>
      <name val="Ancizar Sans"/>
      <family val="2"/>
    </font>
    <font>
      <b/>
      <sz val="11"/>
      <color rgb="FF46499E"/>
      <name val="Ancizar Sans"/>
      <family val="2"/>
    </font>
    <font>
      <sz val="11"/>
      <color rgb="FF46499E"/>
      <name val="Ancizar Sans"/>
      <family val="2"/>
    </font>
    <font>
      <b/>
      <sz val="11"/>
      <color theme="0"/>
      <name val="Calibri"/>
      <family val="2"/>
      <scheme val="major"/>
    </font>
    <font>
      <sz val="12"/>
      <color theme="0"/>
      <name val="Ancizar Sans"/>
      <family val="2"/>
    </font>
  </fonts>
  <fills count="6">
    <fill>
      <patternFill patternType="none"/>
    </fill>
    <fill>
      <patternFill patternType="gray125"/>
    </fill>
    <fill>
      <patternFill patternType="solid">
        <fgColor rgb="FFA5A5A5"/>
      </patternFill>
    </fill>
    <fill>
      <patternFill patternType="solid">
        <fgColor rgb="FF2B72B8"/>
        <bgColor indexed="64"/>
      </patternFill>
    </fill>
    <fill>
      <patternFill patternType="solid">
        <fgColor theme="0"/>
        <bgColor indexed="64"/>
      </patternFill>
    </fill>
    <fill>
      <patternFill patternType="solid">
        <fgColor rgb="FF25B998"/>
        <bgColor indexed="6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medium">
        <color rgb="FFB3288F"/>
      </left>
      <right style="medium">
        <color rgb="FFB3288F"/>
      </right>
      <top style="medium">
        <color rgb="FFB3288F"/>
      </top>
      <bottom style="medium">
        <color rgb="FFB3288F"/>
      </bottom>
      <diagonal/>
    </border>
    <border>
      <left style="double">
        <color rgb="FFB3288F"/>
      </left>
      <right style="double">
        <color rgb="FFB3288F"/>
      </right>
      <top style="double">
        <color rgb="FFB3288F"/>
      </top>
      <bottom style="double">
        <color rgb="FFB3288F"/>
      </bottom>
      <diagonal/>
    </border>
    <border>
      <left/>
      <right style="double">
        <color rgb="FFB3288F"/>
      </right>
      <top style="double">
        <color rgb="FFB3288F"/>
      </top>
      <bottom style="double">
        <color rgb="FFB3288F"/>
      </bottom>
      <diagonal/>
    </border>
    <border>
      <left/>
      <right/>
      <top/>
      <bottom style="medium">
        <color rgb="FFCC00CC"/>
      </bottom>
      <diagonal/>
    </border>
  </borders>
  <cellStyleXfs count="2">
    <xf numFmtId="0" fontId="0" fillId="0" borderId="0"/>
    <xf numFmtId="0" fontId="6" fillId="2" borderId="1" applyNumberFormat="0" applyAlignment="0" applyProtection="0"/>
  </cellStyleXfs>
  <cellXfs count="27">
    <xf numFmtId="0" fontId="0" fillId="0" borderId="0" xfId="0" applyFont="1" applyAlignment="1"/>
    <xf numFmtId="0" fontId="1" fillId="0" borderId="0" xfId="0" applyFont="1"/>
    <xf numFmtId="0" fontId="2"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3" fillId="0" borderId="0" xfId="0" applyFont="1" applyAlignment="1"/>
    <xf numFmtId="0" fontId="7" fillId="4" borderId="2" xfId="0" applyFont="1" applyFill="1" applyBorder="1" applyAlignment="1">
      <alignment horizontal="center" vertical="center" wrapText="1"/>
    </xf>
    <xf numFmtId="0" fontId="7" fillId="4" borderId="2" xfId="0" applyFont="1" applyFill="1" applyBorder="1" applyAlignment="1">
      <alignment horizontal="center" wrapText="1"/>
    </xf>
    <xf numFmtId="0" fontId="0" fillId="0" borderId="0" xfId="0"/>
    <xf numFmtId="0" fontId="9" fillId="5" borderId="3" xfId="1" applyFont="1" applyFill="1" applyBorder="1" applyAlignment="1">
      <alignment horizontal="center" vertical="center" wrapText="1"/>
    </xf>
    <xf numFmtId="0" fontId="9" fillId="5" borderId="4" xfId="1" applyFont="1" applyFill="1" applyBorder="1" applyAlignment="1">
      <alignment horizontal="center" vertical="center" wrapText="1"/>
    </xf>
    <xf numFmtId="0" fontId="9" fillId="5" borderId="4" xfId="1"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applyAlignment="1">
      <alignment horizontal="left" vertical="top" wrapText="1"/>
    </xf>
    <xf numFmtId="0" fontId="11" fillId="0" borderId="2" xfId="0" applyFont="1" applyBorder="1" applyAlignment="1">
      <alignment horizontal="center" vertical="center" wrapText="1"/>
    </xf>
    <xf numFmtId="0" fontId="12" fillId="0" borderId="2" xfId="0" applyFont="1" applyBorder="1" applyAlignment="1">
      <alignment horizontal="justify" vertical="top" wrapText="1"/>
    </xf>
    <xf numFmtId="0" fontId="13" fillId="3" borderId="2" xfId="0" applyFont="1" applyFill="1" applyBorder="1" applyAlignment="1">
      <alignment horizontal="center" vertical="center"/>
    </xf>
    <xf numFmtId="0" fontId="14" fillId="5" borderId="2" xfId="1" applyFont="1" applyFill="1" applyBorder="1" applyAlignment="1">
      <alignment horizontal="center" vertical="center" wrapText="1"/>
    </xf>
    <xf numFmtId="0" fontId="12" fillId="0" borderId="2" xfId="0" applyFont="1" applyBorder="1" applyAlignment="1">
      <alignment horizontal="center" vertical="center"/>
    </xf>
    <xf numFmtId="0" fontId="15" fillId="5" borderId="2" xfId="1" applyFont="1" applyFill="1" applyBorder="1" applyAlignment="1">
      <alignment horizontal="center" vertical="center" wrapText="1"/>
    </xf>
    <xf numFmtId="0" fontId="13" fillId="3" borderId="2" xfId="0" applyFont="1" applyFill="1" applyBorder="1" applyAlignment="1">
      <alignment horizontal="center" vertical="center" wrapText="1"/>
    </xf>
    <xf numFmtId="0" fontId="17" fillId="3" borderId="5" xfId="0" applyFont="1" applyFill="1" applyBorder="1" applyAlignment="1">
      <alignment horizontal="center"/>
    </xf>
    <xf numFmtId="0" fontId="8" fillId="5" borderId="2" xfId="0" applyFont="1" applyFill="1" applyBorder="1"/>
    <xf numFmtId="0" fontId="7" fillId="5" borderId="2" xfId="0" applyFont="1" applyFill="1" applyBorder="1"/>
    <xf numFmtId="0" fontId="8" fillId="5" borderId="2" xfId="0" applyFont="1" applyFill="1" applyBorder="1" applyAlignment="1">
      <alignment horizontal="left"/>
    </xf>
    <xf numFmtId="0" fontId="6" fillId="3" borderId="3" xfId="0" applyFont="1" applyFill="1" applyBorder="1" applyAlignment="1">
      <alignment horizontal="center"/>
    </xf>
  </cellXfs>
  <cellStyles count="2">
    <cellStyle name="Celda de comprobación"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UA01 3</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CC9-4651-B0E2-A5C10B031989}"/>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CC9-4651-B0E2-A5C10B031989}"/>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CC9-4651-B0E2-A5C10B031989}"/>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CC9-4651-B0E2-A5C10B031989}"/>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CC9-4651-B0E2-A5C10B031989}"/>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CC9-4651-B0E2-A5C10B031989}"/>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CC9-4651-B0E2-A5C10B031989}"/>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5CC9-4651-B0E2-A5C10B031989}"/>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5CC9-4651-B0E2-A5C10B031989}"/>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5CC9-4651-B0E2-A5C10B031989}"/>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5CC9-4651-B0E2-A5C10B031989}"/>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5CC9-4651-B0E2-A5C10B03198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UA01B!$A$2:$A$5</c:f>
              <c:strCache>
                <c:ptCount val="4"/>
                <c:pt idx="0">
                  <c:v>ANTECEDENTES INSTITUTO NACIONAL</c:v>
                </c:pt>
                <c:pt idx="1">
                  <c:v>DEPENDENCIAS EN RED</c:v>
                </c:pt>
                <c:pt idx="2">
                  <c:v>INTERDISCIPLINARIEDAD</c:v>
                </c:pt>
                <c:pt idx="3">
                  <c:v>PROPUESTA INSTITUTO NACIONAL</c:v>
                </c:pt>
              </c:strCache>
            </c:strRef>
          </c:cat>
          <c:val>
            <c:numRef>
              <c:f>UA01B!$B$2:$B$5</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18-5CC9-4651-B0E2-A5C10B03198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UA02 3</a:t>
            </a:r>
          </a:p>
          <a:p>
            <a:pPr>
              <a:defRPr/>
            </a:pPr>
            <a:r>
              <a:rPr lang="es-CO">
                <a:solidFill>
                  <a:srgbClr val="46499E"/>
                </a:solidFill>
              </a:rPr>
              <a:t> ENCUENTRO INTERSEDES</a:t>
            </a:r>
          </a:p>
        </c:rich>
      </c:tx>
      <c:layout>
        <c:manualLayout>
          <c:xMode val="edge"/>
          <c:yMode val="edge"/>
          <c:x val="0.37958279284515589"/>
          <c:y val="5.260774818817567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FDC-4DE2-911A-4AFC7F34E51B}"/>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FDC-4DE2-911A-4AFC7F34E51B}"/>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FDC-4DE2-911A-4AFC7F34E51B}"/>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FDC-4DE2-911A-4AFC7F34E51B}"/>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FDC-4DE2-911A-4AFC7F34E51B}"/>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FDC-4DE2-911A-4AFC7F34E51B}"/>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FDC-4DE2-911A-4AFC7F34E51B}"/>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FDC-4DE2-911A-4AFC7F34E51B}"/>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FDC-4DE2-911A-4AFC7F34E51B}"/>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3FDC-4DE2-911A-4AFC7F34E51B}"/>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3FDC-4DE2-911A-4AFC7F34E51B}"/>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3FDC-4DE2-911A-4AFC7F34E51B}"/>
              </c:ext>
            </c:extLst>
          </c:dPt>
          <c:dPt>
            <c:idx val="12"/>
            <c:bubble3D val="0"/>
            <c:spPr>
              <a:solidFill>
                <a:schemeClr val="accent5">
                  <a:shade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A1CE-4065-AAB0-A6E17008BBE6}"/>
              </c:ext>
            </c:extLst>
          </c:dPt>
          <c:dPt>
            <c:idx val="13"/>
            <c:bubble3D val="0"/>
            <c:spPr>
              <a:solidFill>
                <a:schemeClr val="accent5">
                  <a:shade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A1CE-4065-AAB0-A6E17008BBE6}"/>
              </c:ext>
            </c:extLst>
          </c:dPt>
          <c:dPt>
            <c:idx val="14"/>
            <c:bubble3D val="0"/>
            <c:spPr>
              <a:solidFill>
                <a:schemeClr val="accent5">
                  <a:shade val="8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A1CE-4065-AAB0-A6E17008BBE6}"/>
              </c:ext>
            </c:extLst>
          </c:dPt>
          <c:dPt>
            <c:idx val="15"/>
            <c:bubble3D val="0"/>
            <c:spPr>
              <a:solidFill>
                <a:schemeClr val="accent5">
                  <a:shade val="9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A1CE-4065-AAB0-A6E17008BBE6}"/>
              </c:ext>
            </c:extLst>
          </c:dPt>
          <c:dPt>
            <c:idx val="16"/>
            <c:bubble3D val="0"/>
            <c:spPr>
              <a:solidFill>
                <a:schemeClr val="accent5">
                  <a:shade val="9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A1CE-4065-AAB0-A6E17008BBE6}"/>
              </c:ext>
            </c:extLst>
          </c:dPt>
          <c:dPt>
            <c:idx val="17"/>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A1CE-4065-AAB0-A6E17008BBE6}"/>
              </c:ext>
            </c:extLst>
          </c:dPt>
          <c:dPt>
            <c:idx val="18"/>
            <c:bubble3D val="0"/>
            <c:spPr>
              <a:solidFill>
                <a:schemeClr val="accent5">
                  <a:tint val="9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A1CE-4065-AAB0-A6E17008BBE6}"/>
              </c:ext>
            </c:extLst>
          </c:dPt>
          <c:dPt>
            <c:idx val="19"/>
            <c:bubble3D val="0"/>
            <c:spPr>
              <a:solidFill>
                <a:schemeClr val="accent5">
                  <a:tint val="9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A1CE-4065-AAB0-A6E17008BBE6}"/>
              </c:ext>
            </c:extLst>
          </c:dPt>
          <c:dPt>
            <c:idx val="20"/>
            <c:bubble3D val="0"/>
            <c:spPr>
              <a:solidFill>
                <a:schemeClr val="accent5">
                  <a:tint val="8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A1CE-4065-AAB0-A6E17008BBE6}"/>
              </c:ext>
            </c:extLst>
          </c:dPt>
          <c:dPt>
            <c:idx val="21"/>
            <c:bubble3D val="0"/>
            <c:spPr>
              <a:solidFill>
                <a:schemeClr val="accent5">
                  <a:tint val="8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A1CE-4065-AAB0-A6E17008BBE6}"/>
              </c:ext>
            </c:extLst>
          </c:dPt>
          <c:dPt>
            <c:idx val="22"/>
            <c:bubble3D val="0"/>
            <c:spPr>
              <a:solidFill>
                <a:schemeClr val="accent5">
                  <a:tint val="8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A1CE-4065-AAB0-A6E17008BBE6}"/>
              </c:ext>
            </c:extLst>
          </c:dPt>
          <c:dPt>
            <c:idx val="23"/>
            <c:bubble3D val="0"/>
            <c:spPr>
              <a:solidFill>
                <a:schemeClr val="accent5">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A1CE-4065-AAB0-A6E17008BBE6}"/>
              </c:ext>
            </c:extLst>
          </c:dPt>
          <c:dPt>
            <c:idx val="24"/>
            <c:bubble3D val="0"/>
            <c:spPr>
              <a:solidFill>
                <a:schemeClr val="accent5">
                  <a:tint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A1CE-4065-AAB0-A6E17008BBE6}"/>
              </c:ext>
            </c:extLst>
          </c:dPt>
          <c:dPt>
            <c:idx val="25"/>
            <c:bubble3D val="0"/>
            <c:spPr>
              <a:solidFill>
                <a:schemeClr val="accent5">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A1CE-4065-AAB0-A6E17008BBE6}"/>
              </c:ext>
            </c:extLst>
          </c:dPt>
          <c:dPt>
            <c:idx val="26"/>
            <c:bubble3D val="0"/>
            <c:spPr>
              <a:solidFill>
                <a:schemeClr val="accent5">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A1CE-4065-AAB0-A6E17008BBE6}"/>
              </c:ext>
            </c:extLst>
          </c:dPt>
          <c:dPt>
            <c:idx val="27"/>
            <c:bubble3D val="0"/>
            <c:spPr>
              <a:solidFill>
                <a:schemeClr val="accent5">
                  <a:tint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A1CE-4065-AAB0-A6E17008BBE6}"/>
              </c:ext>
            </c:extLst>
          </c:dPt>
          <c:dPt>
            <c:idx val="28"/>
            <c:bubble3D val="0"/>
            <c:spPr>
              <a:solidFill>
                <a:schemeClr val="accent5">
                  <a:tint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A1CE-4065-AAB0-A6E17008BBE6}"/>
              </c:ext>
            </c:extLst>
          </c:dPt>
          <c:dPt>
            <c:idx val="29"/>
            <c:bubble3D val="0"/>
            <c:spPr>
              <a:solidFill>
                <a:schemeClr val="accent5">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A1CE-4065-AAB0-A6E17008BBE6}"/>
              </c:ext>
            </c:extLst>
          </c:dPt>
          <c:dPt>
            <c:idx val="30"/>
            <c:bubble3D val="0"/>
            <c:spPr>
              <a:solidFill>
                <a:schemeClr val="accent5">
                  <a:tint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A1CE-4065-AAB0-A6E17008BBE6}"/>
              </c:ext>
            </c:extLst>
          </c:dPt>
          <c:dPt>
            <c:idx val="31"/>
            <c:bubble3D val="0"/>
            <c:spPr>
              <a:solidFill>
                <a:schemeClr val="accent5">
                  <a:tint val="4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A1CE-4065-AAB0-A6E17008BBE6}"/>
              </c:ext>
            </c:extLst>
          </c:dPt>
          <c:dPt>
            <c:idx val="32"/>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A1CE-4065-AAB0-A6E17008BBE6}"/>
              </c:ext>
            </c:extLst>
          </c:dPt>
          <c:dPt>
            <c:idx val="33"/>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A1CE-4065-AAB0-A6E17008BBE6}"/>
              </c:ext>
            </c:extLst>
          </c:dPt>
          <c:dPt>
            <c:idx val="34"/>
            <c:bubble3D val="0"/>
            <c:spPr>
              <a:solidFill>
                <a:schemeClr val="accent5">
                  <a:tint val="3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A1CE-4065-AAB0-A6E17008BBE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UA02B!$A$2:$A$36</c:f>
              <c:strCache>
                <c:ptCount val="35"/>
                <c:pt idx="0">
                  <c:v>ADMISIÓN</c:v>
                </c:pt>
                <c:pt idx="1">
                  <c:v>ALMA</c:v>
                </c:pt>
                <c:pt idx="2">
                  <c:v>CATEGORÍA DOCENTE</c:v>
                </c:pt>
                <c:pt idx="3">
                  <c:v>CIBERGEOGRAFÍA</c:v>
                </c:pt>
                <c:pt idx="4">
                  <c:v>CONCIENCIA</c:v>
                </c:pt>
                <c:pt idx="5">
                  <c:v>CULTURA ORGANIZACIONAL</c:v>
                </c:pt>
                <c:pt idx="6">
                  <c:v>CURRÍCULO</c:v>
                </c:pt>
                <c:pt idx="7">
                  <c:v>DESERCIÓN ESTUDIANTIL</c:v>
                </c:pt>
                <c:pt idx="8">
                  <c:v>DIÁLOGO DE SABERES</c:v>
                </c:pt>
                <c:pt idx="9">
                  <c:v>EDUCACIÓN</c:v>
                </c:pt>
                <c:pt idx="10">
                  <c:v>EDUCACIÓN EN PANDEMIA</c:v>
                </c:pt>
                <c:pt idx="11">
                  <c:v>EGRESADOS</c:v>
                </c:pt>
                <c:pt idx="12">
                  <c:v>ESPÍRITU</c:v>
                </c:pt>
                <c:pt idx="13">
                  <c:v>ESPÍRITU DE ÉPOCA</c:v>
                </c:pt>
                <c:pt idx="14">
                  <c:v>ESTUDIANTE PEAMA</c:v>
                </c:pt>
                <c:pt idx="15">
                  <c:v>EVALUACIÓN DOCENTE</c:v>
                </c:pt>
                <c:pt idx="16">
                  <c:v>FORMACIÓN DOCENTE PERMANENTE</c:v>
                </c:pt>
                <c:pt idx="17">
                  <c:v>HISTORIA VIVA</c:v>
                </c:pt>
                <c:pt idx="18">
                  <c:v>HUMANIZACIÓN ORGANIZACIONAL</c:v>
                </c:pt>
                <c:pt idx="19">
                  <c:v>INCERTIDUMBRE</c:v>
                </c:pt>
                <c:pt idx="20">
                  <c:v>INCLUSIÓN</c:v>
                </c:pt>
                <c:pt idx="21">
                  <c:v>INTELIGENCIA ARTIFICIAL</c:v>
                </c:pt>
                <c:pt idx="22">
                  <c:v>INTERRELACIÓN ESTUDIANTE - DOCENTE</c:v>
                </c:pt>
                <c:pt idx="23">
                  <c:v>JUVENTUDES</c:v>
                </c:pt>
                <c:pt idx="24">
                  <c:v>LIDERAZGO</c:v>
                </c:pt>
                <c:pt idx="25">
                  <c:v>LOGROS Y FRACASOS</c:v>
                </c:pt>
                <c:pt idx="26">
                  <c:v>MODELO INTERSEDES</c:v>
                </c:pt>
                <c:pt idx="27">
                  <c:v>PARTICULARIDADES DE SEDE</c:v>
                </c:pt>
                <c:pt idx="28">
                  <c:v>POLÍTICAS EDUCATIVAS</c:v>
                </c:pt>
                <c:pt idx="29">
                  <c:v>PROBLEMÁTICA AMBIENTAL</c:v>
                </c:pt>
                <c:pt idx="30">
                  <c:v>PROPÓSITO SUPERIOR</c:v>
                </c:pt>
                <c:pt idx="31">
                  <c:v>PROPUESTA INSTITUTO NACIONAL</c:v>
                </c:pt>
                <c:pt idx="32">
                  <c:v>PSICOLOGÍA</c:v>
                </c:pt>
                <c:pt idx="33">
                  <c:v>RELACIÓN TEORÍA Y PRÁCTICA</c:v>
                </c:pt>
                <c:pt idx="34">
                  <c:v>TECNOLOGÍAS DIGITALES APLICADAS A LA EDUCACIÓN</c:v>
                </c:pt>
              </c:strCache>
            </c:strRef>
          </c:cat>
          <c:val>
            <c:numRef>
              <c:f>UA02B!$B$2:$B$36</c:f>
              <c:numCache>
                <c:formatCode>General</c:formatCode>
                <c:ptCount val="35"/>
                <c:pt idx="0">
                  <c:v>4</c:v>
                </c:pt>
                <c:pt idx="1">
                  <c:v>7</c:v>
                </c:pt>
                <c:pt idx="2">
                  <c:v>1</c:v>
                </c:pt>
                <c:pt idx="3">
                  <c:v>1</c:v>
                </c:pt>
                <c:pt idx="4">
                  <c:v>1</c:v>
                </c:pt>
                <c:pt idx="5">
                  <c:v>16</c:v>
                </c:pt>
                <c:pt idx="6">
                  <c:v>2</c:v>
                </c:pt>
                <c:pt idx="7">
                  <c:v>1</c:v>
                </c:pt>
                <c:pt idx="8">
                  <c:v>1</c:v>
                </c:pt>
                <c:pt idx="9">
                  <c:v>23</c:v>
                </c:pt>
                <c:pt idx="10">
                  <c:v>1</c:v>
                </c:pt>
                <c:pt idx="11">
                  <c:v>1</c:v>
                </c:pt>
                <c:pt idx="12">
                  <c:v>1</c:v>
                </c:pt>
                <c:pt idx="13">
                  <c:v>1</c:v>
                </c:pt>
                <c:pt idx="14">
                  <c:v>1</c:v>
                </c:pt>
                <c:pt idx="15">
                  <c:v>3</c:v>
                </c:pt>
                <c:pt idx="16">
                  <c:v>2</c:v>
                </c:pt>
                <c:pt idx="17">
                  <c:v>1</c:v>
                </c:pt>
                <c:pt idx="18">
                  <c:v>3</c:v>
                </c:pt>
                <c:pt idx="19">
                  <c:v>4</c:v>
                </c:pt>
                <c:pt idx="20">
                  <c:v>1</c:v>
                </c:pt>
                <c:pt idx="21">
                  <c:v>2</c:v>
                </c:pt>
                <c:pt idx="22">
                  <c:v>4</c:v>
                </c:pt>
                <c:pt idx="23">
                  <c:v>6</c:v>
                </c:pt>
                <c:pt idx="24">
                  <c:v>1</c:v>
                </c:pt>
                <c:pt idx="25">
                  <c:v>14</c:v>
                </c:pt>
                <c:pt idx="26">
                  <c:v>3</c:v>
                </c:pt>
                <c:pt idx="27">
                  <c:v>3</c:v>
                </c:pt>
                <c:pt idx="28">
                  <c:v>1</c:v>
                </c:pt>
                <c:pt idx="29">
                  <c:v>2</c:v>
                </c:pt>
                <c:pt idx="30">
                  <c:v>8</c:v>
                </c:pt>
                <c:pt idx="31">
                  <c:v>8</c:v>
                </c:pt>
                <c:pt idx="32">
                  <c:v>1</c:v>
                </c:pt>
                <c:pt idx="33">
                  <c:v>1</c:v>
                </c:pt>
                <c:pt idx="34">
                  <c:v>2</c:v>
                </c:pt>
              </c:numCache>
            </c:numRef>
          </c:val>
          <c:extLst>
            <c:ext xmlns:c16="http://schemas.microsoft.com/office/drawing/2014/chart" uri="{C3380CC4-5D6E-409C-BE32-E72D297353CC}">
              <c16:uniqueId val="{00000018-3FDC-4DE2-911A-4AFC7F34E51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UA03 3</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0B9-4531-A31A-94F5F3AF5876}"/>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0B9-4531-A31A-94F5F3AF5876}"/>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0B9-4531-A31A-94F5F3AF5876}"/>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0B9-4531-A31A-94F5F3AF5876}"/>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0B9-4531-A31A-94F5F3AF5876}"/>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B0B9-4531-A31A-94F5F3AF5876}"/>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B0B9-4531-A31A-94F5F3AF5876}"/>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B0B9-4531-A31A-94F5F3AF5876}"/>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B0B9-4531-A31A-94F5F3AF5876}"/>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B0B9-4531-A31A-94F5F3AF5876}"/>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B0B9-4531-A31A-94F5F3AF5876}"/>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B0B9-4531-A31A-94F5F3AF5876}"/>
              </c:ext>
            </c:extLst>
          </c:dPt>
          <c:dPt>
            <c:idx val="12"/>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8FA9-43E4-A011-0E841D3CA3D1}"/>
              </c:ext>
            </c:extLst>
          </c:dPt>
          <c:dPt>
            <c:idx val="13"/>
            <c:bubble3D val="0"/>
            <c:spPr>
              <a:solidFill>
                <a:schemeClr val="accent5">
                  <a:tint val="8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FA9-43E4-A011-0E841D3CA3D1}"/>
              </c:ext>
            </c:extLst>
          </c:dPt>
          <c:dPt>
            <c:idx val="14"/>
            <c:bubble3D val="0"/>
            <c:spPr>
              <a:solidFill>
                <a:schemeClr val="accent5">
                  <a:tint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FA9-43E4-A011-0E841D3CA3D1}"/>
              </c:ext>
            </c:extLst>
          </c:dPt>
          <c:dPt>
            <c:idx val="15"/>
            <c:bubble3D val="0"/>
            <c:spPr>
              <a:solidFill>
                <a:schemeClr val="accent5">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8FA9-43E4-A011-0E841D3CA3D1}"/>
              </c:ext>
            </c:extLst>
          </c:dPt>
          <c:dPt>
            <c:idx val="16"/>
            <c:bubble3D val="0"/>
            <c:spPr>
              <a:solidFill>
                <a:schemeClr val="accent5">
                  <a:tint val="7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8FA9-43E4-A011-0E841D3CA3D1}"/>
              </c:ext>
            </c:extLst>
          </c:dPt>
          <c:dPt>
            <c:idx val="17"/>
            <c:bubble3D val="0"/>
            <c:spPr>
              <a:solidFill>
                <a:schemeClr val="accent5">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8FA9-43E4-A011-0E841D3CA3D1}"/>
              </c:ext>
            </c:extLst>
          </c:dPt>
          <c:dPt>
            <c:idx val="18"/>
            <c:bubble3D val="0"/>
            <c:spPr>
              <a:solidFill>
                <a:schemeClr val="accent5">
                  <a:tint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8FA9-43E4-A011-0E841D3CA3D1}"/>
              </c:ext>
            </c:extLst>
          </c:dPt>
          <c:dPt>
            <c:idx val="19"/>
            <c:bubble3D val="0"/>
            <c:spPr>
              <a:solidFill>
                <a:schemeClr val="accent5">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8FA9-43E4-A011-0E841D3CA3D1}"/>
              </c:ext>
            </c:extLst>
          </c:dPt>
          <c:dPt>
            <c:idx val="20"/>
            <c:bubble3D val="0"/>
            <c:spPr>
              <a:solidFill>
                <a:schemeClr val="accent5">
                  <a:tint val="4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8FA9-43E4-A011-0E841D3CA3D1}"/>
              </c:ext>
            </c:extLst>
          </c:dPt>
          <c:dPt>
            <c:idx val="21"/>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8FA9-43E4-A011-0E841D3CA3D1}"/>
              </c:ext>
            </c:extLst>
          </c:dPt>
          <c:dPt>
            <c:idx val="22"/>
            <c:bubble3D val="0"/>
            <c:spPr>
              <a:solidFill>
                <a:schemeClr val="accent5">
                  <a:tint val="3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8FA9-43E4-A011-0E841D3CA3D1}"/>
              </c:ext>
            </c:extLst>
          </c:dPt>
          <c:dPt>
            <c:idx val="23"/>
            <c:bubble3D val="0"/>
            <c:spPr>
              <a:solidFill>
                <a:schemeClr val="accent5">
                  <a:tint val="36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UA03B!$A$2:$A$25</c:f>
              <c:strCache>
                <c:ptCount val="24"/>
                <c:pt idx="0">
                  <c:v>ADMISIÓN</c:v>
                </c:pt>
                <c:pt idx="1">
                  <c:v>APRENDIZAJE SITUADO</c:v>
                </c:pt>
                <c:pt idx="2">
                  <c:v>BIENESTAR UNIVERSITARIO</c:v>
                </c:pt>
                <c:pt idx="3">
                  <c:v>CATEGORÍA DOCENTE</c:v>
                </c:pt>
                <c:pt idx="4">
                  <c:v>CIBERGEOGRAFÍA</c:v>
                </c:pt>
                <c:pt idx="5">
                  <c:v>CULTIVO DE LA HUMANIDAD</c:v>
                </c:pt>
                <c:pt idx="6">
                  <c:v>CULTURA ORGANIZACIONAL</c:v>
                </c:pt>
                <c:pt idx="7">
                  <c:v>EDUCACIÓN</c:v>
                </c:pt>
                <c:pt idx="8">
                  <c:v>EGRESADOS</c:v>
                </c:pt>
                <c:pt idx="9">
                  <c:v>EQUIPAJE CULTURAL</c:v>
                </c:pt>
                <c:pt idx="10">
                  <c:v>ESPÍRITU DE ÉPOCA</c:v>
                </c:pt>
                <c:pt idx="11">
                  <c:v>ESTUDIANTE PEAMA</c:v>
                </c:pt>
                <c:pt idx="12">
                  <c:v>FORMACIÓN EN ARQUITECTURA</c:v>
                </c:pt>
                <c:pt idx="13">
                  <c:v>FÍSICA CUÁNTICA</c:v>
                </c:pt>
                <c:pt idx="14">
                  <c:v>INNOVACIÓN</c:v>
                </c:pt>
                <c:pt idx="15">
                  <c:v>INTERDISCIPLINARIEDAD</c:v>
                </c:pt>
                <c:pt idx="16">
                  <c:v>INTERRELACIÓN ESTUDIANTE - DOCENTE</c:v>
                </c:pt>
                <c:pt idx="17">
                  <c:v>LOGROS Y FRACASOS</c:v>
                </c:pt>
                <c:pt idx="18">
                  <c:v>PROBLEMÁTICA AMBIENTAL</c:v>
                </c:pt>
                <c:pt idx="19">
                  <c:v>PROPÓSITO SUPERIOR</c:v>
                </c:pt>
                <c:pt idx="20">
                  <c:v>PROYECTO URDIMBRE</c:v>
                </c:pt>
                <c:pt idx="21">
                  <c:v>TRABAJO COLABORATIVO</c:v>
                </c:pt>
                <c:pt idx="22">
                  <c:v>TRABAJO DE CAMPO</c:v>
                </c:pt>
                <c:pt idx="23">
                  <c:v>UNIVERSIDAD Y ESTADO</c:v>
                </c:pt>
              </c:strCache>
            </c:strRef>
          </c:cat>
          <c:val>
            <c:numRef>
              <c:f>UA03B!$B$2:$B$25</c:f>
              <c:numCache>
                <c:formatCode>General</c:formatCode>
                <c:ptCount val="24"/>
                <c:pt idx="0">
                  <c:v>2</c:v>
                </c:pt>
                <c:pt idx="1">
                  <c:v>2</c:v>
                </c:pt>
                <c:pt idx="2">
                  <c:v>1</c:v>
                </c:pt>
                <c:pt idx="3">
                  <c:v>2</c:v>
                </c:pt>
                <c:pt idx="4">
                  <c:v>2</c:v>
                </c:pt>
                <c:pt idx="5">
                  <c:v>2</c:v>
                </c:pt>
                <c:pt idx="6">
                  <c:v>9</c:v>
                </c:pt>
                <c:pt idx="7">
                  <c:v>4</c:v>
                </c:pt>
                <c:pt idx="8">
                  <c:v>1</c:v>
                </c:pt>
                <c:pt idx="9">
                  <c:v>1</c:v>
                </c:pt>
                <c:pt idx="10">
                  <c:v>1</c:v>
                </c:pt>
                <c:pt idx="11">
                  <c:v>1</c:v>
                </c:pt>
                <c:pt idx="12">
                  <c:v>1</c:v>
                </c:pt>
                <c:pt idx="13">
                  <c:v>1</c:v>
                </c:pt>
                <c:pt idx="14">
                  <c:v>1</c:v>
                </c:pt>
                <c:pt idx="15">
                  <c:v>1</c:v>
                </c:pt>
                <c:pt idx="16">
                  <c:v>2</c:v>
                </c:pt>
                <c:pt idx="17">
                  <c:v>1</c:v>
                </c:pt>
                <c:pt idx="18">
                  <c:v>1</c:v>
                </c:pt>
                <c:pt idx="19">
                  <c:v>1</c:v>
                </c:pt>
                <c:pt idx="20">
                  <c:v>2</c:v>
                </c:pt>
                <c:pt idx="21">
                  <c:v>1</c:v>
                </c:pt>
                <c:pt idx="22">
                  <c:v>1</c:v>
                </c:pt>
                <c:pt idx="23">
                  <c:v>1</c:v>
                </c:pt>
              </c:numCache>
            </c:numRef>
          </c:val>
          <c:extLst>
            <c:ext xmlns:c16="http://schemas.microsoft.com/office/drawing/2014/chart" uri="{C3380CC4-5D6E-409C-BE32-E72D297353CC}">
              <c16:uniqueId val="{00000018-B0B9-4531-A31A-94F5F3AF587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UA04 3</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572-4A5D-B8DB-D42EEEC2E049}"/>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572-4A5D-B8DB-D42EEEC2E049}"/>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572-4A5D-B8DB-D42EEEC2E049}"/>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572-4A5D-B8DB-D42EEEC2E049}"/>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572-4A5D-B8DB-D42EEEC2E049}"/>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572-4A5D-B8DB-D42EEEC2E049}"/>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2572-4A5D-B8DB-D42EEEC2E049}"/>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2572-4A5D-B8DB-D42EEEC2E049}"/>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2572-4A5D-B8DB-D42EEEC2E049}"/>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2572-4A5D-B8DB-D42EEEC2E049}"/>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2572-4A5D-B8DB-D42EEEC2E049}"/>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2572-4A5D-B8DB-D42EEEC2E049}"/>
              </c:ext>
            </c:extLst>
          </c:dPt>
          <c:dPt>
            <c:idx val="12"/>
            <c:bubble3D val="0"/>
            <c:spPr>
              <a:solidFill>
                <a:schemeClr val="accent5">
                  <a:shade val="8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4382-4E16-83FA-78F764740CF2}"/>
              </c:ext>
            </c:extLst>
          </c:dPt>
          <c:dPt>
            <c:idx val="13"/>
            <c:bubble3D val="0"/>
            <c:spPr>
              <a:solidFill>
                <a:schemeClr val="accent5">
                  <a:shade val="9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4382-4E16-83FA-78F764740CF2}"/>
              </c:ext>
            </c:extLst>
          </c:dPt>
          <c:dPt>
            <c:idx val="14"/>
            <c:bubble3D val="0"/>
            <c:spPr>
              <a:solidFill>
                <a:schemeClr val="accent5">
                  <a:shade val="9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4382-4E16-83FA-78F764740CF2}"/>
              </c:ext>
            </c:extLst>
          </c:dPt>
          <c:dPt>
            <c:idx val="15"/>
            <c:bubble3D val="0"/>
            <c:spPr>
              <a:solidFill>
                <a:schemeClr val="accent5">
                  <a:tint val="9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4382-4E16-83FA-78F764740CF2}"/>
              </c:ext>
            </c:extLst>
          </c:dPt>
          <c:dPt>
            <c:idx val="16"/>
            <c:bubble3D val="0"/>
            <c:spPr>
              <a:solidFill>
                <a:schemeClr val="accent5">
                  <a:tint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4382-4E16-83FA-78F764740CF2}"/>
              </c:ext>
            </c:extLst>
          </c:dPt>
          <c:dPt>
            <c:idx val="17"/>
            <c:bubble3D val="0"/>
            <c:spPr>
              <a:solidFill>
                <a:schemeClr val="accent5">
                  <a:tint val="8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4382-4E16-83FA-78F764740CF2}"/>
              </c:ext>
            </c:extLst>
          </c:dPt>
          <c:dPt>
            <c:idx val="18"/>
            <c:bubble3D val="0"/>
            <c:spPr>
              <a:solidFill>
                <a:schemeClr val="accent5">
                  <a:tint val="8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4382-4E16-83FA-78F764740CF2}"/>
              </c:ext>
            </c:extLst>
          </c:dPt>
          <c:dPt>
            <c:idx val="19"/>
            <c:bubble3D val="0"/>
            <c:spPr>
              <a:solidFill>
                <a:schemeClr val="accent5">
                  <a:tint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4382-4E16-83FA-78F764740CF2}"/>
              </c:ext>
            </c:extLst>
          </c:dPt>
          <c:dPt>
            <c:idx val="20"/>
            <c:bubble3D val="0"/>
            <c:spPr>
              <a:solidFill>
                <a:schemeClr val="accent5">
                  <a:tint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4382-4E16-83FA-78F764740CF2}"/>
              </c:ext>
            </c:extLst>
          </c:dPt>
          <c:dPt>
            <c:idx val="21"/>
            <c:bubble3D val="0"/>
            <c:spPr>
              <a:solidFill>
                <a:schemeClr val="accent5">
                  <a:tint val="7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4382-4E16-83FA-78F764740CF2}"/>
              </c:ext>
            </c:extLst>
          </c:dPt>
          <c:dPt>
            <c:idx val="22"/>
            <c:bubble3D val="0"/>
            <c:spPr>
              <a:solidFill>
                <a:schemeClr val="accent5">
                  <a:tint val="6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4382-4E16-83FA-78F764740CF2}"/>
              </c:ext>
            </c:extLst>
          </c:dPt>
          <c:dPt>
            <c:idx val="23"/>
            <c:bubble3D val="0"/>
            <c:spPr>
              <a:solidFill>
                <a:schemeClr val="accent5">
                  <a:tint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4382-4E16-83FA-78F764740CF2}"/>
              </c:ext>
            </c:extLst>
          </c:dPt>
          <c:dPt>
            <c:idx val="24"/>
            <c:bubble3D val="0"/>
            <c:spPr>
              <a:solidFill>
                <a:schemeClr val="accent5">
                  <a:tint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4382-4E16-83FA-78F764740CF2}"/>
              </c:ext>
            </c:extLst>
          </c:dPt>
          <c:dPt>
            <c:idx val="25"/>
            <c:bubble3D val="0"/>
            <c:spPr>
              <a:solidFill>
                <a:schemeClr val="accent5">
                  <a:tint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4382-4E16-83FA-78F764740CF2}"/>
              </c:ext>
            </c:extLst>
          </c:dPt>
          <c:dPt>
            <c:idx val="26"/>
            <c:bubble3D val="0"/>
            <c:spPr>
              <a:solidFill>
                <a:schemeClr val="accent5">
                  <a:tint val="4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4382-4E16-83FA-78F764740CF2}"/>
              </c:ext>
            </c:extLst>
          </c:dPt>
          <c:dPt>
            <c:idx val="27"/>
            <c:bubble3D val="0"/>
            <c:spPr>
              <a:solidFill>
                <a:schemeClr val="accent5">
                  <a:tint val="4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4382-4E16-83FA-78F764740CF2}"/>
              </c:ext>
            </c:extLst>
          </c:dPt>
          <c:dPt>
            <c:idx val="28"/>
            <c:bubble3D val="0"/>
            <c:spPr>
              <a:solidFill>
                <a:schemeClr val="accent5">
                  <a:tint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4382-4E16-83FA-78F764740CF2}"/>
              </c:ext>
            </c:extLst>
          </c:dPt>
          <c:dPt>
            <c:idx val="29"/>
            <c:bubble3D val="0"/>
            <c:spPr>
              <a:solidFill>
                <a:schemeClr val="accent5">
                  <a:tint val="3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4382-4E16-83FA-78F764740CF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UA04B!$A$2:$A$31</c:f>
              <c:strCache>
                <c:ptCount val="30"/>
                <c:pt idx="0">
                  <c:v>ALMA</c:v>
                </c:pt>
                <c:pt idx="1">
                  <c:v>APRENDIZAJE SITUADO</c:v>
                </c:pt>
                <c:pt idx="2">
                  <c:v>CATEGORÍA DOCENTE</c:v>
                </c:pt>
                <c:pt idx="3">
                  <c:v>CONCIENCIA</c:v>
                </c:pt>
                <c:pt idx="4">
                  <c:v>CONTEXTO SOCIOCULTURAL</c:v>
                </c:pt>
                <c:pt idx="5">
                  <c:v>CONVENIOS INTERUNIVERSITARIOS</c:v>
                </c:pt>
                <c:pt idx="6">
                  <c:v>CULTURA ORGANIZACIONAL</c:v>
                </c:pt>
                <c:pt idx="7">
                  <c:v>CURRÍCULO</c:v>
                </c:pt>
                <c:pt idx="8">
                  <c:v>DEPENDENCIAS EN RED</c:v>
                </c:pt>
                <c:pt idx="9">
                  <c:v>EDUCACIÓN</c:v>
                </c:pt>
                <c:pt idx="10">
                  <c:v>EDUCACIÓN EN PANDEMIA</c:v>
                </c:pt>
                <c:pt idx="11">
                  <c:v>EDUCACIÓN INFORMAL</c:v>
                </c:pt>
                <c:pt idx="12">
                  <c:v>EGRESADOS</c:v>
                </c:pt>
                <c:pt idx="13">
                  <c:v>FORMACIÓN DOCENTE PERMANENTE</c:v>
                </c:pt>
                <c:pt idx="14">
                  <c:v>INFRAESTRUCTURA</c:v>
                </c:pt>
                <c:pt idx="15">
                  <c:v>INTERRELACIÓN ESTUDIANTE - DOCENTE</c:v>
                </c:pt>
                <c:pt idx="16">
                  <c:v>JUVENTUDES</c:v>
                </c:pt>
                <c:pt idx="17">
                  <c:v>LIDERAZGO</c:v>
                </c:pt>
                <c:pt idx="18">
                  <c:v>LÚDICA</c:v>
                </c:pt>
                <c:pt idx="19">
                  <c:v>MODELO INTERSEDES</c:v>
                </c:pt>
                <c:pt idx="20">
                  <c:v>PARTICULARIDADES DE SEDE</c:v>
                </c:pt>
                <c:pt idx="21">
                  <c:v>PERTINENCIA INSTITUTO NACIONAL</c:v>
                </c:pt>
                <c:pt idx="22">
                  <c:v>POLÍTICAS EDUCATIVAS</c:v>
                </c:pt>
                <c:pt idx="23">
                  <c:v>PROBLEMÁTICA AMBIENTAL</c:v>
                </c:pt>
                <c:pt idx="24">
                  <c:v>PROPÓSITO SUPERIOR</c:v>
                </c:pt>
                <c:pt idx="25">
                  <c:v>PROPUESTA INSTITUTO NACIONAL</c:v>
                </c:pt>
                <c:pt idx="26">
                  <c:v>TECNOLOGÍAS DIGITALES APLICADAS A LA EDUCACIÓN</c:v>
                </c:pt>
                <c:pt idx="27">
                  <c:v>TRABAJO DE CAMPO</c:v>
                </c:pt>
                <c:pt idx="28">
                  <c:v>UNIVERSIDAD Y ESTADO</c:v>
                </c:pt>
                <c:pt idx="29">
                  <c:v>UTOPÍA</c:v>
                </c:pt>
              </c:strCache>
            </c:strRef>
          </c:cat>
          <c:val>
            <c:numRef>
              <c:f>UA04B!$B$2:$B$31</c:f>
              <c:numCache>
                <c:formatCode>General</c:formatCode>
                <c:ptCount val="30"/>
                <c:pt idx="0">
                  <c:v>2</c:v>
                </c:pt>
                <c:pt idx="1">
                  <c:v>1</c:v>
                </c:pt>
                <c:pt idx="2">
                  <c:v>1</c:v>
                </c:pt>
                <c:pt idx="3">
                  <c:v>1</c:v>
                </c:pt>
                <c:pt idx="4">
                  <c:v>1</c:v>
                </c:pt>
                <c:pt idx="5">
                  <c:v>4</c:v>
                </c:pt>
                <c:pt idx="6">
                  <c:v>7</c:v>
                </c:pt>
                <c:pt idx="7">
                  <c:v>1</c:v>
                </c:pt>
                <c:pt idx="8">
                  <c:v>6</c:v>
                </c:pt>
                <c:pt idx="9">
                  <c:v>2</c:v>
                </c:pt>
                <c:pt idx="10">
                  <c:v>1</c:v>
                </c:pt>
                <c:pt idx="11">
                  <c:v>1</c:v>
                </c:pt>
                <c:pt idx="12">
                  <c:v>2</c:v>
                </c:pt>
                <c:pt idx="13">
                  <c:v>1</c:v>
                </c:pt>
                <c:pt idx="14">
                  <c:v>3</c:v>
                </c:pt>
                <c:pt idx="15">
                  <c:v>1</c:v>
                </c:pt>
                <c:pt idx="16">
                  <c:v>3</c:v>
                </c:pt>
                <c:pt idx="17">
                  <c:v>1</c:v>
                </c:pt>
                <c:pt idx="18">
                  <c:v>1</c:v>
                </c:pt>
                <c:pt idx="19">
                  <c:v>10</c:v>
                </c:pt>
                <c:pt idx="20">
                  <c:v>11</c:v>
                </c:pt>
                <c:pt idx="21">
                  <c:v>15</c:v>
                </c:pt>
                <c:pt idx="22">
                  <c:v>1</c:v>
                </c:pt>
                <c:pt idx="23">
                  <c:v>3</c:v>
                </c:pt>
                <c:pt idx="24">
                  <c:v>2</c:v>
                </c:pt>
                <c:pt idx="25">
                  <c:v>1</c:v>
                </c:pt>
                <c:pt idx="26">
                  <c:v>2</c:v>
                </c:pt>
                <c:pt idx="27">
                  <c:v>3</c:v>
                </c:pt>
                <c:pt idx="28">
                  <c:v>2</c:v>
                </c:pt>
                <c:pt idx="29">
                  <c:v>3</c:v>
                </c:pt>
              </c:numCache>
            </c:numRef>
          </c:val>
          <c:extLst>
            <c:ext xmlns:c16="http://schemas.microsoft.com/office/drawing/2014/chart" uri="{C3380CC4-5D6E-409C-BE32-E72D297353CC}">
              <c16:uniqueId val="{00000018-2572-4A5D-B8DB-D42EEEC2E04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UA05 3</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65C-4038-8C96-F2139D4CE5C9}"/>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65C-4038-8C96-F2139D4CE5C9}"/>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65C-4038-8C96-F2139D4CE5C9}"/>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65C-4038-8C96-F2139D4CE5C9}"/>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65C-4038-8C96-F2139D4CE5C9}"/>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B65C-4038-8C96-F2139D4CE5C9}"/>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B65C-4038-8C96-F2139D4CE5C9}"/>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B65C-4038-8C96-F2139D4CE5C9}"/>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B65C-4038-8C96-F2139D4CE5C9}"/>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B65C-4038-8C96-F2139D4CE5C9}"/>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B65C-4038-8C96-F2139D4CE5C9}"/>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B65C-4038-8C96-F2139D4CE5C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UA05B!$A$2:$A$8</c:f>
              <c:strCache>
                <c:ptCount val="7"/>
                <c:pt idx="0">
                  <c:v>CIBERGEOGRAFÍA</c:v>
                </c:pt>
                <c:pt idx="1">
                  <c:v>CULTURA ORGANIZACIONAL</c:v>
                </c:pt>
                <c:pt idx="2">
                  <c:v>DEPENDENCIAS EN RED</c:v>
                </c:pt>
                <c:pt idx="3">
                  <c:v>MODELO INTERSEDES</c:v>
                </c:pt>
                <c:pt idx="4">
                  <c:v>PERTINENCIA INSTITUTO NACIONAL</c:v>
                </c:pt>
                <c:pt idx="5">
                  <c:v>PROBLEMÁTICA SOCIOECONÓMICA</c:v>
                </c:pt>
                <c:pt idx="6">
                  <c:v>ROL Y LUGAR</c:v>
                </c:pt>
              </c:strCache>
            </c:strRef>
          </c:cat>
          <c:val>
            <c:numRef>
              <c:f>UA05B!$B$2:$B$8</c:f>
              <c:numCache>
                <c:formatCode>General</c:formatCode>
                <c:ptCount val="7"/>
                <c:pt idx="0">
                  <c:v>1</c:v>
                </c:pt>
                <c:pt idx="1">
                  <c:v>1</c:v>
                </c:pt>
                <c:pt idx="2">
                  <c:v>1</c:v>
                </c:pt>
                <c:pt idx="3">
                  <c:v>1</c:v>
                </c:pt>
                <c:pt idx="4">
                  <c:v>2</c:v>
                </c:pt>
                <c:pt idx="5">
                  <c:v>1</c:v>
                </c:pt>
                <c:pt idx="6">
                  <c:v>1</c:v>
                </c:pt>
              </c:numCache>
            </c:numRef>
          </c:val>
          <c:extLst>
            <c:ext xmlns:c16="http://schemas.microsoft.com/office/drawing/2014/chart" uri="{C3380CC4-5D6E-409C-BE32-E72D297353CC}">
              <c16:uniqueId val="{00000018-B65C-4038-8C96-F2139D4CE5C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UA06 3</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F0A-4618-8415-0E55FDAB8A5D}"/>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F0A-4618-8415-0E55FDAB8A5D}"/>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F0A-4618-8415-0E55FDAB8A5D}"/>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F0A-4618-8415-0E55FDAB8A5D}"/>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F0A-4618-8415-0E55FDAB8A5D}"/>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F0A-4618-8415-0E55FDAB8A5D}"/>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F0A-4618-8415-0E55FDAB8A5D}"/>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F0A-4618-8415-0E55FDAB8A5D}"/>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F0A-4618-8415-0E55FDAB8A5D}"/>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F0A-4618-8415-0E55FDAB8A5D}"/>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1F0A-4618-8415-0E55FDAB8A5D}"/>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1F0A-4618-8415-0E55FDAB8A5D}"/>
              </c:ext>
            </c:extLst>
          </c:dPt>
          <c:dPt>
            <c:idx val="12"/>
            <c:bubble3D val="0"/>
            <c:spPr>
              <a:solidFill>
                <a:schemeClr val="accent5">
                  <a:tint val="9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2DD5-49A8-81CB-4540F0D4E7B3}"/>
              </c:ext>
            </c:extLst>
          </c:dPt>
          <c:dPt>
            <c:idx val="13"/>
            <c:bubble3D val="0"/>
            <c:spPr>
              <a:solidFill>
                <a:schemeClr val="accent5">
                  <a:tint val="9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2DD5-49A8-81CB-4540F0D4E7B3}"/>
              </c:ext>
            </c:extLst>
          </c:dPt>
          <c:dPt>
            <c:idx val="14"/>
            <c:bubble3D val="0"/>
            <c:spPr>
              <a:solidFill>
                <a:schemeClr val="accent5">
                  <a:tint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2DD5-49A8-81CB-4540F0D4E7B3}"/>
              </c:ext>
            </c:extLst>
          </c:dPt>
          <c:dPt>
            <c:idx val="15"/>
            <c:bubble3D val="0"/>
            <c:spPr>
              <a:solidFill>
                <a:schemeClr val="accent5">
                  <a:tint val="8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2DD5-49A8-81CB-4540F0D4E7B3}"/>
              </c:ext>
            </c:extLst>
          </c:dPt>
          <c:dPt>
            <c:idx val="16"/>
            <c:bubble3D val="0"/>
            <c:spPr>
              <a:solidFill>
                <a:schemeClr val="accent5">
                  <a:tint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2DD5-49A8-81CB-4540F0D4E7B3}"/>
              </c:ext>
            </c:extLst>
          </c:dPt>
          <c:dPt>
            <c:idx val="17"/>
            <c:bubble3D val="0"/>
            <c:spPr>
              <a:solidFill>
                <a:schemeClr val="accent5">
                  <a:tint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2DD5-49A8-81CB-4540F0D4E7B3}"/>
              </c:ext>
            </c:extLst>
          </c:dPt>
          <c:dPt>
            <c:idx val="18"/>
            <c:bubble3D val="0"/>
            <c:spPr>
              <a:solidFill>
                <a:schemeClr val="accent5">
                  <a:tint val="6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2DD5-49A8-81CB-4540F0D4E7B3}"/>
              </c:ext>
            </c:extLst>
          </c:dPt>
          <c:dPt>
            <c:idx val="19"/>
            <c:bubble3D val="0"/>
            <c:spPr>
              <a:solidFill>
                <a:schemeClr val="accent5">
                  <a:tint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2DD5-49A8-81CB-4540F0D4E7B3}"/>
              </c:ext>
            </c:extLst>
          </c:dPt>
          <c:dPt>
            <c:idx val="20"/>
            <c:bubble3D val="0"/>
            <c:spPr>
              <a:solidFill>
                <a:schemeClr val="accent5">
                  <a:tint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2DD5-49A8-81CB-4540F0D4E7B3}"/>
              </c:ext>
            </c:extLst>
          </c:dPt>
          <c:dPt>
            <c:idx val="21"/>
            <c:bubble3D val="0"/>
            <c:spPr>
              <a:solidFill>
                <a:schemeClr val="accent5">
                  <a:tint val="4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2DD5-49A8-81CB-4540F0D4E7B3}"/>
              </c:ext>
            </c:extLst>
          </c:dPt>
          <c:dPt>
            <c:idx val="22"/>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2DD5-49A8-81CB-4540F0D4E7B3}"/>
              </c:ext>
            </c:extLst>
          </c:dPt>
          <c:dPt>
            <c:idx val="23"/>
            <c:bubble3D val="0"/>
            <c:spPr>
              <a:solidFill>
                <a:schemeClr val="accent5">
                  <a:tint val="3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2DD5-49A8-81CB-4540F0D4E7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UA06B!$A$2:$A$25</c:f>
              <c:strCache>
                <c:ptCount val="24"/>
                <c:pt idx="0">
                  <c:v>ADMISIÓN</c:v>
                </c:pt>
                <c:pt idx="1">
                  <c:v>CATEGORÍA DOCENTE</c:v>
                </c:pt>
                <c:pt idx="2">
                  <c:v>CULTURA ORGANIZACIONAL</c:v>
                </c:pt>
                <c:pt idx="3">
                  <c:v>CURRÍCULO</c:v>
                </c:pt>
                <c:pt idx="4">
                  <c:v>DEPENDENCIAS EN RED</c:v>
                </c:pt>
                <c:pt idx="5">
                  <c:v>DESERCIÓN ESTUDIANTIL</c:v>
                </c:pt>
                <c:pt idx="6">
                  <c:v>EDUCACIÓN</c:v>
                </c:pt>
                <c:pt idx="7">
                  <c:v>EDUCACIÓN INFORMAL</c:v>
                </c:pt>
                <c:pt idx="8">
                  <c:v>EGRESADOS</c:v>
                </c:pt>
                <c:pt idx="9">
                  <c:v>ENSEÑANZA DE LAS MATEMÁTICAS</c:v>
                </c:pt>
                <c:pt idx="10">
                  <c:v>FORMACIÓN DOCENTE PERMANENTE</c:v>
                </c:pt>
                <c:pt idx="11">
                  <c:v>FORMACIÓN DOCENTE RECIENTE INGRESO</c:v>
                </c:pt>
                <c:pt idx="12">
                  <c:v>FORMACIÓN EN ARQUITECTURA</c:v>
                </c:pt>
                <c:pt idx="13">
                  <c:v>FORMAS DE ACCIÓN INSTITUTO NACIONAL</c:v>
                </c:pt>
                <c:pt idx="14">
                  <c:v>GRUPOS DE ESTUDIO AUTÓNOMO (GEA)</c:v>
                </c:pt>
                <c:pt idx="15">
                  <c:v>HISTORIA VIVA</c:v>
                </c:pt>
                <c:pt idx="16">
                  <c:v>INTERDISCIPLINARIEDAD</c:v>
                </c:pt>
                <c:pt idx="17">
                  <c:v>INTERRELACIÓN ESTUDIANTE - DOCENTE</c:v>
                </c:pt>
                <c:pt idx="18">
                  <c:v>LÚDICA</c:v>
                </c:pt>
                <c:pt idx="19">
                  <c:v>PARTICULARIDADES DE SEDE</c:v>
                </c:pt>
                <c:pt idx="20">
                  <c:v>POLÍTICAS EDUCATIVAS</c:v>
                </c:pt>
                <c:pt idx="21">
                  <c:v>PROPÓSITO SUPERIOR</c:v>
                </c:pt>
                <c:pt idx="22">
                  <c:v>PROPUESTA INSTITUTO NACIONAL</c:v>
                </c:pt>
                <c:pt idx="23">
                  <c:v>PROYECTO URDIMBRE</c:v>
                </c:pt>
              </c:strCache>
            </c:strRef>
          </c:cat>
          <c:val>
            <c:numRef>
              <c:f>UA06B!$B$2:$B$25</c:f>
              <c:numCache>
                <c:formatCode>General</c:formatCode>
                <c:ptCount val="24"/>
                <c:pt idx="0">
                  <c:v>1</c:v>
                </c:pt>
                <c:pt idx="1">
                  <c:v>1</c:v>
                </c:pt>
                <c:pt idx="2">
                  <c:v>2</c:v>
                </c:pt>
                <c:pt idx="3">
                  <c:v>2</c:v>
                </c:pt>
                <c:pt idx="4">
                  <c:v>1</c:v>
                </c:pt>
                <c:pt idx="5">
                  <c:v>1</c:v>
                </c:pt>
                <c:pt idx="6">
                  <c:v>4</c:v>
                </c:pt>
                <c:pt idx="7">
                  <c:v>1</c:v>
                </c:pt>
                <c:pt idx="8">
                  <c:v>1</c:v>
                </c:pt>
                <c:pt idx="9">
                  <c:v>6</c:v>
                </c:pt>
                <c:pt idx="10">
                  <c:v>1</c:v>
                </c:pt>
                <c:pt idx="11">
                  <c:v>1</c:v>
                </c:pt>
                <c:pt idx="12">
                  <c:v>1</c:v>
                </c:pt>
                <c:pt idx="13">
                  <c:v>1</c:v>
                </c:pt>
                <c:pt idx="14">
                  <c:v>1</c:v>
                </c:pt>
                <c:pt idx="15">
                  <c:v>1</c:v>
                </c:pt>
                <c:pt idx="16">
                  <c:v>1</c:v>
                </c:pt>
                <c:pt idx="17">
                  <c:v>1</c:v>
                </c:pt>
                <c:pt idx="18">
                  <c:v>1</c:v>
                </c:pt>
                <c:pt idx="19">
                  <c:v>2</c:v>
                </c:pt>
                <c:pt idx="20">
                  <c:v>1</c:v>
                </c:pt>
                <c:pt idx="21">
                  <c:v>1</c:v>
                </c:pt>
                <c:pt idx="22">
                  <c:v>1</c:v>
                </c:pt>
                <c:pt idx="23">
                  <c:v>1</c:v>
                </c:pt>
              </c:numCache>
            </c:numRef>
          </c:val>
          <c:extLst>
            <c:ext xmlns:c16="http://schemas.microsoft.com/office/drawing/2014/chart" uri="{C3380CC4-5D6E-409C-BE32-E72D297353CC}">
              <c16:uniqueId val="{00000018-1F0A-4618-8415-0E55FDAB8A5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6</xdr:row>
      <xdr:rowOff>9525</xdr:rowOff>
    </xdr:to>
    <xdr:graphicFrame macro="">
      <xdr:nvGraphicFramePr>
        <xdr:cNvPr id="2" name="Gráfico 1">
          <a:extLst>
            <a:ext uri="{FF2B5EF4-FFF2-40B4-BE49-F238E27FC236}">
              <a16:creationId xmlns:a16="http://schemas.microsoft.com/office/drawing/2014/main" id="{1C501FB5-E690-4ABD-8EC1-E4CB15F0B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37</xdr:row>
      <xdr:rowOff>9525</xdr:rowOff>
    </xdr:to>
    <xdr:graphicFrame macro="">
      <xdr:nvGraphicFramePr>
        <xdr:cNvPr id="2" name="Gráfico 1">
          <a:extLst>
            <a:ext uri="{FF2B5EF4-FFF2-40B4-BE49-F238E27FC236}">
              <a16:creationId xmlns:a16="http://schemas.microsoft.com/office/drawing/2014/main" id="{C0A58DB9-7C6E-4699-9C95-F053174C9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26</xdr:row>
      <xdr:rowOff>9525</xdr:rowOff>
    </xdr:to>
    <xdr:graphicFrame macro="">
      <xdr:nvGraphicFramePr>
        <xdr:cNvPr id="2" name="Gráfico 1">
          <a:extLst>
            <a:ext uri="{FF2B5EF4-FFF2-40B4-BE49-F238E27FC236}">
              <a16:creationId xmlns:a16="http://schemas.microsoft.com/office/drawing/2014/main" id="{21E834AC-6F36-4582-A192-63C9ABB2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32</xdr:row>
      <xdr:rowOff>9525</xdr:rowOff>
    </xdr:to>
    <xdr:graphicFrame macro="">
      <xdr:nvGraphicFramePr>
        <xdr:cNvPr id="2" name="Gráfico 1">
          <a:extLst>
            <a:ext uri="{FF2B5EF4-FFF2-40B4-BE49-F238E27FC236}">
              <a16:creationId xmlns:a16="http://schemas.microsoft.com/office/drawing/2014/main" id="{295C17AB-9A7C-484B-983F-DAFC7A76E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9</xdr:row>
      <xdr:rowOff>9525</xdr:rowOff>
    </xdr:to>
    <xdr:graphicFrame macro="">
      <xdr:nvGraphicFramePr>
        <xdr:cNvPr id="2" name="Gráfico 1">
          <a:extLst>
            <a:ext uri="{FF2B5EF4-FFF2-40B4-BE49-F238E27FC236}">
              <a16:creationId xmlns:a16="http://schemas.microsoft.com/office/drawing/2014/main" id="{E893C240-4BAD-488C-88DB-1E8FADA27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26</xdr:row>
      <xdr:rowOff>9525</xdr:rowOff>
    </xdr:to>
    <xdr:graphicFrame macro="">
      <xdr:nvGraphicFramePr>
        <xdr:cNvPr id="2" name="Gráfico 1">
          <a:extLst>
            <a:ext uri="{FF2B5EF4-FFF2-40B4-BE49-F238E27FC236}">
              <a16:creationId xmlns:a16="http://schemas.microsoft.com/office/drawing/2014/main" id="{9789942C-60F8-4885-8F75-775F31D9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selection sqref="A1:H1"/>
    </sheetView>
  </sheetViews>
  <sheetFormatPr baseColWidth="10" defaultColWidth="14.42578125" defaultRowHeight="15" customHeight="1" x14ac:dyDescent="0.25"/>
  <cols>
    <col min="1" max="1" width="14.85546875" customWidth="1"/>
    <col min="2" max="2" width="12.140625" customWidth="1"/>
    <col min="3" max="3" width="9.28515625" customWidth="1"/>
    <col min="4" max="4" width="12.85546875" customWidth="1"/>
    <col min="5" max="5" width="7.85546875" customWidth="1"/>
    <col min="6" max="6" width="9.42578125" customWidth="1"/>
    <col min="7" max="7" width="19.140625" customWidth="1"/>
    <col min="8" max="8" width="17" customWidth="1"/>
    <col min="9" max="9" width="14.140625" customWidth="1"/>
    <col min="10" max="26" width="10.7109375" customWidth="1"/>
  </cols>
  <sheetData>
    <row r="1" spans="1:26" ht="15" customHeight="1" thickBot="1" x14ac:dyDescent="0.3">
      <c r="A1" s="22" t="s">
        <v>467</v>
      </c>
      <c r="B1" s="22"/>
      <c r="C1" s="22"/>
      <c r="D1" s="22"/>
      <c r="E1" s="22"/>
      <c r="F1" s="22"/>
      <c r="G1" s="22"/>
      <c r="H1" s="22"/>
    </row>
    <row r="2" spans="1:26" ht="28.5" customHeight="1" thickBot="1" x14ac:dyDescent="0.3">
      <c r="A2" s="7" t="s">
        <v>0</v>
      </c>
      <c r="B2" s="7" t="s">
        <v>1</v>
      </c>
      <c r="C2" s="7" t="s">
        <v>2</v>
      </c>
      <c r="D2" s="8" t="s">
        <v>3</v>
      </c>
      <c r="E2" s="7" t="s">
        <v>4</v>
      </c>
      <c r="F2" s="7" t="s">
        <v>5</v>
      </c>
      <c r="G2" s="7" t="s">
        <v>6</v>
      </c>
      <c r="H2" s="7" t="s">
        <v>7</v>
      </c>
      <c r="I2" s="1"/>
      <c r="J2" s="1"/>
      <c r="K2" s="1"/>
      <c r="L2" s="1"/>
      <c r="M2" s="1"/>
      <c r="N2" s="1"/>
      <c r="O2" s="1"/>
      <c r="P2" s="1"/>
      <c r="Q2" s="1"/>
      <c r="R2" s="1"/>
      <c r="S2" s="1"/>
      <c r="T2" s="1"/>
      <c r="U2" s="1"/>
      <c r="V2" s="1"/>
      <c r="W2" s="1"/>
      <c r="X2" s="1"/>
      <c r="Y2" s="1"/>
      <c r="Z2" s="1"/>
    </row>
    <row r="3" spans="1:26" ht="16.5" thickBot="1" x14ac:dyDescent="0.3">
      <c r="A3" s="23" t="s">
        <v>8</v>
      </c>
      <c r="B3" s="24"/>
      <c r="C3" s="24"/>
      <c r="D3" s="25" t="s">
        <v>9</v>
      </c>
      <c r="E3" s="24"/>
      <c r="F3" s="24"/>
      <c r="G3" s="24"/>
      <c r="H3" s="24"/>
      <c r="I3" s="1"/>
      <c r="J3" s="1"/>
      <c r="K3" s="1"/>
      <c r="L3" s="1"/>
      <c r="M3" s="1"/>
      <c r="N3" s="1"/>
      <c r="O3" s="1"/>
      <c r="P3" s="1"/>
      <c r="Q3" s="1"/>
      <c r="R3" s="1"/>
      <c r="S3" s="1"/>
      <c r="T3" s="1"/>
      <c r="U3" s="1"/>
      <c r="V3" s="1"/>
      <c r="W3" s="1"/>
      <c r="X3" s="1"/>
      <c r="Y3" s="1"/>
      <c r="Z3" s="1"/>
    </row>
    <row r="4" spans="1:26" ht="15.75" x14ac:dyDescent="0.25">
      <c r="A4" s="1"/>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25">
      <c r="A5" s="2"/>
      <c r="B5" s="2"/>
      <c r="C5" s="2"/>
      <c r="D5" s="2"/>
      <c r="E5" s="2"/>
      <c r="F5" s="2"/>
      <c r="G5" s="2"/>
      <c r="H5" s="2"/>
      <c r="I5" s="2"/>
      <c r="J5" s="1"/>
      <c r="K5" s="1"/>
      <c r="L5" s="1"/>
      <c r="M5" s="1"/>
      <c r="N5" s="1"/>
      <c r="O5" s="1"/>
      <c r="P5" s="1"/>
      <c r="Q5" s="1"/>
      <c r="R5" s="1"/>
      <c r="S5" s="1"/>
      <c r="T5" s="1"/>
      <c r="U5" s="1"/>
      <c r="V5" s="1"/>
      <c r="W5" s="1"/>
      <c r="X5" s="1"/>
      <c r="Y5" s="1"/>
      <c r="Z5" s="1"/>
    </row>
    <row r="6" spans="1:26" ht="16.5" customHeight="1" x14ac:dyDescent="0.25">
      <c r="A6" s="2"/>
      <c r="B6" s="2"/>
      <c r="C6" s="2"/>
      <c r="D6" s="2"/>
      <c r="E6" s="2"/>
      <c r="F6" s="2"/>
      <c r="G6" s="2"/>
      <c r="H6" s="2"/>
      <c r="I6" s="2"/>
      <c r="J6" s="1"/>
      <c r="K6" s="1"/>
      <c r="L6" s="1"/>
      <c r="M6" s="1"/>
      <c r="N6" s="1"/>
      <c r="O6" s="1"/>
      <c r="P6" s="1"/>
      <c r="Q6" s="1"/>
      <c r="R6" s="1"/>
      <c r="S6" s="1"/>
      <c r="T6" s="1"/>
      <c r="U6" s="1"/>
      <c r="V6" s="1"/>
      <c r="W6" s="1"/>
      <c r="X6" s="1"/>
      <c r="Y6" s="1"/>
      <c r="Z6" s="1"/>
    </row>
    <row r="7" spans="1:26" ht="15.75" x14ac:dyDescent="0.25">
      <c r="A7" s="2"/>
      <c r="B7" s="2"/>
      <c r="C7" s="2"/>
      <c r="D7" s="2"/>
      <c r="E7" s="2"/>
      <c r="F7" s="2"/>
      <c r="G7" s="2"/>
      <c r="H7" s="2"/>
      <c r="I7" s="2"/>
      <c r="J7" s="1"/>
      <c r="K7" s="1"/>
      <c r="L7" s="1"/>
      <c r="M7" s="1"/>
      <c r="N7" s="1"/>
      <c r="O7" s="1"/>
      <c r="P7" s="1"/>
      <c r="Q7" s="1"/>
      <c r="R7" s="1"/>
      <c r="S7" s="1"/>
      <c r="T7" s="1"/>
      <c r="U7" s="1"/>
      <c r="V7" s="1"/>
      <c r="W7" s="1"/>
      <c r="X7" s="1"/>
      <c r="Y7" s="1"/>
      <c r="Z7" s="1"/>
    </row>
    <row r="8" spans="1:26" ht="15.75" x14ac:dyDescent="0.25">
      <c r="A8" s="2"/>
      <c r="B8" s="2"/>
      <c r="C8" s="2"/>
      <c r="D8" s="2"/>
      <c r="E8" s="2"/>
      <c r="F8" s="2"/>
      <c r="G8" s="2"/>
      <c r="H8" s="2"/>
      <c r="I8" s="2"/>
      <c r="J8" s="1"/>
      <c r="K8" s="1"/>
      <c r="L8" s="1"/>
      <c r="M8" s="1"/>
      <c r="N8" s="1"/>
      <c r="O8" s="1"/>
      <c r="P8" s="1"/>
      <c r="Q8" s="1"/>
      <c r="R8" s="1"/>
      <c r="S8" s="1"/>
      <c r="T8" s="1"/>
      <c r="U8" s="1"/>
      <c r="V8" s="1"/>
      <c r="W8" s="1"/>
      <c r="X8" s="1"/>
      <c r="Y8" s="1"/>
      <c r="Z8" s="1"/>
    </row>
    <row r="9" spans="1:26" ht="16.5" customHeight="1" x14ac:dyDescent="0.25">
      <c r="A9" s="2"/>
      <c r="B9" s="2"/>
      <c r="C9" s="2"/>
      <c r="D9" s="2"/>
      <c r="E9" s="2"/>
      <c r="F9" s="2"/>
      <c r="G9" s="2"/>
      <c r="H9" s="2"/>
      <c r="I9" s="2"/>
      <c r="J9" s="1"/>
      <c r="K9" s="1"/>
      <c r="L9" s="1"/>
      <c r="M9" s="1"/>
      <c r="N9" s="1"/>
      <c r="O9" s="1"/>
      <c r="P9" s="1"/>
      <c r="Q9" s="1"/>
      <c r="R9" s="1"/>
      <c r="S9" s="1"/>
      <c r="T9" s="1"/>
      <c r="U9" s="1"/>
      <c r="V9" s="1"/>
      <c r="W9" s="1"/>
      <c r="X9" s="1"/>
      <c r="Y9" s="1"/>
      <c r="Z9" s="1"/>
    </row>
    <row r="10" spans="1:26" ht="15.75" x14ac:dyDescent="0.25">
      <c r="A10" s="2"/>
      <c r="B10" s="2"/>
      <c r="C10" s="2"/>
      <c r="D10" s="2"/>
      <c r="E10" s="2"/>
      <c r="F10" s="2"/>
      <c r="G10" s="2"/>
      <c r="H10" s="2"/>
      <c r="I10" s="2"/>
      <c r="J10" s="1"/>
      <c r="K10" s="1"/>
      <c r="L10" s="1"/>
      <c r="M10" s="1"/>
      <c r="N10" s="1"/>
      <c r="O10" s="1"/>
      <c r="P10" s="1"/>
      <c r="Q10" s="1"/>
      <c r="R10" s="1"/>
      <c r="S10" s="1"/>
      <c r="T10" s="1"/>
      <c r="U10" s="1"/>
      <c r="V10" s="1"/>
      <c r="W10" s="1"/>
      <c r="X10" s="1"/>
      <c r="Y10" s="1"/>
      <c r="Z10" s="1"/>
    </row>
    <row r="11" spans="1:26" ht="15.75" x14ac:dyDescent="0.25">
      <c r="A11" s="2"/>
      <c r="B11" s="2"/>
      <c r="C11" s="2"/>
      <c r="D11" s="2"/>
      <c r="E11" s="2"/>
      <c r="F11" s="2"/>
      <c r="G11" s="2"/>
      <c r="H11" s="2"/>
      <c r="I11" s="2"/>
      <c r="J11" s="1"/>
      <c r="K11" s="1"/>
      <c r="L11" s="1"/>
      <c r="M11" s="1"/>
      <c r="N11" s="1"/>
      <c r="O11" s="1"/>
      <c r="P11" s="1"/>
      <c r="Q11" s="1"/>
      <c r="R11" s="1"/>
      <c r="S11" s="1"/>
      <c r="T11" s="1"/>
      <c r="U11" s="1"/>
      <c r="V11" s="1"/>
      <c r="W11" s="1"/>
      <c r="X11" s="1"/>
      <c r="Y11" s="1"/>
      <c r="Z11" s="1"/>
    </row>
    <row r="12" spans="1:26" ht="15.75" x14ac:dyDescent="0.25">
      <c r="A12" s="2"/>
      <c r="B12" s="2"/>
      <c r="C12" s="2"/>
      <c r="D12" s="2"/>
      <c r="E12" s="2"/>
      <c r="F12" s="2"/>
      <c r="G12" s="2"/>
      <c r="H12" s="2"/>
      <c r="I12" s="2"/>
      <c r="J12" s="1"/>
      <c r="K12" s="1"/>
      <c r="L12" s="1"/>
      <c r="M12" s="1"/>
      <c r="N12" s="1"/>
      <c r="O12" s="1"/>
      <c r="P12" s="1"/>
      <c r="Q12" s="1"/>
      <c r="R12" s="1"/>
      <c r="S12" s="1"/>
      <c r="T12" s="1"/>
      <c r="U12" s="1"/>
      <c r="V12" s="1"/>
      <c r="W12" s="1"/>
      <c r="X12" s="1"/>
      <c r="Y12" s="1"/>
      <c r="Z12" s="1"/>
    </row>
    <row r="13" spans="1:26" ht="15.75" x14ac:dyDescent="0.25">
      <c r="A13" s="2"/>
      <c r="B13" s="2"/>
      <c r="C13" s="2"/>
      <c r="D13" s="2"/>
      <c r="E13" s="2"/>
      <c r="F13" s="2"/>
      <c r="G13" s="2"/>
      <c r="H13" s="2"/>
      <c r="I13" s="2"/>
      <c r="J13" s="1"/>
      <c r="K13" s="1"/>
      <c r="L13" s="1"/>
      <c r="M13" s="1"/>
      <c r="N13" s="1"/>
      <c r="O13" s="1"/>
      <c r="P13" s="1"/>
      <c r="Q13" s="1"/>
      <c r="R13" s="1"/>
      <c r="S13" s="1"/>
      <c r="T13" s="1"/>
      <c r="U13" s="1"/>
      <c r="V13" s="1"/>
      <c r="W13" s="1"/>
      <c r="X13" s="1"/>
      <c r="Y13" s="1"/>
      <c r="Z13" s="1"/>
    </row>
    <row r="14" spans="1:26" ht="15.75" x14ac:dyDescent="0.25">
      <c r="A14" s="2"/>
      <c r="B14" s="2"/>
      <c r="C14" s="2"/>
      <c r="D14" s="2"/>
      <c r="E14" s="2"/>
      <c r="F14" s="2"/>
      <c r="G14" s="2"/>
      <c r="H14" s="2"/>
      <c r="I14" s="2"/>
      <c r="J14" s="1"/>
      <c r="K14" s="1"/>
      <c r="L14" s="1"/>
      <c r="M14" s="1"/>
      <c r="N14" s="1"/>
      <c r="O14" s="1"/>
      <c r="P14" s="1"/>
      <c r="Q14" s="1"/>
      <c r="R14" s="1"/>
      <c r="S14" s="1"/>
      <c r="T14" s="1"/>
      <c r="U14" s="1"/>
      <c r="V14" s="1"/>
      <c r="W14" s="1"/>
      <c r="X14" s="1"/>
      <c r="Y14" s="1"/>
      <c r="Z14" s="1"/>
    </row>
    <row r="15" spans="1:26" ht="18.75" customHeight="1" x14ac:dyDescent="0.25">
      <c r="A15" s="2"/>
      <c r="B15" s="2"/>
      <c r="C15" s="2"/>
      <c r="D15" s="2"/>
      <c r="E15" s="2"/>
      <c r="F15" s="2"/>
      <c r="G15" s="2"/>
      <c r="H15" s="2"/>
      <c r="I15" s="2"/>
      <c r="J15" s="1"/>
      <c r="K15" s="1"/>
      <c r="L15" s="1"/>
      <c r="M15" s="1"/>
      <c r="N15" s="1"/>
      <c r="O15" s="1"/>
      <c r="P15" s="1"/>
      <c r="Q15" s="1"/>
      <c r="R15" s="1"/>
      <c r="S15" s="1"/>
      <c r="T15" s="1"/>
      <c r="U15" s="1"/>
      <c r="V15" s="1"/>
      <c r="W15" s="1"/>
      <c r="X15" s="1"/>
      <c r="Y15" s="1"/>
      <c r="Z15" s="1"/>
    </row>
    <row r="16" spans="1:26" ht="15.75" x14ac:dyDescent="0.25">
      <c r="A16" s="2"/>
      <c r="B16" s="2"/>
      <c r="C16" s="2"/>
      <c r="D16" s="2"/>
      <c r="E16" s="2"/>
      <c r="F16" s="2"/>
      <c r="G16" s="2"/>
      <c r="H16" s="2"/>
      <c r="I16" s="2"/>
      <c r="J16" s="1"/>
      <c r="K16" s="1"/>
      <c r="L16" s="1"/>
      <c r="M16" s="1"/>
      <c r="N16" s="1"/>
      <c r="O16" s="1"/>
      <c r="P16" s="1"/>
      <c r="Q16" s="1"/>
      <c r="R16" s="1"/>
      <c r="S16" s="1"/>
      <c r="T16" s="1"/>
      <c r="U16" s="1"/>
      <c r="V16" s="1"/>
      <c r="W16" s="1"/>
      <c r="X16" s="1"/>
      <c r="Y16" s="1"/>
      <c r="Z16" s="1"/>
    </row>
    <row r="17" spans="1:26" ht="15.75" x14ac:dyDescent="0.25">
      <c r="A17" s="2"/>
      <c r="B17" s="2"/>
      <c r="C17" s="2"/>
      <c r="D17" s="2"/>
      <c r="E17" s="2"/>
      <c r="F17" s="2"/>
      <c r="G17" s="2"/>
      <c r="H17" s="2"/>
      <c r="I17" s="2"/>
      <c r="J17" s="1"/>
      <c r="K17" s="1"/>
      <c r="L17" s="1"/>
      <c r="M17" s="1"/>
      <c r="N17" s="1"/>
      <c r="O17" s="1"/>
      <c r="P17" s="1"/>
      <c r="Q17" s="1"/>
      <c r="R17" s="1"/>
      <c r="S17" s="1"/>
      <c r="T17" s="1"/>
      <c r="U17" s="1"/>
      <c r="V17" s="1"/>
      <c r="W17" s="1"/>
      <c r="X17" s="1"/>
      <c r="Y17" s="1"/>
      <c r="Z17" s="1"/>
    </row>
    <row r="18" spans="1:26" ht="15.75" x14ac:dyDescent="0.25">
      <c r="A18" s="2"/>
      <c r="B18" s="2"/>
      <c r="C18" s="2"/>
      <c r="D18" s="2"/>
      <c r="E18" s="2"/>
      <c r="F18" s="2"/>
      <c r="G18" s="2"/>
      <c r="H18" s="2"/>
      <c r="I18" s="2"/>
      <c r="J18" s="1"/>
      <c r="K18" s="1"/>
      <c r="L18" s="1"/>
      <c r="M18" s="1"/>
      <c r="N18" s="1"/>
      <c r="O18" s="1"/>
      <c r="P18" s="1"/>
      <c r="Q18" s="1"/>
      <c r="R18" s="1"/>
      <c r="S18" s="1"/>
      <c r="T18" s="1"/>
      <c r="U18" s="1"/>
      <c r="V18" s="1"/>
      <c r="W18" s="1"/>
      <c r="X18" s="1"/>
      <c r="Y18" s="1"/>
      <c r="Z18" s="1"/>
    </row>
    <row r="19" spans="1:26" ht="15.75" x14ac:dyDescent="0.25">
      <c r="A19" s="2"/>
      <c r="B19" s="2"/>
      <c r="C19" s="2"/>
      <c r="D19" s="2"/>
      <c r="E19" s="2"/>
      <c r="F19" s="2"/>
      <c r="G19" s="2"/>
      <c r="H19" s="2"/>
      <c r="I19" s="2"/>
      <c r="J19" s="1"/>
      <c r="K19" s="1"/>
      <c r="L19" s="1"/>
      <c r="M19" s="1"/>
      <c r="N19" s="1"/>
      <c r="O19" s="1"/>
      <c r="P19" s="1"/>
      <c r="Q19" s="1"/>
      <c r="R19" s="1"/>
      <c r="S19" s="1"/>
      <c r="T19" s="1"/>
      <c r="U19" s="1"/>
      <c r="V19" s="1"/>
      <c r="W19" s="1"/>
      <c r="X19" s="1"/>
      <c r="Y19" s="1"/>
      <c r="Z19" s="1"/>
    </row>
    <row r="20" spans="1:26" ht="15.75" x14ac:dyDescent="0.25">
      <c r="A20" s="2"/>
      <c r="B20" s="2"/>
      <c r="C20" s="2"/>
      <c r="D20" s="2"/>
      <c r="E20" s="2"/>
      <c r="F20" s="2"/>
      <c r="G20" s="2"/>
      <c r="H20" s="2"/>
      <c r="I20" s="2"/>
      <c r="J20" s="1"/>
      <c r="K20" s="1"/>
      <c r="L20" s="1"/>
      <c r="M20" s="1"/>
      <c r="N20" s="1"/>
      <c r="O20" s="1"/>
      <c r="P20" s="1"/>
      <c r="Q20" s="1"/>
      <c r="R20" s="1"/>
      <c r="S20" s="1"/>
      <c r="T20" s="1"/>
      <c r="U20" s="1"/>
      <c r="V20" s="1"/>
      <c r="W20" s="1"/>
      <c r="X20" s="1"/>
      <c r="Y20" s="1"/>
      <c r="Z20" s="1"/>
    </row>
    <row r="21" spans="1:26" ht="15.75" customHeight="1" x14ac:dyDescent="0.25">
      <c r="A21" s="2"/>
      <c r="B21" s="2"/>
      <c r="C21" s="2"/>
      <c r="D21" s="2"/>
      <c r="E21" s="2"/>
      <c r="F21" s="2"/>
      <c r="G21" s="2"/>
      <c r="H21" s="2"/>
      <c r="I21" s="2"/>
      <c r="J21" s="1"/>
      <c r="K21" s="1"/>
      <c r="L21" s="1"/>
      <c r="M21" s="1"/>
      <c r="N21" s="1"/>
      <c r="O21" s="1"/>
      <c r="P21" s="1"/>
      <c r="Q21" s="1"/>
      <c r="R21" s="1"/>
      <c r="S21" s="1"/>
      <c r="T21" s="1"/>
      <c r="U21" s="1"/>
      <c r="V21" s="1"/>
      <c r="W21" s="1"/>
      <c r="X21" s="1"/>
      <c r="Y21" s="1"/>
      <c r="Z21" s="1"/>
    </row>
    <row r="22" spans="1:26" ht="15.75" customHeight="1" x14ac:dyDescent="0.25">
      <c r="A22" s="2"/>
      <c r="B22" s="2"/>
      <c r="C22" s="2"/>
      <c r="D22" s="2"/>
      <c r="E22" s="2"/>
      <c r="F22" s="2"/>
      <c r="G22" s="2"/>
      <c r="H22" s="2"/>
      <c r="I22" s="2"/>
      <c r="J22" s="1"/>
      <c r="K22" s="1"/>
      <c r="L22" s="1"/>
      <c r="M22" s="1"/>
      <c r="N22" s="1"/>
      <c r="O22" s="1"/>
      <c r="P22" s="1"/>
      <c r="Q22" s="1"/>
      <c r="R22" s="1"/>
      <c r="S22" s="1"/>
      <c r="T22" s="1"/>
      <c r="U22" s="1"/>
      <c r="V22" s="1"/>
      <c r="W22" s="1"/>
      <c r="X22" s="1"/>
      <c r="Y22" s="1"/>
      <c r="Z22" s="1"/>
    </row>
    <row r="23" spans="1:26" ht="15.75" customHeight="1" x14ac:dyDescent="0.25">
      <c r="A23" s="2"/>
      <c r="B23" s="2"/>
      <c r="C23" s="2"/>
      <c r="D23" s="2"/>
      <c r="E23" s="2"/>
      <c r="F23" s="2"/>
      <c r="G23" s="2"/>
      <c r="H23" s="2"/>
      <c r="I23" s="2"/>
      <c r="J23" s="1"/>
      <c r="K23" s="1"/>
      <c r="L23" s="1"/>
      <c r="M23" s="1"/>
      <c r="N23" s="1"/>
      <c r="O23" s="1"/>
      <c r="P23" s="1"/>
      <c r="Q23" s="1"/>
      <c r="R23" s="1"/>
      <c r="S23" s="1"/>
      <c r="T23" s="1"/>
      <c r="U23" s="1"/>
      <c r="V23" s="1"/>
      <c r="W23" s="1"/>
      <c r="X23" s="1"/>
      <c r="Y23" s="1"/>
      <c r="Z23" s="1"/>
    </row>
    <row r="24" spans="1:26" ht="15.75" customHeight="1" x14ac:dyDescent="0.25">
      <c r="A24" s="2"/>
      <c r="B24" s="2"/>
      <c r="C24" s="2"/>
      <c r="D24" s="2"/>
      <c r="E24" s="2"/>
      <c r="F24" s="2"/>
      <c r="G24" s="2"/>
      <c r="H24" s="2"/>
      <c r="I24" s="2"/>
      <c r="J24" s="1"/>
      <c r="K24" s="1"/>
      <c r="L24" s="1"/>
      <c r="M24" s="1"/>
      <c r="N24" s="1"/>
      <c r="O24" s="1"/>
      <c r="P24" s="1"/>
      <c r="Q24" s="1"/>
      <c r="R24" s="1"/>
      <c r="S24" s="1"/>
      <c r="T24" s="1"/>
      <c r="U24" s="1"/>
      <c r="V24" s="1"/>
      <c r="W24" s="1"/>
      <c r="X24" s="1"/>
      <c r="Y24" s="1"/>
      <c r="Z24" s="1"/>
    </row>
    <row r="25" spans="1:26" ht="15.75" customHeight="1" x14ac:dyDescent="0.25">
      <c r="A25" s="2"/>
      <c r="B25" s="2"/>
      <c r="C25" s="2"/>
      <c r="D25" s="2"/>
      <c r="E25" s="2"/>
      <c r="F25" s="2"/>
      <c r="G25" s="2"/>
      <c r="H25" s="2"/>
      <c r="I25" s="2"/>
      <c r="J25" s="1"/>
      <c r="K25" s="1"/>
      <c r="L25" s="1"/>
      <c r="M25" s="1"/>
      <c r="N25" s="1"/>
      <c r="O25" s="1"/>
      <c r="P25" s="1"/>
      <c r="Q25" s="1"/>
      <c r="R25" s="1"/>
      <c r="S25" s="1"/>
      <c r="T25" s="1"/>
      <c r="U25" s="1"/>
      <c r="V25" s="1"/>
      <c r="W25" s="1"/>
      <c r="X25" s="1"/>
      <c r="Y25" s="1"/>
      <c r="Z25" s="1"/>
    </row>
    <row r="26" spans="1:26" ht="15.75" customHeight="1" x14ac:dyDescent="0.25">
      <c r="A26" s="2"/>
      <c r="B26" s="2"/>
      <c r="C26" s="2"/>
      <c r="D26" s="2"/>
      <c r="E26" s="2"/>
      <c r="F26" s="2"/>
      <c r="G26" s="2"/>
      <c r="H26" s="2"/>
      <c r="I26" s="2"/>
      <c r="J26" s="1"/>
      <c r="K26" s="1"/>
      <c r="L26" s="1"/>
      <c r="M26" s="1"/>
      <c r="N26" s="1"/>
      <c r="O26" s="1"/>
      <c r="P26" s="1"/>
      <c r="Q26" s="1"/>
      <c r="R26" s="1"/>
      <c r="S26" s="1"/>
      <c r="T26" s="1"/>
      <c r="U26" s="1"/>
      <c r="V26" s="1"/>
      <c r="W26" s="1"/>
      <c r="X26" s="1"/>
      <c r="Y26" s="1"/>
      <c r="Z26" s="1"/>
    </row>
    <row r="27" spans="1:26" ht="15.75" customHeight="1" x14ac:dyDescent="0.25">
      <c r="A27" s="2"/>
      <c r="B27" s="2"/>
      <c r="C27" s="2"/>
      <c r="D27" s="2"/>
      <c r="E27" s="2"/>
      <c r="F27" s="2"/>
      <c r="G27" s="2"/>
      <c r="H27" s="2"/>
      <c r="I27" s="2"/>
      <c r="J27" s="1"/>
      <c r="K27" s="1"/>
      <c r="L27" s="1"/>
      <c r="M27" s="1"/>
      <c r="N27" s="1"/>
      <c r="O27" s="1"/>
      <c r="P27" s="1"/>
      <c r="Q27" s="1"/>
      <c r="R27" s="1"/>
      <c r="S27" s="1"/>
      <c r="T27" s="1"/>
      <c r="U27" s="1"/>
      <c r="V27" s="1"/>
      <c r="W27" s="1"/>
      <c r="X27" s="1"/>
      <c r="Y27" s="1"/>
      <c r="Z27" s="1"/>
    </row>
    <row r="28" spans="1:26" ht="15.75" customHeight="1" x14ac:dyDescent="0.25">
      <c r="A28" s="2"/>
      <c r="B28" s="2"/>
      <c r="C28" s="2"/>
      <c r="D28" s="2"/>
      <c r="E28" s="2"/>
      <c r="F28" s="2"/>
      <c r="G28" s="2"/>
      <c r="H28" s="2"/>
      <c r="I28" s="2"/>
      <c r="J28" s="1"/>
      <c r="K28" s="1"/>
      <c r="L28" s="1"/>
      <c r="M28" s="1"/>
      <c r="N28" s="1"/>
      <c r="O28" s="1"/>
      <c r="P28" s="1"/>
      <c r="Q28" s="1"/>
      <c r="R28" s="1"/>
      <c r="S28" s="1"/>
      <c r="T28" s="1"/>
      <c r="U28" s="1"/>
      <c r="V28" s="1"/>
      <c r="W28" s="1"/>
      <c r="X28" s="1"/>
      <c r="Y28" s="1"/>
      <c r="Z28" s="1"/>
    </row>
    <row r="29" spans="1:26" ht="15.75" customHeight="1" x14ac:dyDescent="0.25">
      <c r="A29" s="2"/>
      <c r="B29" s="2"/>
      <c r="C29" s="2"/>
      <c r="D29" s="2"/>
      <c r="E29" s="2"/>
      <c r="F29" s="2"/>
      <c r="G29" s="2"/>
      <c r="H29" s="2"/>
      <c r="I29" s="2"/>
      <c r="J29" s="1"/>
      <c r="K29" s="1"/>
      <c r="L29" s="1"/>
      <c r="M29" s="1"/>
      <c r="N29" s="1"/>
      <c r="O29" s="1"/>
      <c r="P29" s="1"/>
      <c r="Q29" s="1"/>
      <c r="R29" s="1"/>
      <c r="S29" s="1"/>
      <c r="T29" s="1"/>
      <c r="U29" s="1"/>
      <c r="V29" s="1"/>
      <c r="W29" s="1"/>
      <c r="X29" s="1"/>
      <c r="Y29" s="1"/>
      <c r="Z29" s="1"/>
    </row>
    <row r="30" spans="1:26" ht="15.75" customHeight="1" x14ac:dyDescent="0.25">
      <c r="A30" s="2"/>
      <c r="B30" s="2"/>
      <c r="C30" s="2"/>
      <c r="D30" s="2"/>
      <c r="E30" s="2"/>
      <c r="F30" s="2"/>
      <c r="G30" s="2"/>
      <c r="H30" s="2"/>
      <c r="I30" s="2"/>
      <c r="J30" s="1"/>
      <c r="K30" s="1"/>
      <c r="L30" s="1"/>
      <c r="M30" s="1"/>
      <c r="N30" s="1"/>
      <c r="O30" s="1"/>
      <c r="P30" s="1"/>
      <c r="Q30" s="1"/>
      <c r="R30" s="1"/>
      <c r="S30" s="1"/>
      <c r="T30" s="1"/>
      <c r="U30" s="1"/>
      <c r="V30" s="1"/>
      <c r="W30" s="1"/>
      <c r="X30" s="1"/>
      <c r="Y30" s="1"/>
      <c r="Z30" s="1"/>
    </row>
    <row r="31" spans="1:26" ht="15.75" customHeight="1" x14ac:dyDescent="0.25">
      <c r="A31" s="2"/>
      <c r="B31" s="2"/>
      <c r="C31" s="2"/>
      <c r="D31" s="2"/>
      <c r="E31" s="2"/>
      <c r="F31" s="2"/>
      <c r="G31" s="2"/>
      <c r="H31" s="2"/>
      <c r="I31" s="2"/>
      <c r="J31" s="1"/>
      <c r="K31" s="1"/>
      <c r="L31" s="1"/>
      <c r="M31" s="1"/>
      <c r="N31" s="1"/>
      <c r="O31" s="1"/>
      <c r="P31" s="1"/>
      <c r="Q31" s="1"/>
      <c r="R31" s="1"/>
      <c r="S31" s="1"/>
      <c r="T31" s="1"/>
      <c r="U31" s="1"/>
      <c r="V31" s="1"/>
      <c r="W31" s="1"/>
      <c r="X31" s="1"/>
      <c r="Y31" s="1"/>
      <c r="Z31" s="1"/>
    </row>
    <row r="32" spans="1:26" ht="17.25" customHeight="1" x14ac:dyDescent="0.25">
      <c r="A32" s="2"/>
      <c r="B32" s="2"/>
      <c r="C32" s="2"/>
      <c r="D32" s="2"/>
      <c r="E32" s="2"/>
      <c r="F32" s="2"/>
      <c r="G32" s="2"/>
      <c r="H32" s="2"/>
      <c r="I32" s="2"/>
      <c r="J32" s="1"/>
      <c r="K32" s="1"/>
      <c r="L32" s="1"/>
      <c r="M32" s="1"/>
      <c r="N32" s="1"/>
      <c r="O32" s="1"/>
      <c r="P32" s="1"/>
      <c r="Q32" s="1"/>
      <c r="R32" s="1"/>
      <c r="S32" s="1"/>
      <c r="T32" s="1"/>
      <c r="U32" s="1"/>
      <c r="V32" s="1"/>
      <c r="W32" s="1"/>
      <c r="X32" s="1"/>
      <c r="Y32" s="1"/>
      <c r="Z32" s="1"/>
    </row>
    <row r="33" spans="1:26" ht="15.75" customHeight="1" x14ac:dyDescent="0.25">
      <c r="A33" s="2"/>
      <c r="B33" s="2"/>
      <c r="C33" s="2"/>
      <c r="D33" s="2"/>
      <c r="E33" s="2"/>
      <c r="F33" s="2"/>
      <c r="G33" s="2"/>
      <c r="H33" s="2"/>
      <c r="I33" s="2"/>
      <c r="J33" s="1"/>
      <c r="K33" s="1"/>
      <c r="L33" s="1"/>
      <c r="M33" s="1"/>
      <c r="N33" s="1"/>
      <c r="O33" s="1"/>
      <c r="P33" s="1"/>
      <c r="Q33" s="1"/>
      <c r="R33" s="1"/>
      <c r="S33" s="1"/>
      <c r="T33" s="1"/>
      <c r="U33" s="1"/>
      <c r="V33" s="1"/>
      <c r="W33" s="1"/>
      <c r="X33" s="1"/>
      <c r="Y33" s="1"/>
      <c r="Z33" s="1"/>
    </row>
    <row r="34" spans="1:26" ht="15.75" customHeight="1" x14ac:dyDescent="0.25">
      <c r="A34" s="2"/>
      <c r="B34" s="2"/>
      <c r="C34" s="2"/>
      <c r="D34" s="2"/>
      <c r="E34" s="2"/>
      <c r="F34" s="2"/>
      <c r="G34" s="2"/>
      <c r="H34" s="2"/>
      <c r="I34" s="2"/>
      <c r="J34" s="1"/>
      <c r="K34" s="1"/>
      <c r="L34" s="1"/>
      <c r="M34" s="1"/>
      <c r="N34" s="1"/>
      <c r="O34" s="1"/>
      <c r="P34" s="1"/>
      <c r="Q34" s="1"/>
      <c r="R34" s="1"/>
      <c r="S34" s="1"/>
      <c r="T34" s="1"/>
      <c r="U34" s="1"/>
      <c r="V34" s="1"/>
      <c r="W34" s="1"/>
      <c r="X34" s="1"/>
      <c r="Y34" s="1"/>
      <c r="Z34" s="1"/>
    </row>
    <row r="35" spans="1:26" ht="15.75" customHeight="1" x14ac:dyDescent="0.25">
      <c r="A35" s="2"/>
      <c r="B35" s="2"/>
      <c r="C35" s="2"/>
      <c r="D35" s="2"/>
      <c r="E35" s="2"/>
      <c r="F35" s="2"/>
      <c r="G35" s="2"/>
      <c r="H35" s="2"/>
      <c r="I35" s="2"/>
      <c r="J35" s="1"/>
      <c r="K35" s="1"/>
      <c r="L35" s="1"/>
      <c r="M35" s="1"/>
      <c r="N35" s="1"/>
      <c r="O35" s="1"/>
      <c r="P35" s="1"/>
      <c r="Q35" s="1"/>
      <c r="R35" s="1"/>
      <c r="S35" s="1"/>
      <c r="T35" s="1"/>
      <c r="U35" s="1"/>
      <c r="V35" s="1"/>
      <c r="W35" s="1"/>
      <c r="X35" s="1"/>
      <c r="Y35" s="1"/>
      <c r="Z35" s="1"/>
    </row>
    <row r="36" spans="1:26" ht="15.75" customHeight="1" x14ac:dyDescent="0.25">
      <c r="A36" s="2"/>
      <c r="B36" s="2"/>
      <c r="C36" s="2"/>
      <c r="D36" s="2"/>
      <c r="E36" s="2"/>
      <c r="F36" s="2"/>
      <c r="G36" s="2"/>
      <c r="H36" s="2"/>
      <c r="I36" s="2"/>
      <c r="J36" s="1"/>
      <c r="K36" s="1"/>
      <c r="L36" s="1"/>
      <c r="M36" s="1"/>
      <c r="N36" s="1"/>
      <c r="O36" s="1"/>
      <c r="P36" s="1"/>
      <c r="Q36" s="1"/>
      <c r="R36" s="1"/>
      <c r="S36" s="1"/>
      <c r="T36" s="1"/>
      <c r="U36" s="1"/>
      <c r="V36" s="1"/>
      <c r="W36" s="1"/>
      <c r="X36" s="1"/>
      <c r="Y36" s="1"/>
      <c r="Z36" s="1"/>
    </row>
    <row r="37" spans="1:26" ht="15" customHeight="1" x14ac:dyDescent="0.25">
      <c r="A37" s="2"/>
      <c r="B37" s="2"/>
      <c r="C37" s="2"/>
      <c r="D37" s="2"/>
      <c r="E37" s="2"/>
      <c r="F37" s="2"/>
      <c r="G37" s="2"/>
      <c r="H37" s="2"/>
      <c r="I37" s="2"/>
      <c r="J37" s="1"/>
      <c r="K37" s="1"/>
      <c r="L37" s="1"/>
      <c r="M37" s="1"/>
      <c r="N37" s="1"/>
      <c r="O37" s="1"/>
      <c r="P37" s="1"/>
      <c r="Q37" s="1"/>
      <c r="R37" s="1"/>
      <c r="S37" s="1"/>
      <c r="T37" s="1"/>
      <c r="U37" s="1"/>
      <c r="V37" s="1"/>
      <c r="W37" s="1"/>
      <c r="X37" s="1"/>
      <c r="Y37" s="1"/>
      <c r="Z37" s="1"/>
    </row>
    <row r="38" spans="1:26" ht="15.75" customHeight="1" x14ac:dyDescent="0.25">
      <c r="A38" s="2"/>
      <c r="B38" s="2"/>
      <c r="C38" s="2"/>
      <c r="D38" s="2"/>
      <c r="E38" s="2"/>
      <c r="F38" s="2"/>
      <c r="G38" s="2"/>
      <c r="H38" s="2"/>
      <c r="I38" s="2"/>
      <c r="J38" s="1"/>
      <c r="K38" s="1"/>
      <c r="L38" s="1"/>
      <c r="M38" s="1"/>
      <c r="N38" s="1"/>
      <c r="O38" s="1"/>
      <c r="P38" s="1"/>
      <c r="Q38" s="1"/>
      <c r="R38" s="1"/>
      <c r="S38" s="1"/>
      <c r="T38" s="1"/>
      <c r="U38" s="1"/>
      <c r="V38" s="1"/>
      <c r="W38" s="1"/>
      <c r="X38" s="1"/>
      <c r="Y38" s="1"/>
      <c r="Z38" s="1"/>
    </row>
    <row r="39" spans="1:26" ht="15.75" customHeight="1" x14ac:dyDescent="0.25">
      <c r="A39" s="2"/>
      <c r="B39" s="2"/>
      <c r="C39" s="2"/>
      <c r="D39" s="2"/>
      <c r="E39" s="2"/>
      <c r="F39" s="2"/>
      <c r="G39" s="2"/>
      <c r="H39" s="2"/>
      <c r="I39" s="2"/>
      <c r="J39" s="1"/>
      <c r="K39" s="1"/>
      <c r="L39" s="1"/>
      <c r="M39" s="1"/>
      <c r="N39" s="1"/>
      <c r="O39" s="1"/>
      <c r="P39" s="1"/>
      <c r="Q39" s="1"/>
      <c r="R39" s="1"/>
      <c r="S39" s="1"/>
      <c r="T39" s="1"/>
      <c r="U39" s="1"/>
      <c r="V39" s="1"/>
      <c r="W39" s="1"/>
      <c r="X39" s="1"/>
      <c r="Y39" s="1"/>
      <c r="Z39" s="1"/>
    </row>
    <row r="40" spans="1:26" ht="15.75" customHeight="1" x14ac:dyDescent="0.25">
      <c r="A40" s="2"/>
      <c r="B40" s="2"/>
      <c r="C40" s="2"/>
      <c r="D40" s="2"/>
      <c r="E40" s="2"/>
      <c r="F40" s="2"/>
      <c r="G40" s="2"/>
      <c r="H40" s="2"/>
      <c r="I40" s="2"/>
      <c r="J40" s="1"/>
      <c r="K40" s="1"/>
      <c r="L40" s="1"/>
      <c r="M40" s="1"/>
      <c r="N40" s="1"/>
      <c r="O40" s="1"/>
      <c r="P40" s="1"/>
      <c r="Q40" s="1"/>
      <c r="R40" s="1"/>
      <c r="S40" s="1"/>
      <c r="T40" s="1"/>
      <c r="U40" s="1"/>
      <c r="V40" s="1"/>
      <c r="W40" s="1"/>
      <c r="X40" s="1"/>
      <c r="Y40" s="1"/>
      <c r="Z40" s="1"/>
    </row>
    <row r="41" spans="1:26" ht="15.75" customHeight="1" x14ac:dyDescent="0.25">
      <c r="A41" s="2"/>
      <c r="B41" s="2"/>
      <c r="C41" s="2"/>
      <c r="D41" s="2"/>
      <c r="E41" s="2"/>
      <c r="F41" s="2"/>
      <c r="G41" s="2"/>
      <c r="H41" s="2"/>
      <c r="I41" s="2"/>
      <c r="J41" s="1"/>
      <c r="K41" s="1"/>
      <c r="L41" s="1"/>
      <c r="M41" s="1"/>
      <c r="N41" s="1"/>
      <c r="O41" s="1"/>
      <c r="P41" s="1"/>
      <c r="Q41" s="1"/>
      <c r="R41" s="1"/>
      <c r="S41" s="1"/>
      <c r="T41" s="1"/>
      <c r="U41" s="1"/>
      <c r="V41" s="1"/>
      <c r="W41" s="1"/>
      <c r="X41" s="1"/>
      <c r="Y41" s="1"/>
      <c r="Z41" s="1"/>
    </row>
    <row r="42" spans="1:26" ht="15.75" customHeight="1" x14ac:dyDescent="0.25">
      <c r="A42" s="2"/>
      <c r="B42" s="2"/>
      <c r="C42" s="2"/>
      <c r="D42" s="2"/>
      <c r="E42" s="2"/>
      <c r="F42" s="2"/>
      <c r="G42" s="2"/>
      <c r="H42" s="2"/>
      <c r="I42" s="2"/>
      <c r="J42" s="1"/>
      <c r="K42" s="1"/>
      <c r="L42" s="1"/>
      <c r="M42" s="1"/>
      <c r="N42" s="1"/>
      <c r="O42" s="1"/>
      <c r="P42" s="1"/>
      <c r="Q42" s="1"/>
      <c r="R42" s="1"/>
      <c r="S42" s="1"/>
      <c r="T42" s="1"/>
      <c r="U42" s="1"/>
      <c r="V42" s="1"/>
      <c r="W42" s="1"/>
      <c r="X42" s="1"/>
      <c r="Y42" s="1"/>
      <c r="Z42" s="1"/>
    </row>
    <row r="43" spans="1:26" ht="15.75" customHeight="1" x14ac:dyDescent="0.25">
      <c r="A43" s="2"/>
      <c r="B43" s="2"/>
      <c r="C43" s="2"/>
      <c r="D43" s="2"/>
      <c r="E43" s="2"/>
      <c r="F43" s="2"/>
      <c r="G43" s="2"/>
      <c r="H43" s="2"/>
      <c r="I43" s="2"/>
      <c r="J43" s="1"/>
      <c r="K43" s="1"/>
      <c r="L43" s="1"/>
      <c r="M43" s="1"/>
      <c r="N43" s="1"/>
      <c r="O43" s="1"/>
      <c r="P43" s="1"/>
      <c r="Q43" s="1"/>
      <c r="R43" s="1"/>
      <c r="S43" s="1"/>
      <c r="T43" s="1"/>
      <c r="U43" s="1"/>
      <c r="V43" s="1"/>
      <c r="W43" s="1"/>
      <c r="X43" s="1"/>
      <c r="Y43" s="1"/>
      <c r="Z43" s="1"/>
    </row>
    <row r="44" spans="1:26" ht="15.75" customHeight="1" x14ac:dyDescent="0.25">
      <c r="A44" s="2"/>
      <c r="B44" s="2"/>
      <c r="C44" s="2"/>
      <c r="D44" s="2"/>
      <c r="E44" s="2"/>
      <c r="F44" s="2"/>
      <c r="G44" s="2"/>
      <c r="H44" s="2"/>
      <c r="I44" s="2"/>
      <c r="J44" s="1"/>
      <c r="K44" s="1"/>
      <c r="L44" s="1"/>
      <c r="M44" s="1"/>
      <c r="N44" s="1"/>
      <c r="O44" s="1"/>
      <c r="P44" s="1"/>
      <c r="Q44" s="1"/>
      <c r="R44" s="1"/>
      <c r="S44" s="1"/>
      <c r="T44" s="1"/>
      <c r="U44" s="1"/>
      <c r="V44" s="1"/>
      <c r="W44" s="1"/>
      <c r="X44" s="1"/>
      <c r="Y44" s="1"/>
      <c r="Z44" s="1"/>
    </row>
    <row r="45" spans="1:26" ht="15.75" customHeight="1" x14ac:dyDescent="0.25">
      <c r="A45" s="2"/>
      <c r="B45" s="2"/>
      <c r="C45" s="2"/>
      <c r="D45" s="2"/>
      <c r="E45" s="2"/>
      <c r="F45" s="2"/>
      <c r="G45" s="2"/>
      <c r="H45" s="2"/>
      <c r="I45" s="2"/>
      <c r="J45" s="1"/>
      <c r="K45" s="1"/>
      <c r="L45" s="1"/>
      <c r="M45" s="1"/>
      <c r="N45" s="1"/>
      <c r="O45" s="1"/>
      <c r="P45" s="1"/>
      <c r="Q45" s="1"/>
      <c r="R45" s="1"/>
      <c r="S45" s="1"/>
      <c r="T45" s="1"/>
      <c r="U45" s="1"/>
      <c r="V45" s="1"/>
      <c r="W45" s="1"/>
      <c r="X45" s="1"/>
      <c r="Y45" s="1"/>
      <c r="Z45" s="1"/>
    </row>
    <row r="46" spans="1:26" ht="15.75" customHeight="1" x14ac:dyDescent="0.25">
      <c r="A46" s="2"/>
      <c r="B46" s="2"/>
      <c r="C46" s="2"/>
      <c r="D46" s="2"/>
      <c r="E46" s="2"/>
      <c r="F46" s="2"/>
      <c r="G46" s="2"/>
      <c r="H46" s="2"/>
      <c r="I46" s="2"/>
      <c r="J46" s="1"/>
      <c r="K46" s="1"/>
      <c r="L46" s="1"/>
      <c r="M46" s="1"/>
      <c r="N46" s="1"/>
      <c r="O46" s="1"/>
      <c r="P46" s="1"/>
      <c r="Q46" s="1"/>
      <c r="R46" s="1"/>
      <c r="S46" s="1"/>
      <c r="T46" s="1"/>
      <c r="U46" s="1"/>
      <c r="V46" s="1"/>
      <c r="W46" s="1"/>
      <c r="X46" s="1"/>
      <c r="Y46" s="1"/>
      <c r="Z46" s="1"/>
    </row>
    <row r="47" spans="1:26" ht="15.75" customHeight="1" x14ac:dyDescent="0.25">
      <c r="A47" s="2"/>
      <c r="B47" s="2"/>
      <c r="C47" s="2"/>
      <c r="D47" s="2"/>
      <c r="E47" s="2"/>
      <c r="F47" s="2"/>
      <c r="G47" s="2"/>
      <c r="H47" s="2"/>
      <c r="I47" s="2"/>
      <c r="J47" s="1"/>
      <c r="K47" s="1"/>
      <c r="L47" s="1"/>
      <c r="M47" s="1"/>
      <c r="N47" s="1"/>
      <c r="O47" s="1"/>
      <c r="P47" s="1"/>
      <c r="Q47" s="1"/>
      <c r="R47" s="1"/>
      <c r="S47" s="1"/>
      <c r="T47" s="1"/>
      <c r="U47" s="1"/>
      <c r="V47" s="1"/>
      <c r="W47" s="1"/>
      <c r="X47" s="1"/>
      <c r="Y47" s="1"/>
      <c r="Z47" s="1"/>
    </row>
    <row r="48" spans="1:26" ht="15.75" customHeight="1" x14ac:dyDescent="0.25">
      <c r="A48" s="2"/>
      <c r="B48" s="2"/>
      <c r="C48" s="2"/>
      <c r="D48" s="2"/>
      <c r="E48" s="2"/>
      <c r="F48" s="2"/>
      <c r="G48" s="2"/>
      <c r="H48" s="2"/>
      <c r="I48" s="2"/>
      <c r="J48" s="1"/>
      <c r="K48" s="1"/>
      <c r="L48" s="1"/>
      <c r="M48" s="1"/>
      <c r="N48" s="1"/>
      <c r="O48" s="1"/>
      <c r="P48" s="1"/>
      <c r="Q48" s="1"/>
      <c r="R48" s="1"/>
      <c r="S48" s="1"/>
      <c r="T48" s="1"/>
      <c r="U48" s="1"/>
      <c r="V48" s="1"/>
      <c r="W48" s="1"/>
      <c r="X48" s="1"/>
      <c r="Y48" s="1"/>
      <c r="Z48" s="1"/>
    </row>
    <row r="49" spans="1:26" ht="15.75" customHeight="1" x14ac:dyDescent="0.25">
      <c r="A49" s="2"/>
      <c r="B49" s="2"/>
      <c r="C49" s="2"/>
      <c r="D49" s="2"/>
      <c r="E49" s="2"/>
      <c r="F49" s="2"/>
      <c r="G49" s="2"/>
      <c r="H49" s="2"/>
      <c r="I49" s="2"/>
      <c r="J49" s="1"/>
      <c r="K49" s="1"/>
      <c r="L49" s="1"/>
      <c r="M49" s="1"/>
      <c r="N49" s="1"/>
      <c r="O49" s="1"/>
      <c r="P49" s="1"/>
      <c r="Q49" s="1"/>
      <c r="R49" s="1"/>
      <c r="S49" s="1"/>
      <c r="T49" s="1"/>
      <c r="U49" s="1"/>
      <c r="V49" s="1"/>
      <c r="W49" s="1"/>
      <c r="X49" s="1"/>
      <c r="Y49" s="1"/>
      <c r="Z49" s="1"/>
    </row>
    <row r="50" spans="1:26" ht="15.75" customHeight="1" x14ac:dyDescent="0.25">
      <c r="A50" s="2"/>
      <c r="B50" s="2"/>
      <c r="C50" s="2"/>
      <c r="D50" s="2"/>
      <c r="E50" s="2"/>
      <c r="F50" s="2"/>
      <c r="G50" s="2"/>
      <c r="H50" s="2"/>
      <c r="I50" s="2"/>
      <c r="J50" s="1"/>
      <c r="K50" s="1"/>
      <c r="L50" s="1"/>
      <c r="M50" s="1"/>
      <c r="N50" s="1"/>
      <c r="O50" s="1"/>
      <c r="P50" s="1"/>
      <c r="Q50" s="1"/>
      <c r="R50" s="1"/>
      <c r="S50" s="1"/>
      <c r="T50" s="1"/>
      <c r="U50" s="1"/>
      <c r="V50" s="1"/>
      <c r="W50" s="1"/>
      <c r="X50" s="1"/>
      <c r="Y50" s="1"/>
      <c r="Z50" s="1"/>
    </row>
    <row r="51" spans="1:26" ht="15.75" customHeight="1" x14ac:dyDescent="0.25">
      <c r="A51" s="2"/>
      <c r="B51" s="2"/>
      <c r="C51" s="2"/>
      <c r="D51" s="2"/>
      <c r="E51" s="2"/>
      <c r="F51" s="2"/>
      <c r="G51" s="2"/>
      <c r="H51" s="2"/>
      <c r="I51" s="2"/>
      <c r="J51" s="1"/>
      <c r="K51" s="1"/>
      <c r="L51" s="1"/>
      <c r="M51" s="1"/>
      <c r="N51" s="1"/>
      <c r="O51" s="1"/>
      <c r="P51" s="1"/>
      <c r="Q51" s="1"/>
      <c r="R51" s="1"/>
      <c r="S51" s="1"/>
      <c r="T51" s="1"/>
      <c r="U51" s="1"/>
      <c r="V51" s="1"/>
      <c r="W51" s="1"/>
      <c r="X51" s="1"/>
      <c r="Y51" s="1"/>
      <c r="Z51" s="1"/>
    </row>
    <row r="52" spans="1:26" ht="15.75" customHeight="1" x14ac:dyDescent="0.25">
      <c r="A52" s="2"/>
      <c r="B52" s="2"/>
      <c r="C52" s="2"/>
      <c r="D52" s="2"/>
      <c r="E52" s="2"/>
      <c r="F52" s="2"/>
      <c r="G52" s="2"/>
      <c r="H52" s="2"/>
      <c r="I52" s="2"/>
      <c r="J52" s="1"/>
      <c r="K52" s="1"/>
      <c r="L52" s="1"/>
      <c r="M52" s="1"/>
      <c r="N52" s="1"/>
      <c r="O52" s="1"/>
      <c r="P52" s="1"/>
      <c r="Q52" s="1"/>
      <c r="R52" s="1"/>
      <c r="S52" s="1"/>
      <c r="T52" s="1"/>
      <c r="U52" s="1"/>
      <c r="V52" s="1"/>
      <c r="W52" s="1"/>
      <c r="X52" s="1"/>
      <c r="Y52" s="1"/>
      <c r="Z52" s="1"/>
    </row>
    <row r="53" spans="1:26" ht="15.75" customHeight="1" x14ac:dyDescent="0.25">
      <c r="A53" s="2"/>
      <c r="B53" s="2"/>
      <c r="C53" s="2"/>
      <c r="D53" s="2"/>
      <c r="E53" s="2"/>
      <c r="F53" s="2"/>
      <c r="G53" s="2"/>
      <c r="H53" s="2"/>
      <c r="I53" s="2"/>
      <c r="J53" s="1"/>
      <c r="K53" s="1"/>
      <c r="L53" s="1"/>
      <c r="M53" s="1"/>
      <c r="N53" s="1"/>
      <c r="O53" s="1"/>
      <c r="P53" s="1"/>
      <c r="Q53" s="1"/>
      <c r="R53" s="1"/>
      <c r="S53" s="1"/>
      <c r="T53" s="1"/>
      <c r="U53" s="1"/>
      <c r="V53" s="1"/>
      <c r="W53" s="1"/>
      <c r="X53" s="1"/>
      <c r="Y53" s="1"/>
      <c r="Z53" s="1"/>
    </row>
    <row r="54" spans="1:26" ht="15.75" customHeight="1" x14ac:dyDescent="0.25">
      <c r="A54" s="2"/>
      <c r="B54" s="2"/>
      <c r="C54" s="2"/>
      <c r="D54" s="2"/>
      <c r="E54" s="2"/>
      <c r="F54" s="2"/>
      <c r="G54" s="2"/>
      <c r="H54" s="2"/>
      <c r="I54" s="2"/>
      <c r="J54" s="1"/>
      <c r="K54" s="1"/>
      <c r="L54" s="1"/>
      <c r="M54" s="1"/>
      <c r="N54" s="1"/>
      <c r="O54" s="1"/>
      <c r="P54" s="1"/>
      <c r="Q54" s="1"/>
      <c r="R54" s="1"/>
      <c r="S54" s="1"/>
      <c r="T54" s="1"/>
      <c r="U54" s="1"/>
      <c r="V54" s="1"/>
      <c r="W54" s="1"/>
      <c r="X54" s="1"/>
      <c r="Y54" s="1"/>
      <c r="Z54" s="1"/>
    </row>
    <row r="55" spans="1:26" ht="15.75" customHeight="1" x14ac:dyDescent="0.25">
      <c r="A55" s="2"/>
      <c r="B55" s="2"/>
      <c r="C55" s="2"/>
      <c r="D55" s="2"/>
      <c r="E55" s="2"/>
      <c r="F55" s="2"/>
      <c r="G55" s="2"/>
      <c r="H55" s="2"/>
      <c r="I55" s="2"/>
      <c r="J55" s="1"/>
      <c r="K55" s="1"/>
      <c r="L55" s="1"/>
      <c r="M55" s="1"/>
      <c r="N55" s="1"/>
      <c r="O55" s="1"/>
      <c r="P55" s="1"/>
      <c r="Q55" s="1"/>
      <c r="R55" s="1"/>
      <c r="S55" s="1"/>
      <c r="T55" s="1"/>
      <c r="U55" s="1"/>
      <c r="V55" s="1"/>
      <c r="W55" s="1"/>
      <c r="X55" s="1"/>
      <c r="Y55" s="1"/>
      <c r="Z55" s="1"/>
    </row>
    <row r="56" spans="1:26" ht="15.75" customHeight="1" x14ac:dyDescent="0.25">
      <c r="A56" s="2"/>
      <c r="B56" s="2"/>
      <c r="C56" s="2"/>
      <c r="D56" s="2"/>
      <c r="E56" s="2"/>
      <c r="F56" s="2"/>
      <c r="G56" s="2"/>
      <c r="H56" s="2"/>
      <c r="I56" s="2"/>
      <c r="J56" s="1"/>
      <c r="K56" s="1"/>
      <c r="L56" s="1"/>
      <c r="M56" s="1"/>
      <c r="N56" s="1"/>
      <c r="O56" s="1"/>
      <c r="P56" s="1"/>
      <c r="Q56" s="1"/>
      <c r="R56" s="1"/>
      <c r="S56" s="1"/>
      <c r="T56" s="1"/>
      <c r="U56" s="1"/>
      <c r="V56" s="1"/>
      <c r="W56" s="1"/>
      <c r="X56" s="1"/>
      <c r="Y56" s="1"/>
      <c r="Z56" s="1"/>
    </row>
    <row r="57" spans="1:26" ht="15.75" customHeight="1" x14ac:dyDescent="0.25">
      <c r="A57" s="2"/>
      <c r="B57" s="2"/>
      <c r="C57" s="2"/>
      <c r="D57" s="2"/>
      <c r="E57" s="2"/>
      <c r="F57" s="2"/>
      <c r="G57" s="2"/>
      <c r="H57" s="2"/>
      <c r="I57" s="2"/>
      <c r="J57" s="1"/>
      <c r="K57" s="1"/>
      <c r="L57" s="1"/>
      <c r="M57" s="1"/>
      <c r="N57" s="1"/>
      <c r="O57" s="1"/>
      <c r="P57" s="1"/>
      <c r="Q57" s="1"/>
      <c r="R57" s="1"/>
      <c r="S57" s="1"/>
      <c r="T57" s="1"/>
      <c r="U57" s="1"/>
      <c r="V57" s="1"/>
      <c r="W57" s="1"/>
      <c r="X57" s="1"/>
      <c r="Y57" s="1"/>
      <c r="Z57" s="1"/>
    </row>
    <row r="58" spans="1:26" ht="15.75" customHeight="1" x14ac:dyDescent="0.25">
      <c r="A58" s="2"/>
      <c r="B58" s="2"/>
      <c r="C58" s="2"/>
      <c r="D58" s="2"/>
      <c r="E58" s="2"/>
      <c r="F58" s="2"/>
      <c r="G58" s="2"/>
      <c r="H58" s="2"/>
      <c r="I58" s="2"/>
      <c r="J58" s="1"/>
      <c r="K58" s="1"/>
      <c r="L58" s="1"/>
      <c r="M58" s="1"/>
      <c r="N58" s="1"/>
      <c r="O58" s="1"/>
      <c r="P58" s="1"/>
      <c r="Q58" s="1"/>
      <c r="R58" s="1"/>
      <c r="S58" s="1"/>
      <c r="T58" s="1"/>
      <c r="U58" s="1"/>
      <c r="V58" s="1"/>
      <c r="W58" s="1"/>
      <c r="X58" s="1"/>
      <c r="Y58" s="1"/>
      <c r="Z58" s="1"/>
    </row>
    <row r="59" spans="1:26" ht="15.75" customHeight="1" x14ac:dyDescent="0.25">
      <c r="A59" s="2"/>
      <c r="B59" s="2"/>
      <c r="C59" s="2"/>
      <c r="D59" s="2"/>
      <c r="E59" s="2"/>
      <c r="F59" s="2"/>
      <c r="G59" s="2"/>
      <c r="H59" s="2"/>
      <c r="I59" s="2"/>
      <c r="J59" s="1"/>
      <c r="K59" s="1"/>
      <c r="L59" s="1"/>
      <c r="M59" s="1"/>
      <c r="N59" s="1"/>
      <c r="O59" s="1"/>
      <c r="P59" s="1"/>
      <c r="Q59" s="1"/>
      <c r="R59" s="1"/>
      <c r="S59" s="1"/>
      <c r="T59" s="1"/>
      <c r="U59" s="1"/>
      <c r="V59" s="1"/>
      <c r="W59" s="1"/>
      <c r="X59" s="1"/>
      <c r="Y59" s="1"/>
      <c r="Z59" s="1"/>
    </row>
    <row r="60" spans="1:26" ht="15.75" customHeight="1" x14ac:dyDescent="0.25">
      <c r="A60" s="2"/>
      <c r="B60" s="2"/>
      <c r="C60" s="2"/>
      <c r="D60" s="2"/>
      <c r="E60" s="2"/>
      <c r="F60" s="2"/>
      <c r="G60" s="2"/>
      <c r="H60" s="2"/>
      <c r="I60" s="2"/>
      <c r="J60" s="1"/>
      <c r="K60" s="1"/>
      <c r="L60" s="1"/>
      <c r="M60" s="1"/>
      <c r="N60" s="1"/>
      <c r="O60" s="1"/>
      <c r="P60" s="1"/>
      <c r="Q60" s="1"/>
      <c r="R60" s="1"/>
      <c r="S60" s="1"/>
      <c r="T60" s="1"/>
      <c r="U60" s="1"/>
      <c r="V60" s="1"/>
      <c r="W60" s="1"/>
      <c r="X60" s="1"/>
      <c r="Y60" s="1"/>
      <c r="Z60" s="1"/>
    </row>
    <row r="61" spans="1:26" ht="15.75" customHeight="1" x14ac:dyDescent="0.25">
      <c r="A61" s="2"/>
      <c r="B61" s="2"/>
      <c r="C61" s="2"/>
      <c r="D61" s="2"/>
      <c r="E61" s="2"/>
      <c r="F61" s="2"/>
      <c r="G61" s="2"/>
      <c r="H61" s="2"/>
      <c r="I61" s="2"/>
      <c r="J61" s="1"/>
      <c r="K61" s="1"/>
      <c r="L61" s="1"/>
      <c r="M61" s="1"/>
      <c r="N61" s="1"/>
      <c r="O61" s="1"/>
      <c r="P61" s="1"/>
      <c r="Q61" s="1"/>
      <c r="R61" s="1"/>
      <c r="S61" s="1"/>
      <c r="T61" s="1"/>
      <c r="U61" s="1"/>
      <c r="V61" s="1"/>
      <c r="W61" s="1"/>
      <c r="X61" s="1"/>
      <c r="Y61" s="1"/>
      <c r="Z61" s="1"/>
    </row>
    <row r="62" spans="1:26" ht="15.75" customHeight="1" x14ac:dyDescent="0.25">
      <c r="A62" s="2"/>
      <c r="B62" s="2"/>
      <c r="C62" s="2"/>
      <c r="D62" s="2"/>
      <c r="E62" s="2"/>
      <c r="F62" s="2"/>
      <c r="G62" s="2"/>
      <c r="H62" s="2"/>
      <c r="I62" s="2"/>
      <c r="J62" s="1"/>
      <c r="K62" s="1"/>
      <c r="L62" s="1"/>
      <c r="M62" s="1"/>
      <c r="N62" s="1"/>
      <c r="O62" s="1"/>
      <c r="P62" s="1"/>
      <c r="Q62" s="1"/>
      <c r="R62" s="1"/>
      <c r="S62" s="1"/>
      <c r="T62" s="1"/>
      <c r="U62" s="1"/>
      <c r="V62" s="1"/>
      <c r="W62" s="1"/>
      <c r="X62" s="1"/>
      <c r="Y62" s="1"/>
      <c r="Z62" s="1"/>
    </row>
    <row r="63" spans="1:26" ht="15.75" customHeight="1" x14ac:dyDescent="0.25">
      <c r="A63" s="2"/>
      <c r="B63" s="2"/>
      <c r="C63" s="2"/>
      <c r="D63" s="2"/>
      <c r="E63" s="2"/>
      <c r="F63" s="2"/>
      <c r="G63" s="2"/>
      <c r="H63" s="2"/>
      <c r="I63" s="2"/>
      <c r="J63" s="1"/>
      <c r="K63" s="1"/>
      <c r="L63" s="1"/>
      <c r="M63" s="1"/>
      <c r="N63" s="1"/>
      <c r="O63" s="1"/>
      <c r="P63" s="1"/>
      <c r="Q63" s="1"/>
      <c r="R63" s="1"/>
      <c r="S63" s="1"/>
      <c r="T63" s="1"/>
      <c r="U63" s="1"/>
      <c r="V63" s="1"/>
      <c r="W63" s="1"/>
      <c r="X63" s="1"/>
      <c r="Y63" s="1"/>
      <c r="Z63" s="1"/>
    </row>
    <row r="64" spans="1:26" ht="15.75" customHeight="1" x14ac:dyDescent="0.25">
      <c r="A64" s="2"/>
      <c r="B64" s="2"/>
      <c r="C64" s="2"/>
      <c r="D64" s="2"/>
      <c r="E64" s="2"/>
      <c r="F64" s="2"/>
      <c r="G64" s="2"/>
      <c r="H64" s="2"/>
      <c r="I64" s="2"/>
      <c r="J64" s="1"/>
      <c r="K64" s="1"/>
      <c r="L64" s="1"/>
      <c r="M64" s="1"/>
      <c r="N64" s="1"/>
      <c r="O64" s="1"/>
      <c r="P64" s="1"/>
      <c r="Q64" s="1"/>
      <c r="R64" s="1"/>
      <c r="S64" s="1"/>
      <c r="T64" s="1"/>
      <c r="U64" s="1"/>
      <c r="V64" s="1"/>
      <c r="W64" s="1"/>
      <c r="X64" s="1"/>
      <c r="Y64" s="1"/>
      <c r="Z64" s="1"/>
    </row>
    <row r="65" spans="1:26" ht="15.75" customHeight="1" x14ac:dyDescent="0.25">
      <c r="A65" s="2"/>
      <c r="B65" s="2"/>
      <c r="C65" s="2"/>
      <c r="D65" s="2"/>
      <c r="E65" s="2"/>
      <c r="F65" s="2"/>
      <c r="G65" s="2"/>
      <c r="H65" s="2"/>
      <c r="I65" s="2"/>
      <c r="J65" s="1"/>
      <c r="K65" s="1"/>
      <c r="L65" s="1"/>
      <c r="M65" s="1"/>
      <c r="N65" s="1"/>
      <c r="O65" s="1"/>
      <c r="P65" s="1"/>
      <c r="Q65" s="1"/>
      <c r="R65" s="1"/>
      <c r="S65" s="1"/>
      <c r="T65" s="1"/>
      <c r="U65" s="1"/>
      <c r="V65" s="1"/>
      <c r="W65" s="1"/>
      <c r="X65" s="1"/>
      <c r="Y65" s="1"/>
      <c r="Z65" s="1"/>
    </row>
    <row r="66" spans="1:26" ht="15.75" customHeight="1" x14ac:dyDescent="0.25">
      <c r="A66" s="2"/>
      <c r="B66" s="2"/>
      <c r="C66" s="2"/>
      <c r="D66" s="2"/>
      <c r="E66" s="2"/>
      <c r="F66" s="2"/>
      <c r="G66" s="2"/>
      <c r="H66" s="2"/>
      <c r="I66" s="2"/>
      <c r="J66" s="1"/>
      <c r="K66" s="1"/>
      <c r="L66" s="1"/>
      <c r="M66" s="1"/>
      <c r="N66" s="1"/>
      <c r="O66" s="1"/>
      <c r="P66" s="1"/>
      <c r="Q66" s="1"/>
      <c r="R66" s="1"/>
      <c r="S66" s="1"/>
      <c r="T66" s="1"/>
      <c r="U66" s="1"/>
      <c r="V66" s="1"/>
      <c r="W66" s="1"/>
      <c r="X66" s="1"/>
      <c r="Y66" s="1"/>
      <c r="Z66" s="1"/>
    </row>
    <row r="67" spans="1:26" ht="15.75" customHeight="1" x14ac:dyDescent="0.25">
      <c r="A67" s="2"/>
      <c r="B67" s="2"/>
      <c r="C67" s="2"/>
      <c r="D67" s="2"/>
      <c r="E67" s="2"/>
      <c r="F67" s="2"/>
      <c r="G67" s="2"/>
      <c r="H67" s="2"/>
      <c r="I67" s="2"/>
      <c r="J67" s="1"/>
      <c r="K67" s="1"/>
      <c r="L67" s="1"/>
      <c r="M67" s="1"/>
      <c r="N67" s="1"/>
      <c r="O67" s="1"/>
      <c r="P67" s="1"/>
      <c r="Q67" s="1"/>
      <c r="R67" s="1"/>
      <c r="S67" s="1"/>
      <c r="T67" s="1"/>
      <c r="U67" s="1"/>
      <c r="V67" s="1"/>
      <c r="W67" s="1"/>
      <c r="X67" s="1"/>
      <c r="Y67" s="1"/>
      <c r="Z67" s="1"/>
    </row>
    <row r="68" spans="1:26" ht="15.75" customHeight="1" x14ac:dyDescent="0.25">
      <c r="A68" s="2"/>
      <c r="B68" s="2"/>
      <c r="C68" s="2"/>
      <c r="D68" s="2"/>
      <c r="E68" s="2"/>
      <c r="F68" s="2"/>
      <c r="G68" s="2"/>
      <c r="H68" s="2"/>
      <c r="I68" s="2"/>
      <c r="J68" s="1"/>
      <c r="K68" s="1"/>
      <c r="L68" s="1"/>
      <c r="M68" s="1"/>
      <c r="N68" s="1"/>
      <c r="O68" s="1"/>
      <c r="P68" s="1"/>
      <c r="Q68" s="1"/>
      <c r="R68" s="1"/>
      <c r="S68" s="1"/>
      <c r="T68" s="1"/>
      <c r="U68" s="1"/>
      <c r="V68" s="1"/>
      <c r="W68" s="1"/>
      <c r="X68" s="1"/>
      <c r="Y68" s="1"/>
      <c r="Z68" s="1"/>
    </row>
    <row r="69" spans="1:26" ht="15.75" customHeight="1" x14ac:dyDescent="0.25">
      <c r="A69" s="2"/>
      <c r="B69" s="2"/>
      <c r="C69" s="2"/>
      <c r="D69" s="2"/>
      <c r="E69" s="2"/>
      <c r="F69" s="2"/>
      <c r="G69" s="2"/>
      <c r="H69" s="2"/>
      <c r="I69" s="2"/>
      <c r="J69" s="1"/>
      <c r="K69" s="1"/>
      <c r="L69" s="1"/>
      <c r="M69" s="1"/>
      <c r="N69" s="1"/>
      <c r="O69" s="1"/>
      <c r="P69" s="1"/>
      <c r="Q69" s="1"/>
      <c r="R69" s="1"/>
      <c r="S69" s="1"/>
      <c r="T69" s="1"/>
      <c r="U69" s="1"/>
      <c r="V69" s="1"/>
      <c r="W69" s="1"/>
      <c r="X69" s="1"/>
      <c r="Y69" s="1"/>
      <c r="Z69" s="1"/>
    </row>
    <row r="70" spans="1:26" ht="15.75" customHeight="1" x14ac:dyDescent="0.25">
      <c r="A70" s="2"/>
      <c r="B70" s="2"/>
      <c r="C70" s="2"/>
      <c r="D70" s="2"/>
      <c r="E70" s="2"/>
      <c r="F70" s="2"/>
      <c r="G70" s="2"/>
      <c r="H70" s="2"/>
      <c r="I70" s="2"/>
      <c r="J70" s="1"/>
      <c r="K70" s="1"/>
      <c r="L70" s="1"/>
      <c r="M70" s="1"/>
      <c r="N70" s="1"/>
      <c r="O70" s="1"/>
      <c r="P70" s="1"/>
      <c r="Q70" s="1"/>
      <c r="R70" s="1"/>
      <c r="S70" s="1"/>
      <c r="T70" s="1"/>
      <c r="U70" s="1"/>
      <c r="V70" s="1"/>
      <c r="W70" s="1"/>
      <c r="X70" s="1"/>
      <c r="Y70" s="1"/>
      <c r="Z70" s="1"/>
    </row>
    <row r="71" spans="1:26" ht="15.75" customHeight="1" x14ac:dyDescent="0.25">
      <c r="A71" s="3"/>
      <c r="B71" s="3"/>
      <c r="C71" s="3"/>
      <c r="D71" s="3"/>
      <c r="E71" s="3"/>
      <c r="F71" s="3"/>
      <c r="G71" s="3"/>
      <c r="H71" s="3"/>
      <c r="I71" s="3"/>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 customHeight="1" x14ac:dyDescent="0.25">
      <c r="A1001" s="1"/>
      <c r="B1001" s="1"/>
      <c r="C1001" s="1"/>
      <c r="D1001" s="1"/>
      <c r="E1001" s="1"/>
      <c r="F1001" s="1"/>
      <c r="G1001" s="1"/>
      <c r="H1001" s="1"/>
      <c r="I1001" s="1"/>
    </row>
  </sheetData>
  <mergeCells count="3">
    <mergeCell ref="A1:H1"/>
    <mergeCell ref="A3:C3"/>
    <mergeCell ref="D3:H3"/>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01"/>
  <sheetViews>
    <sheetView workbookViewId="0">
      <selection sqref="A1:H1"/>
    </sheetView>
  </sheetViews>
  <sheetFormatPr baseColWidth="10" defaultColWidth="14.42578125" defaultRowHeight="15" customHeight="1" x14ac:dyDescent="0.25"/>
  <cols>
    <col min="1" max="1" width="16" customWidth="1"/>
    <col min="2" max="2" width="8.5703125" customWidth="1"/>
    <col min="3" max="3" width="9.140625" customWidth="1"/>
    <col min="4" max="4" width="14.5703125" customWidth="1"/>
    <col min="5" max="6" width="10.7109375" customWidth="1"/>
    <col min="7" max="7" width="15.5703125" customWidth="1"/>
    <col min="8" max="8" width="18.28515625" customWidth="1"/>
    <col min="9" max="26" width="10.7109375" customWidth="1"/>
  </cols>
  <sheetData>
    <row r="1" spans="1:8" ht="15" customHeight="1" thickBot="1" x14ac:dyDescent="0.3">
      <c r="A1" s="22" t="s">
        <v>467</v>
      </c>
      <c r="B1" s="22"/>
      <c r="C1" s="22"/>
      <c r="D1" s="22"/>
      <c r="E1" s="22"/>
      <c r="F1" s="22"/>
      <c r="G1" s="22"/>
      <c r="H1" s="22"/>
    </row>
    <row r="2" spans="1:8" ht="111" thickBot="1" x14ac:dyDescent="0.3">
      <c r="A2" s="7" t="s">
        <v>279</v>
      </c>
      <c r="B2" s="7" t="s">
        <v>280</v>
      </c>
      <c r="C2" s="7" t="s">
        <v>2</v>
      </c>
      <c r="D2" s="8" t="s">
        <v>405</v>
      </c>
      <c r="E2" s="7" t="s">
        <v>281</v>
      </c>
      <c r="F2" s="7" t="s">
        <v>5</v>
      </c>
      <c r="G2" s="7" t="s">
        <v>36</v>
      </c>
      <c r="H2" s="7" t="s">
        <v>7</v>
      </c>
    </row>
    <row r="3" spans="1:8" ht="32.25" customHeight="1" thickBot="1" x14ac:dyDescent="0.3">
      <c r="A3" s="23" t="s">
        <v>221</v>
      </c>
      <c r="B3" s="24"/>
      <c r="C3" s="24"/>
      <c r="D3" s="25" t="s">
        <v>222</v>
      </c>
      <c r="E3" s="24"/>
      <c r="F3" s="24"/>
      <c r="G3" s="24"/>
      <c r="H3" s="24"/>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63"/>
  <sheetViews>
    <sheetView topLeftCell="A93" zoomScale="89" zoomScaleNormal="89" workbookViewId="0">
      <selection activeCell="A3" sqref="A3:A95"/>
    </sheetView>
  </sheetViews>
  <sheetFormatPr baseColWidth="10" defaultColWidth="14.42578125" defaultRowHeight="15" customHeight="1" x14ac:dyDescent="0.25"/>
  <cols>
    <col min="1" max="1" width="18.42578125" customWidth="1"/>
    <col min="2" max="2" width="15.7109375" customWidth="1"/>
    <col min="3" max="3" width="16.42578125" customWidth="1"/>
    <col min="4" max="4" width="8.42578125" customWidth="1"/>
    <col min="6" max="6" width="21.28515625" customWidth="1"/>
    <col min="7" max="7" width="22.7109375" customWidth="1"/>
    <col min="8" max="8" width="70.7109375" customWidth="1"/>
    <col min="9" max="9" width="17.42578125" customWidth="1"/>
    <col min="10" max="26" width="10.7109375" customWidth="1"/>
  </cols>
  <sheetData>
    <row r="1" spans="1:9" ht="15" customHeight="1" thickTop="1" thickBot="1" x14ac:dyDescent="0.3">
      <c r="A1" s="26" t="s">
        <v>467</v>
      </c>
      <c r="B1" s="26"/>
      <c r="C1" s="26"/>
      <c r="D1" s="26"/>
      <c r="E1" s="26"/>
      <c r="F1" s="26"/>
      <c r="G1" s="26"/>
      <c r="H1" s="26"/>
      <c r="I1" s="26"/>
    </row>
    <row r="2" spans="1:9" ht="31.5" thickTop="1" thickBot="1" x14ac:dyDescent="0.3">
      <c r="A2" s="10" t="s">
        <v>10</v>
      </c>
      <c r="B2" s="11" t="s">
        <v>11</v>
      </c>
      <c r="C2" s="11" t="s">
        <v>12</v>
      </c>
      <c r="D2" s="11" t="s">
        <v>13</v>
      </c>
      <c r="E2" s="11" t="s">
        <v>14</v>
      </c>
      <c r="F2" s="11" t="s">
        <v>15</v>
      </c>
      <c r="G2" s="11" t="s">
        <v>16</v>
      </c>
      <c r="H2" s="12" t="s">
        <v>17</v>
      </c>
      <c r="I2" s="11" t="s">
        <v>18</v>
      </c>
    </row>
    <row r="3" spans="1:9" ht="259.5" customHeight="1" thickTop="1" thickBot="1" x14ac:dyDescent="0.3">
      <c r="A3" s="13">
        <v>180</v>
      </c>
      <c r="B3" s="13">
        <v>3</v>
      </c>
      <c r="C3" s="13" t="s">
        <v>19</v>
      </c>
      <c r="D3" s="13">
        <v>2</v>
      </c>
      <c r="E3" s="13" t="s">
        <v>223</v>
      </c>
      <c r="F3" s="13" t="s">
        <v>224</v>
      </c>
      <c r="G3" s="13" t="s">
        <v>58</v>
      </c>
      <c r="H3" s="14" t="s">
        <v>293</v>
      </c>
      <c r="I3" s="15" t="s">
        <v>84</v>
      </c>
    </row>
    <row r="4" spans="1:9" ht="294" customHeight="1" thickBot="1" x14ac:dyDescent="0.3">
      <c r="A4" s="13">
        <v>181</v>
      </c>
      <c r="B4" s="13">
        <v>3</v>
      </c>
      <c r="C4" s="13" t="s">
        <v>19</v>
      </c>
      <c r="D4" s="13">
        <v>2</v>
      </c>
      <c r="E4" s="13" t="s">
        <v>223</v>
      </c>
      <c r="F4" s="13" t="s">
        <v>224</v>
      </c>
      <c r="G4" s="13" t="s">
        <v>97</v>
      </c>
      <c r="H4" s="14" t="s">
        <v>294</v>
      </c>
      <c r="I4" s="15" t="s">
        <v>82</v>
      </c>
    </row>
    <row r="5" spans="1:9" ht="225.75" customHeight="1" thickBot="1" x14ac:dyDescent="0.3">
      <c r="A5" s="13">
        <v>182</v>
      </c>
      <c r="B5" s="13">
        <v>3</v>
      </c>
      <c r="C5" s="13" t="s">
        <v>19</v>
      </c>
      <c r="D5" s="13">
        <v>2</v>
      </c>
      <c r="E5" s="13" t="s">
        <v>223</v>
      </c>
      <c r="F5" s="13" t="s">
        <v>224</v>
      </c>
      <c r="G5" s="13" t="s">
        <v>296</v>
      </c>
      <c r="H5" s="14" t="s">
        <v>295</v>
      </c>
      <c r="I5" s="15" t="s">
        <v>106</v>
      </c>
    </row>
    <row r="6" spans="1:9" ht="210.75" customHeight="1" thickBot="1" x14ac:dyDescent="0.3">
      <c r="A6" s="13">
        <v>183</v>
      </c>
      <c r="B6" s="13">
        <v>3</v>
      </c>
      <c r="C6" s="13" t="s">
        <v>19</v>
      </c>
      <c r="D6" s="13">
        <v>2</v>
      </c>
      <c r="E6" s="13" t="s">
        <v>223</v>
      </c>
      <c r="F6" s="13" t="s">
        <v>224</v>
      </c>
      <c r="G6" s="13" t="s">
        <v>298</v>
      </c>
      <c r="H6" s="14" t="s">
        <v>297</v>
      </c>
      <c r="I6" s="15" t="s">
        <v>106</v>
      </c>
    </row>
    <row r="7" spans="1:9" ht="259.5" customHeight="1" thickBot="1" x14ac:dyDescent="0.3">
      <c r="A7" s="13">
        <v>184</v>
      </c>
      <c r="B7" s="13">
        <v>3</v>
      </c>
      <c r="C7" s="13" t="s">
        <v>19</v>
      </c>
      <c r="D7" s="13">
        <v>2</v>
      </c>
      <c r="E7" s="13" t="s">
        <v>223</v>
      </c>
      <c r="F7" s="13" t="s">
        <v>224</v>
      </c>
      <c r="G7" s="13" t="s">
        <v>296</v>
      </c>
      <c r="H7" s="14" t="s">
        <v>299</v>
      </c>
      <c r="I7" s="15" t="s">
        <v>84</v>
      </c>
    </row>
    <row r="8" spans="1:9" ht="164.25" customHeight="1" thickBot="1" x14ac:dyDescent="0.3">
      <c r="A8" s="13">
        <v>185</v>
      </c>
      <c r="B8" s="13">
        <v>3</v>
      </c>
      <c r="C8" s="13" t="s">
        <v>19</v>
      </c>
      <c r="D8" s="13">
        <v>2</v>
      </c>
      <c r="E8" s="13" t="s">
        <v>223</v>
      </c>
      <c r="F8" s="13" t="s">
        <v>224</v>
      </c>
      <c r="G8" s="13" t="s">
        <v>296</v>
      </c>
      <c r="H8" s="14" t="s">
        <v>300</v>
      </c>
      <c r="I8" s="15" t="s">
        <v>155</v>
      </c>
    </row>
    <row r="9" spans="1:9" ht="193.5" customHeight="1" thickBot="1" x14ac:dyDescent="0.3">
      <c r="A9" s="13">
        <v>186</v>
      </c>
      <c r="B9" s="13">
        <v>3</v>
      </c>
      <c r="C9" s="13" t="s">
        <v>19</v>
      </c>
      <c r="D9" s="13">
        <v>2</v>
      </c>
      <c r="E9" s="13" t="s">
        <v>223</v>
      </c>
      <c r="F9" s="13" t="s">
        <v>224</v>
      </c>
      <c r="G9" s="13" t="s">
        <v>45</v>
      </c>
      <c r="H9" s="14" t="s">
        <v>301</v>
      </c>
      <c r="I9" s="15" t="s">
        <v>101</v>
      </c>
    </row>
    <row r="10" spans="1:9" ht="409.6" thickBot="1" x14ac:dyDescent="0.3">
      <c r="A10" s="13">
        <v>187</v>
      </c>
      <c r="B10" s="13">
        <v>3</v>
      </c>
      <c r="C10" s="13" t="s">
        <v>19</v>
      </c>
      <c r="D10" s="13">
        <v>2</v>
      </c>
      <c r="E10" s="13" t="s">
        <v>223</v>
      </c>
      <c r="F10" s="13" t="s">
        <v>224</v>
      </c>
      <c r="G10" s="13" t="s">
        <v>202</v>
      </c>
      <c r="H10" s="14" t="s">
        <v>302</v>
      </c>
      <c r="I10" s="15" t="s">
        <v>303</v>
      </c>
    </row>
    <row r="11" spans="1:9" ht="409.6" thickBot="1" x14ac:dyDescent="0.3">
      <c r="A11" s="13">
        <v>188</v>
      </c>
      <c r="B11" s="13">
        <v>3</v>
      </c>
      <c r="C11" s="13" t="s">
        <v>19</v>
      </c>
      <c r="D11" s="13">
        <v>2</v>
      </c>
      <c r="E11" s="13" t="s">
        <v>223</v>
      </c>
      <c r="F11" s="13" t="s">
        <v>224</v>
      </c>
      <c r="G11" s="13" t="s">
        <v>97</v>
      </c>
      <c r="H11" s="14" t="s">
        <v>305</v>
      </c>
      <c r="I11" s="15" t="s">
        <v>304</v>
      </c>
    </row>
    <row r="12" spans="1:9" ht="273" customHeight="1" thickBot="1" x14ac:dyDescent="0.3">
      <c r="A12" s="13">
        <v>189</v>
      </c>
      <c r="B12" s="13">
        <v>3</v>
      </c>
      <c r="C12" s="13" t="s">
        <v>19</v>
      </c>
      <c r="D12" s="13">
        <v>2</v>
      </c>
      <c r="E12" s="13" t="s">
        <v>223</v>
      </c>
      <c r="F12" s="13" t="s">
        <v>224</v>
      </c>
      <c r="G12" s="13" t="s">
        <v>202</v>
      </c>
      <c r="H12" s="14" t="s">
        <v>306</v>
      </c>
      <c r="I12" s="15" t="s">
        <v>136</v>
      </c>
    </row>
    <row r="13" spans="1:9" ht="210" customHeight="1" thickBot="1" x14ac:dyDescent="0.3">
      <c r="A13" s="13">
        <v>190</v>
      </c>
      <c r="B13" s="13">
        <v>3</v>
      </c>
      <c r="C13" s="13" t="s">
        <v>19</v>
      </c>
      <c r="D13" s="13">
        <v>2</v>
      </c>
      <c r="E13" s="13" t="s">
        <v>223</v>
      </c>
      <c r="F13" s="13" t="s">
        <v>224</v>
      </c>
      <c r="G13" s="13" t="s">
        <v>48</v>
      </c>
      <c r="H13" s="14" t="s">
        <v>307</v>
      </c>
      <c r="I13" s="15" t="s">
        <v>84</v>
      </c>
    </row>
    <row r="14" spans="1:9" ht="323.25" customHeight="1" thickBot="1" x14ac:dyDescent="0.3">
      <c r="A14" s="13">
        <v>191</v>
      </c>
      <c r="B14" s="13">
        <v>3</v>
      </c>
      <c r="C14" s="13" t="s">
        <v>19</v>
      </c>
      <c r="D14" s="13">
        <v>2</v>
      </c>
      <c r="E14" s="13" t="s">
        <v>223</v>
      </c>
      <c r="F14" s="13" t="s">
        <v>224</v>
      </c>
      <c r="G14" s="13" t="s">
        <v>183</v>
      </c>
      <c r="H14" s="14" t="s">
        <v>308</v>
      </c>
      <c r="I14" s="15" t="s">
        <v>101</v>
      </c>
    </row>
    <row r="15" spans="1:9" ht="409.6" thickBot="1" x14ac:dyDescent="0.3">
      <c r="A15" s="13">
        <v>192</v>
      </c>
      <c r="B15" s="13">
        <v>3</v>
      </c>
      <c r="C15" s="13" t="s">
        <v>19</v>
      </c>
      <c r="D15" s="13">
        <v>2</v>
      </c>
      <c r="E15" s="13" t="s">
        <v>223</v>
      </c>
      <c r="F15" s="13" t="s">
        <v>224</v>
      </c>
      <c r="G15" s="13" t="s">
        <v>97</v>
      </c>
      <c r="H15" s="14" t="s">
        <v>309</v>
      </c>
      <c r="I15" s="15" t="s">
        <v>101</v>
      </c>
    </row>
    <row r="16" spans="1:9" ht="275.25" customHeight="1" thickBot="1" x14ac:dyDescent="0.3">
      <c r="A16" s="13">
        <v>193</v>
      </c>
      <c r="B16" s="13">
        <v>3</v>
      </c>
      <c r="C16" s="13" t="s">
        <v>19</v>
      </c>
      <c r="D16" s="13">
        <v>2</v>
      </c>
      <c r="E16" s="13" t="s">
        <v>223</v>
      </c>
      <c r="F16" s="13" t="s">
        <v>224</v>
      </c>
      <c r="G16" s="13" t="s">
        <v>311</v>
      </c>
      <c r="H16" s="14" t="s">
        <v>310</v>
      </c>
      <c r="I16" s="15" t="s">
        <v>122</v>
      </c>
    </row>
    <row r="17" spans="1:9" ht="409.6" customHeight="1" thickBot="1" x14ac:dyDescent="0.3">
      <c r="A17" s="13">
        <v>194</v>
      </c>
      <c r="B17" s="13">
        <v>3</v>
      </c>
      <c r="C17" s="13" t="s">
        <v>19</v>
      </c>
      <c r="D17" s="13">
        <v>2</v>
      </c>
      <c r="E17" s="13" t="s">
        <v>223</v>
      </c>
      <c r="F17" s="13" t="s">
        <v>224</v>
      </c>
      <c r="G17" s="13" t="s">
        <v>97</v>
      </c>
      <c r="H17" s="14" t="s">
        <v>312</v>
      </c>
      <c r="I17" s="15" t="s">
        <v>101</v>
      </c>
    </row>
    <row r="18" spans="1:9" ht="409.5" customHeight="1" thickBot="1" x14ac:dyDescent="0.3">
      <c r="A18" s="13">
        <v>195</v>
      </c>
      <c r="B18" s="13">
        <v>3</v>
      </c>
      <c r="C18" s="13" t="s">
        <v>19</v>
      </c>
      <c r="D18" s="13">
        <v>2</v>
      </c>
      <c r="E18" s="13" t="s">
        <v>223</v>
      </c>
      <c r="F18" s="13" t="s">
        <v>224</v>
      </c>
      <c r="G18" s="13" t="s">
        <v>97</v>
      </c>
      <c r="H18" s="14" t="s">
        <v>313</v>
      </c>
      <c r="I18" s="15" t="s">
        <v>314</v>
      </c>
    </row>
    <row r="19" spans="1:9" ht="195" customHeight="1" thickBot="1" x14ac:dyDescent="0.3">
      <c r="A19" s="13">
        <v>196</v>
      </c>
      <c r="B19" s="13">
        <v>3</v>
      </c>
      <c r="C19" s="13" t="s">
        <v>19</v>
      </c>
      <c r="D19" s="13">
        <v>2</v>
      </c>
      <c r="E19" s="13" t="s">
        <v>223</v>
      </c>
      <c r="F19" s="13" t="s">
        <v>224</v>
      </c>
      <c r="G19" s="13" t="s">
        <v>202</v>
      </c>
      <c r="H19" s="14" t="s">
        <v>341</v>
      </c>
      <c r="I19" s="15" t="s">
        <v>122</v>
      </c>
    </row>
    <row r="20" spans="1:9" ht="76.5" customHeight="1" thickBot="1" x14ac:dyDescent="0.3">
      <c r="A20" s="13">
        <v>197</v>
      </c>
      <c r="B20" s="13">
        <v>3</v>
      </c>
      <c r="C20" s="13" t="s">
        <v>19</v>
      </c>
      <c r="D20" s="13">
        <v>2</v>
      </c>
      <c r="E20" s="13" t="s">
        <v>223</v>
      </c>
      <c r="F20" s="13" t="s">
        <v>224</v>
      </c>
      <c r="G20" s="13" t="s">
        <v>97</v>
      </c>
      <c r="H20" s="14" t="s">
        <v>316</v>
      </c>
      <c r="I20" s="15" t="s">
        <v>315</v>
      </c>
    </row>
    <row r="21" spans="1:9" ht="274.5" customHeight="1" thickBot="1" x14ac:dyDescent="0.3">
      <c r="A21" s="13">
        <v>198</v>
      </c>
      <c r="B21" s="13">
        <v>3</v>
      </c>
      <c r="C21" s="13" t="s">
        <v>19</v>
      </c>
      <c r="D21" s="13">
        <v>2</v>
      </c>
      <c r="E21" s="13" t="s">
        <v>223</v>
      </c>
      <c r="F21" s="13" t="s">
        <v>224</v>
      </c>
      <c r="G21" s="13" t="s">
        <v>202</v>
      </c>
      <c r="H21" s="14" t="s">
        <v>317</v>
      </c>
      <c r="I21" s="15" t="s">
        <v>318</v>
      </c>
    </row>
    <row r="22" spans="1:9" ht="289.5" customHeight="1" thickBot="1" x14ac:dyDescent="0.3">
      <c r="A22" s="13">
        <v>199</v>
      </c>
      <c r="B22" s="13">
        <v>3</v>
      </c>
      <c r="C22" s="13" t="s">
        <v>19</v>
      </c>
      <c r="D22" s="13">
        <v>2</v>
      </c>
      <c r="E22" s="13" t="s">
        <v>223</v>
      </c>
      <c r="F22" s="13" t="s">
        <v>224</v>
      </c>
      <c r="G22" s="13" t="s">
        <v>311</v>
      </c>
      <c r="H22" s="14" t="s">
        <v>319</v>
      </c>
      <c r="I22" s="15" t="s">
        <v>142</v>
      </c>
    </row>
    <row r="23" spans="1:9" ht="409.5" customHeight="1" thickBot="1" x14ac:dyDescent="0.3">
      <c r="A23" s="13">
        <v>200</v>
      </c>
      <c r="B23" s="13">
        <v>3</v>
      </c>
      <c r="C23" s="13" t="s">
        <v>19</v>
      </c>
      <c r="D23" s="13">
        <v>2</v>
      </c>
      <c r="E23" s="13" t="s">
        <v>223</v>
      </c>
      <c r="F23" s="13" t="s">
        <v>224</v>
      </c>
      <c r="G23" s="13" t="s">
        <v>97</v>
      </c>
      <c r="H23" s="14" t="s">
        <v>320</v>
      </c>
      <c r="I23" s="15" t="s">
        <v>142</v>
      </c>
    </row>
    <row r="24" spans="1:9" ht="177.75" customHeight="1" thickBot="1" x14ac:dyDescent="0.3">
      <c r="A24" s="13">
        <v>201</v>
      </c>
      <c r="B24" s="13">
        <v>3</v>
      </c>
      <c r="C24" s="13" t="s">
        <v>19</v>
      </c>
      <c r="D24" s="13">
        <v>2</v>
      </c>
      <c r="E24" s="13" t="s">
        <v>223</v>
      </c>
      <c r="F24" s="13" t="s">
        <v>224</v>
      </c>
      <c r="G24" s="13" t="s">
        <v>45</v>
      </c>
      <c r="H24" s="14" t="s">
        <v>390</v>
      </c>
      <c r="I24" s="15" t="s">
        <v>142</v>
      </c>
    </row>
    <row r="25" spans="1:9" ht="114" customHeight="1" thickBot="1" x14ac:dyDescent="0.3">
      <c r="A25" s="13">
        <v>202</v>
      </c>
      <c r="B25" s="13">
        <v>3</v>
      </c>
      <c r="C25" s="13" t="s">
        <v>19</v>
      </c>
      <c r="D25" s="13">
        <v>2</v>
      </c>
      <c r="E25" s="13" t="s">
        <v>223</v>
      </c>
      <c r="F25" s="13" t="s">
        <v>224</v>
      </c>
      <c r="G25" s="13" t="s">
        <v>202</v>
      </c>
      <c r="H25" s="14" t="s">
        <v>321</v>
      </c>
      <c r="I25" s="15" t="s">
        <v>142</v>
      </c>
    </row>
    <row r="26" spans="1:9" ht="198.75" customHeight="1" thickBot="1" x14ac:dyDescent="0.3">
      <c r="A26" s="13">
        <v>203</v>
      </c>
      <c r="B26" s="13">
        <v>3</v>
      </c>
      <c r="C26" s="13" t="s">
        <v>19</v>
      </c>
      <c r="D26" s="13">
        <v>2</v>
      </c>
      <c r="E26" s="13" t="s">
        <v>223</v>
      </c>
      <c r="F26" s="13" t="s">
        <v>224</v>
      </c>
      <c r="G26" s="13" t="s">
        <v>22</v>
      </c>
      <c r="H26" s="14" t="s">
        <v>322</v>
      </c>
      <c r="I26" s="15" t="s">
        <v>24</v>
      </c>
    </row>
    <row r="27" spans="1:9" ht="409.5" customHeight="1" thickBot="1" x14ac:dyDescent="0.3">
      <c r="A27" s="13">
        <v>204</v>
      </c>
      <c r="B27" s="13">
        <v>3</v>
      </c>
      <c r="C27" s="13" t="s">
        <v>19</v>
      </c>
      <c r="D27" s="13">
        <v>2</v>
      </c>
      <c r="E27" s="13" t="s">
        <v>223</v>
      </c>
      <c r="F27" s="13" t="s">
        <v>224</v>
      </c>
      <c r="G27" s="13" t="s">
        <v>56</v>
      </c>
      <c r="H27" s="14" t="s">
        <v>323</v>
      </c>
      <c r="I27" s="15" t="s">
        <v>106</v>
      </c>
    </row>
    <row r="28" spans="1:9" ht="409.5" customHeight="1" thickBot="1" x14ac:dyDescent="0.3">
      <c r="A28" s="13">
        <v>205</v>
      </c>
      <c r="B28" s="13">
        <v>3</v>
      </c>
      <c r="C28" s="13" t="s">
        <v>19</v>
      </c>
      <c r="D28" s="13">
        <v>2</v>
      </c>
      <c r="E28" s="13" t="s">
        <v>223</v>
      </c>
      <c r="F28" s="13" t="s">
        <v>224</v>
      </c>
      <c r="G28" s="13" t="s">
        <v>311</v>
      </c>
      <c r="H28" s="14" t="s">
        <v>324</v>
      </c>
      <c r="I28" s="15" t="s">
        <v>325</v>
      </c>
    </row>
    <row r="29" spans="1:9" ht="226.5" customHeight="1" thickBot="1" x14ac:dyDescent="0.3">
      <c r="A29" s="13">
        <v>206</v>
      </c>
      <c r="B29" s="13">
        <v>3</v>
      </c>
      <c r="C29" s="13" t="s">
        <v>19</v>
      </c>
      <c r="D29" s="13">
        <v>2</v>
      </c>
      <c r="E29" s="13" t="s">
        <v>223</v>
      </c>
      <c r="F29" s="13" t="s">
        <v>224</v>
      </c>
      <c r="G29" s="13" t="s">
        <v>266</v>
      </c>
      <c r="H29" s="14" t="s">
        <v>326</v>
      </c>
      <c r="I29" s="15" t="s">
        <v>160</v>
      </c>
    </row>
    <row r="30" spans="1:9" ht="409.5" customHeight="1" thickBot="1" x14ac:dyDescent="0.3">
      <c r="A30" s="13">
        <v>207</v>
      </c>
      <c r="B30" s="13">
        <v>3</v>
      </c>
      <c r="C30" s="13" t="s">
        <v>19</v>
      </c>
      <c r="D30" s="13">
        <v>2</v>
      </c>
      <c r="E30" s="13" t="s">
        <v>223</v>
      </c>
      <c r="F30" s="13" t="s">
        <v>224</v>
      </c>
      <c r="G30" s="13" t="s">
        <v>311</v>
      </c>
      <c r="H30" s="14" t="s">
        <v>328</v>
      </c>
      <c r="I30" s="15" t="s">
        <v>160</v>
      </c>
    </row>
    <row r="31" spans="1:9" ht="96.75" customHeight="1" thickBot="1" x14ac:dyDescent="0.3">
      <c r="A31" s="13">
        <v>208</v>
      </c>
      <c r="B31" s="13">
        <v>3</v>
      </c>
      <c r="C31" s="13" t="s">
        <v>19</v>
      </c>
      <c r="D31" s="13">
        <v>2</v>
      </c>
      <c r="E31" s="13" t="s">
        <v>223</v>
      </c>
      <c r="F31" s="13" t="s">
        <v>224</v>
      </c>
      <c r="G31" s="13" t="s">
        <v>22</v>
      </c>
      <c r="H31" s="14" t="s">
        <v>327</v>
      </c>
      <c r="I31" s="15" t="s">
        <v>160</v>
      </c>
    </row>
    <row r="32" spans="1:9" ht="409.5" customHeight="1" thickBot="1" x14ac:dyDescent="0.3">
      <c r="A32" s="13">
        <v>209</v>
      </c>
      <c r="B32" s="13">
        <v>3</v>
      </c>
      <c r="C32" s="13" t="s">
        <v>19</v>
      </c>
      <c r="D32" s="13">
        <v>2</v>
      </c>
      <c r="E32" s="13" t="s">
        <v>223</v>
      </c>
      <c r="F32" s="13" t="s">
        <v>224</v>
      </c>
      <c r="G32" s="13" t="s">
        <v>311</v>
      </c>
      <c r="H32" s="14" t="s">
        <v>329</v>
      </c>
      <c r="I32" s="15" t="s">
        <v>160</v>
      </c>
    </row>
    <row r="33" spans="1:9" ht="128.25" customHeight="1" thickBot="1" x14ac:dyDescent="0.3">
      <c r="A33" s="13">
        <v>210</v>
      </c>
      <c r="B33" s="13">
        <v>3</v>
      </c>
      <c r="C33" s="13" t="s">
        <v>19</v>
      </c>
      <c r="D33" s="13">
        <v>2</v>
      </c>
      <c r="E33" s="13" t="s">
        <v>223</v>
      </c>
      <c r="F33" s="13" t="s">
        <v>224</v>
      </c>
      <c r="G33" s="13" t="s">
        <v>63</v>
      </c>
      <c r="H33" s="14" t="s">
        <v>330</v>
      </c>
      <c r="I33" s="15" t="s">
        <v>160</v>
      </c>
    </row>
    <row r="34" spans="1:9" ht="409.5" customHeight="1" thickBot="1" x14ac:dyDescent="0.3">
      <c r="A34" s="13">
        <v>211</v>
      </c>
      <c r="B34" s="13">
        <v>3</v>
      </c>
      <c r="C34" s="13" t="s">
        <v>19</v>
      </c>
      <c r="D34" s="13">
        <v>2</v>
      </c>
      <c r="E34" s="13" t="s">
        <v>223</v>
      </c>
      <c r="F34" s="13" t="s">
        <v>224</v>
      </c>
      <c r="G34" s="13" t="s">
        <v>22</v>
      </c>
      <c r="H34" s="14" t="s">
        <v>331</v>
      </c>
      <c r="I34" s="15" t="s">
        <v>332</v>
      </c>
    </row>
    <row r="35" spans="1:9" ht="325.5" customHeight="1" thickBot="1" x14ac:dyDescent="0.3">
      <c r="A35" s="13">
        <v>212</v>
      </c>
      <c r="B35" s="13">
        <v>3</v>
      </c>
      <c r="C35" s="13" t="s">
        <v>19</v>
      </c>
      <c r="D35" s="13">
        <v>2</v>
      </c>
      <c r="E35" s="13" t="s">
        <v>223</v>
      </c>
      <c r="F35" s="13" t="s">
        <v>224</v>
      </c>
      <c r="G35" s="13" t="s">
        <v>22</v>
      </c>
      <c r="H35" s="14" t="s">
        <v>391</v>
      </c>
      <c r="I35" s="15" t="s">
        <v>24</v>
      </c>
    </row>
    <row r="36" spans="1:9" ht="409.5" customHeight="1" thickBot="1" x14ac:dyDescent="0.3">
      <c r="A36" s="13">
        <v>213</v>
      </c>
      <c r="B36" s="13">
        <v>3</v>
      </c>
      <c r="C36" s="13" t="s">
        <v>19</v>
      </c>
      <c r="D36" s="13">
        <v>2</v>
      </c>
      <c r="E36" s="13" t="s">
        <v>223</v>
      </c>
      <c r="F36" s="13" t="s">
        <v>224</v>
      </c>
      <c r="G36" s="13" t="s">
        <v>48</v>
      </c>
      <c r="H36" s="14" t="s">
        <v>333</v>
      </c>
      <c r="I36" s="15" t="s">
        <v>142</v>
      </c>
    </row>
    <row r="37" spans="1:9" ht="166.5" customHeight="1" thickBot="1" x14ac:dyDescent="0.3">
      <c r="A37" s="13">
        <v>214</v>
      </c>
      <c r="B37" s="13">
        <v>3</v>
      </c>
      <c r="C37" s="13" t="s">
        <v>19</v>
      </c>
      <c r="D37" s="13">
        <v>2</v>
      </c>
      <c r="E37" s="13" t="s">
        <v>223</v>
      </c>
      <c r="F37" s="13" t="s">
        <v>224</v>
      </c>
      <c r="G37" s="13" t="s">
        <v>311</v>
      </c>
      <c r="H37" s="14" t="s">
        <v>392</v>
      </c>
      <c r="I37" s="15" t="s">
        <v>142</v>
      </c>
    </row>
    <row r="38" spans="1:9" ht="409.5" customHeight="1" thickBot="1" x14ac:dyDescent="0.3">
      <c r="A38" s="13">
        <v>215</v>
      </c>
      <c r="B38" s="13">
        <v>3</v>
      </c>
      <c r="C38" s="13" t="s">
        <v>19</v>
      </c>
      <c r="D38" s="13">
        <v>2</v>
      </c>
      <c r="E38" s="13" t="s">
        <v>223</v>
      </c>
      <c r="F38" s="13" t="s">
        <v>224</v>
      </c>
      <c r="G38" s="13" t="s">
        <v>45</v>
      </c>
      <c r="H38" s="14" t="s">
        <v>337</v>
      </c>
      <c r="I38" s="15" t="s">
        <v>122</v>
      </c>
    </row>
    <row r="39" spans="1:9" ht="179.25" customHeight="1" thickBot="1" x14ac:dyDescent="0.3">
      <c r="A39" s="13">
        <v>216</v>
      </c>
      <c r="B39" s="13">
        <v>3</v>
      </c>
      <c r="C39" s="13" t="s">
        <v>19</v>
      </c>
      <c r="D39" s="13">
        <v>2</v>
      </c>
      <c r="E39" s="13" t="s">
        <v>223</v>
      </c>
      <c r="F39" s="13" t="s">
        <v>224</v>
      </c>
      <c r="G39" s="13" t="s">
        <v>311</v>
      </c>
      <c r="H39" s="14" t="s">
        <v>334</v>
      </c>
      <c r="I39" s="15" t="s">
        <v>122</v>
      </c>
    </row>
    <row r="40" spans="1:9" ht="409.5" customHeight="1" thickBot="1" x14ac:dyDescent="0.3">
      <c r="A40" s="13">
        <v>217</v>
      </c>
      <c r="B40" s="13">
        <v>3</v>
      </c>
      <c r="C40" s="13" t="s">
        <v>19</v>
      </c>
      <c r="D40" s="13">
        <v>2</v>
      </c>
      <c r="E40" s="13" t="s">
        <v>223</v>
      </c>
      <c r="F40" s="13" t="s">
        <v>224</v>
      </c>
      <c r="G40" s="13" t="s">
        <v>22</v>
      </c>
      <c r="H40" s="14" t="s">
        <v>335</v>
      </c>
      <c r="I40" s="15" t="s">
        <v>122</v>
      </c>
    </row>
    <row r="41" spans="1:9" ht="195" customHeight="1" thickBot="1" x14ac:dyDescent="0.3">
      <c r="A41" s="13">
        <v>218</v>
      </c>
      <c r="B41" s="13">
        <v>3</v>
      </c>
      <c r="C41" s="13" t="s">
        <v>19</v>
      </c>
      <c r="D41" s="13">
        <v>2</v>
      </c>
      <c r="E41" s="13" t="s">
        <v>223</v>
      </c>
      <c r="F41" s="13" t="s">
        <v>224</v>
      </c>
      <c r="G41" s="13" t="s">
        <v>311</v>
      </c>
      <c r="H41" s="14" t="s">
        <v>336</v>
      </c>
      <c r="I41" s="15" t="s">
        <v>122</v>
      </c>
    </row>
    <row r="42" spans="1:9" ht="409.5" customHeight="1" thickBot="1" x14ac:dyDescent="0.3">
      <c r="A42" s="13">
        <v>219</v>
      </c>
      <c r="B42" s="13">
        <v>3</v>
      </c>
      <c r="C42" s="13" t="s">
        <v>19</v>
      </c>
      <c r="D42" s="13">
        <v>2</v>
      </c>
      <c r="E42" s="13" t="s">
        <v>223</v>
      </c>
      <c r="F42" s="13" t="s">
        <v>224</v>
      </c>
      <c r="G42" s="13" t="s">
        <v>266</v>
      </c>
      <c r="H42" s="14" t="s">
        <v>338</v>
      </c>
      <c r="I42" s="15" t="s">
        <v>106</v>
      </c>
    </row>
    <row r="43" spans="1:9" ht="339" customHeight="1" thickBot="1" x14ac:dyDescent="0.3">
      <c r="A43" s="13">
        <v>220</v>
      </c>
      <c r="B43" s="13">
        <v>3</v>
      </c>
      <c r="C43" s="13" t="s">
        <v>19</v>
      </c>
      <c r="D43" s="13">
        <v>2</v>
      </c>
      <c r="E43" s="13" t="s">
        <v>223</v>
      </c>
      <c r="F43" s="13" t="s">
        <v>224</v>
      </c>
      <c r="G43" s="13" t="s">
        <v>170</v>
      </c>
      <c r="H43" s="14" t="s">
        <v>339</v>
      </c>
      <c r="I43" s="15" t="s">
        <v>106</v>
      </c>
    </row>
    <row r="44" spans="1:9" ht="275.25" customHeight="1" thickBot="1" x14ac:dyDescent="0.3">
      <c r="A44" s="13">
        <v>221</v>
      </c>
      <c r="B44" s="13">
        <v>3</v>
      </c>
      <c r="C44" s="13" t="s">
        <v>19</v>
      </c>
      <c r="D44" s="13">
        <v>2</v>
      </c>
      <c r="E44" s="13" t="s">
        <v>223</v>
      </c>
      <c r="F44" s="13" t="s">
        <v>224</v>
      </c>
      <c r="G44" s="13" t="s">
        <v>245</v>
      </c>
      <c r="H44" s="14" t="s">
        <v>342</v>
      </c>
      <c r="I44" s="15" t="s">
        <v>106</v>
      </c>
    </row>
    <row r="45" spans="1:9" ht="78.75" customHeight="1" thickBot="1" x14ac:dyDescent="0.3">
      <c r="A45" s="13">
        <v>222</v>
      </c>
      <c r="B45" s="13">
        <v>3</v>
      </c>
      <c r="C45" s="13" t="s">
        <v>19</v>
      </c>
      <c r="D45" s="13">
        <v>2</v>
      </c>
      <c r="E45" s="13" t="s">
        <v>223</v>
      </c>
      <c r="F45" s="13" t="s">
        <v>224</v>
      </c>
      <c r="G45" s="13" t="s">
        <v>170</v>
      </c>
      <c r="H45" s="14" t="s">
        <v>343</v>
      </c>
      <c r="I45" s="15" t="s">
        <v>106</v>
      </c>
    </row>
    <row r="46" spans="1:9" ht="113.25" customHeight="1" thickBot="1" x14ac:dyDescent="0.3">
      <c r="A46" s="13">
        <v>223</v>
      </c>
      <c r="B46" s="13">
        <v>3</v>
      </c>
      <c r="C46" s="13" t="s">
        <v>19</v>
      </c>
      <c r="D46" s="13">
        <v>2</v>
      </c>
      <c r="E46" s="13" t="s">
        <v>223</v>
      </c>
      <c r="F46" s="13" t="s">
        <v>224</v>
      </c>
      <c r="G46" s="13" t="s">
        <v>174</v>
      </c>
      <c r="H46" s="14" t="s">
        <v>344</v>
      </c>
      <c r="I46" s="15" t="s">
        <v>106</v>
      </c>
    </row>
    <row r="47" spans="1:9" ht="323.25" customHeight="1" thickBot="1" x14ac:dyDescent="0.3">
      <c r="A47" s="13">
        <v>224</v>
      </c>
      <c r="B47" s="13">
        <v>3</v>
      </c>
      <c r="C47" s="13" t="s">
        <v>19</v>
      </c>
      <c r="D47" s="13">
        <v>2</v>
      </c>
      <c r="E47" s="13" t="s">
        <v>223</v>
      </c>
      <c r="F47" s="13" t="s">
        <v>224</v>
      </c>
      <c r="G47" s="13" t="s">
        <v>56</v>
      </c>
      <c r="H47" s="14" t="s">
        <v>345</v>
      </c>
      <c r="I47" s="15" t="s">
        <v>106</v>
      </c>
    </row>
    <row r="48" spans="1:9" ht="210" customHeight="1" thickBot="1" x14ac:dyDescent="0.3">
      <c r="A48" s="13">
        <v>225</v>
      </c>
      <c r="B48" s="13">
        <v>3</v>
      </c>
      <c r="C48" s="13" t="s">
        <v>19</v>
      </c>
      <c r="D48" s="13">
        <v>2</v>
      </c>
      <c r="E48" s="13" t="s">
        <v>223</v>
      </c>
      <c r="F48" s="13" t="s">
        <v>224</v>
      </c>
      <c r="G48" s="13" t="s">
        <v>50</v>
      </c>
      <c r="H48" s="14" t="s">
        <v>346</v>
      </c>
      <c r="I48" s="15" t="s">
        <v>106</v>
      </c>
    </row>
    <row r="49" spans="1:9" ht="145.5" customHeight="1" thickBot="1" x14ac:dyDescent="0.3">
      <c r="A49" s="13">
        <v>226</v>
      </c>
      <c r="B49" s="13">
        <v>3</v>
      </c>
      <c r="C49" s="13" t="s">
        <v>19</v>
      </c>
      <c r="D49" s="13">
        <v>2</v>
      </c>
      <c r="E49" s="13" t="s">
        <v>223</v>
      </c>
      <c r="F49" s="13" t="s">
        <v>224</v>
      </c>
      <c r="G49" s="13" t="s">
        <v>348</v>
      </c>
      <c r="H49" s="14" t="s">
        <v>347</v>
      </c>
      <c r="I49" s="15" t="s">
        <v>106</v>
      </c>
    </row>
    <row r="50" spans="1:9" ht="409.5" customHeight="1" thickBot="1" x14ac:dyDescent="0.3">
      <c r="A50" s="13">
        <v>227</v>
      </c>
      <c r="B50" s="13">
        <v>3</v>
      </c>
      <c r="C50" s="13" t="s">
        <v>19</v>
      </c>
      <c r="D50" s="13">
        <v>2</v>
      </c>
      <c r="E50" s="13" t="s">
        <v>223</v>
      </c>
      <c r="F50" s="13" t="s">
        <v>224</v>
      </c>
      <c r="G50" s="13" t="s">
        <v>97</v>
      </c>
      <c r="H50" s="14" t="s">
        <v>349</v>
      </c>
      <c r="I50" s="15" t="s">
        <v>82</v>
      </c>
    </row>
    <row r="51" spans="1:9" ht="409.5" customHeight="1" thickBot="1" x14ac:dyDescent="0.3">
      <c r="A51" s="13">
        <v>228</v>
      </c>
      <c r="B51" s="13">
        <v>3</v>
      </c>
      <c r="C51" s="13" t="s">
        <v>19</v>
      </c>
      <c r="D51" s="13">
        <v>2</v>
      </c>
      <c r="E51" s="13" t="s">
        <v>223</v>
      </c>
      <c r="F51" s="13" t="s">
        <v>224</v>
      </c>
      <c r="G51" s="13" t="s">
        <v>61</v>
      </c>
      <c r="H51" s="14" t="s">
        <v>352</v>
      </c>
      <c r="I51" s="15" t="s">
        <v>350</v>
      </c>
    </row>
    <row r="52" spans="1:9" ht="82.5" customHeight="1" thickBot="1" x14ac:dyDescent="0.3">
      <c r="A52" s="13">
        <v>229</v>
      </c>
      <c r="B52" s="13">
        <v>3</v>
      </c>
      <c r="C52" s="13" t="s">
        <v>19</v>
      </c>
      <c r="D52" s="13">
        <v>2</v>
      </c>
      <c r="E52" s="13" t="s">
        <v>223</v>
      </c>
      <c r="F52" s="13" t="s">
        <v>224</v>
      </c>
      <c r="G52" s="13" t="s">
        <v>202</v>
      </c>
      <c r="H52" s="14" t="s">
        <v>351</v>
      </c>
      <c r="I52" s="15" t="s">
        <v>82</v>
      </c>
    </row>
    <row r="53" spans="1:9" ht="409.5" customHeight="1" thickBot="1" x14ac:dyDescent="0.3">
      <c r="A53" s="13">
        <v>230</v>
      </c>
      <c r="B53" s="13">
        <v>3</v>
      </c>
      <c r="C53" s="13" t="s">
        <v>19</v>
      </c>
      <c r="D53" s="13">
        <v>2</v>
      </c>
      <c r="E53" s="13" t="s">
        <v>223</v>
      </c>
      <c r="F53" s="13" t="s">
        <v>224</v>
      </c>
      <c r="G53" s="13" t="s">
        <v>61</v>
      </c>
      <c r="H53" s="14" t="s">
        <v>353</v>
      </c>
      <c r="I53" s="15" t="s">
        <v>82</v>
      </c>
    </row>
    <row r="54" spans="1:9" ht="409.5" customHeight="1" thickBot="1" x14ac:dyDescent="0.3">
      <c r="A54" s="13">
        <v>231</v>
      </c>
      <c r="B54" s="13">
        <v>3</v>
      </c>
      <c r="C54" s="13" t="s">
        <v>19</v>
      </c>
      <c r="D54" s="13">
        <v>2</v>
      </c>
      <c r="E54" s="13" t="s">
        <v>223</v>
      </c>
      <c r="F54" s="13" t="s">
        <v>224</v>
      </c>
      <c r="G54" s="13" t="s">
        <v>245</v>
      </c>
      <c r="H54" s="14" t="s">
        <v>354</v>
      </c>
      <c r="I54" s="15" t="s">
        <v>155</v>
      </c>
    </row>
    <row r="55" spans="1:9" ht="80.25" customHeight="1" thickBot="1" x14ac:dyDescent="0.3">
      <c r="A55" s="13">
        <v>232</v>
      </c>
      <c r="B55" s="13">
        <v>3</v>
      </c>
      <c r="C55" s="13" t="s">
        <v>19</v>
      </c>
      <c r="D55" s="13">
        <v>2</v>
      </c>
      <c r="E55" s="13" t="s">
        <v>223</v>
      </c>
      <c r="F55" s="13" t="s">
        <v>224</v>
      </c>
      <c r="G55" s="13" t="s">
        <v>311</v>
      </c>
      <c r="H55" s="14" t="s">
        <v>355</v>
      </c>
      <c r="I55" s="15" t="s">
        <v>155</v>
      </c>
    </row>
    <row r="56" spans="1:9" ht="278.25" customHeight="1" thickBot="1" x14ac:dyDescent="0.3">
      <c r="A56" s="13">
        <v>233</v>
      </c>
      <c r="B56" s="13">
        <v>3</v>
      </c>
      <c r="C56" s="13" t="s">
        <v>19</v>
      </c>
      <c r="D56" s="13">
        <v>2</v>
      </c>
      <c r="E56" s="13" t="s">
        <v>223</v>
      </c>
      <c r="F56" s="13" t="s">
        <v>224</v>
      </c>
      <c r="G56" s="13" t="s">
        <v>245</v>
      </c>
      <c r="H56" s="14" t="s">
        <v>356</v>
      </c>
      <c r="I56" s="15" t="s">
        <v>106</v>
      </c>
    </row>
    <row r="57" spans="1:9" ht="409.6" customHeight="1" thickBot="1" x14ac:dyDescent="0.3">
      <c r="A57" s="13">
        <v>234</v>
      </c>
      <c r="B57" s="13">
        <v>3</v>
      </c>
      <c r="C57" s="13" t="s">
        <v>19</v>
      </c>
      <c r="D57" s="13">
        <v>2</v>
      </c>
      <c r="E57" s="13" t="s">
        <v>223</v>
      </c>
      <c r="F57" s="13" t="s">
        <v>224</v>
      </c>
      <c r="G57" s="13" t="s">
        <v>97</v>
      </c>
      <c r="H57" s="14" t="s">
        <v>357</v>
      </c>
      <c r="I57" s="15" t="s">
        <v>197</v>
      </c>
    </row>
    <row r="58" spans="1:9" ht="409.5" customHeight="1" thickBot="1" x14ac:dyDescent="0.3">
      <c r="A58" s="13">
        <v>235</v>
      </c>
      <c r="B58" s="13">
        <v>3</v>
      </c>
      <c r="C58" s="13" t="s">
        <v>19</v>
      </c>
      <c r="D58" s="13">
        <v>2</v>
      </c>
      <c r="E58" s="13" t="s">
        <v>223</v>
      </c>
      <c r="F58" s="13" t="s">
        <v>224</v>
      </c>
      <c r="G58" s="13" t="s">
        <v>251</v>
      </c>
      <c r="H58" s="14" t="s">
        <v>358</v>
      </c>
      <c r="I58" s="15" t="s">
        <v>197</v>
      </c>
    </row>
    <row r="59" spans="1:9" ht="210" customHeight="1" thickBot="1" x14ac:dyDescent="0.3">
      <c r="A59" s="13">
        <v>236</v>
      </c>
      <c r="B59" s="13">
        <v>3</v>
      </c>
      <c r="C59" s="13" t="s">
        <v>19</v>
      </c>
      <c r="D59" s="13">
        <v>2</v>
      </c>
      <c r="E59" s="13" t="s">
        <v>223</v>
      </c>
      <c r="F59" s="13" t="s">
        <v>224</v>
      </c>
      <c r="G59" s="13" t="s">
        <v>45</v>
      </c>
      <c r="H59" s="14" t="s">
        <v>359</v>
      </c>
      <c r="I59" s="15" t="s">
        <v>197</v>
      </c>
    </row>
    <row r="60" spans="1:9" ht="409.5" customHeight="1" thickBot="1" x14ac:dyDescent="0.3">
      <c r="A60" s="13">
        <v>237</v>
      </c>
      <c r="B60" s="13">
        <v>3</v>
      </c>
      <c r="C60" s="13" t="s">
        <v>19</v>
      </c>
      <c r="D60" s="13">
        <v>2</v>
      </c>
      <c r="E60" s="13" t="s">
        <v>223</v>
      </c>
      <c r="F60" s="13" t="s">
        <v>224</v>
      </c>
      <c r="G60" s="13" t="s">
        <v>97</v>
      </c>
      <c r="H60" s="14" t="s">
        <v>360</v>
      </c>
      <c r="I60" s="15" t="s">
        <v>86</v>
      </c>
    </row>
    <row r="61" spans="1:9" ht="409.5" customHeight="1" thickBot="1" x14ac:dyDescent="0.3">
      <c r="A61" s="13">
        <v>238</v>
      </c>
      <c r="B61" s="13">
        <v>3</v>
      </c>
      <c r="C61" s="13" t="s">
        <v>19</v>
      </c>
      <c r="D61" s="13">
        <v>2</v>
      </c>
      <c r="E61" s="13" t="s">
        <v>223</v>
      </c>
      <c r="F61" s="13" t="s">
        <v>224</v>
      </c>
      <c r="G61" s="13" t="s">
        <v>202</v>
      </c>
      <c r="H61" s="14" t="s">
        <v>361</v>
      </c>
      <c r="I61" s="15" t="s">
        <v>106</v>
      </c>
    </row>
    <row r="62" spans="1:9" ht="409.5" customHeight="1" thickBot="1" x14ac:dyDescent="0.3">
      <c r="A62" s="13">
        <v>239</v>
      </c>
      <c r="B62" s="13">
        <v>3</v>
      </c>
      <c r="C62" s="13" t="s">
        <v>19</v>
      </c>
      <c r="D62" s="13">
        <v>2</v>
      </c>
      <c r="E62" s="13" t="s">
        <v>223</v>
      </c>
      <c r="F62" s="13" t="s">
        <v>224</v>
      </c>
      <c r="G62" s="13" t="s">
        <v>311</v>
      </c>
      <c r="H62" s="14" t="s">
        <v>362</v>
      </c>
      <c r="I62" s="15" t="s">
        <v>86</v>
      </c>
    </row>
    <row r="63" spans="1:9" ht="337.5" customHeight="1" thickBot="1" x14ac:dyDescent="0.3">
      <c r="A63" s="13">
        <v>240</v>
      </c>
      <c r="B63" s="13">
        <v>3</v>
      </c>
      <c r="C63" s="13" t="s">
        <v>19</v>
      </c>
      <c r="D63" s="13">
        <v>2</v>
      </c>
      <c r="E63" s="13" t="s">
        <v>223</v>
      </c>
      <c r="F63" s="13" t="s">
        <v>224</v>
      </c>
      <c r="G63" s="13" t="s">
        <v>50</v>
      </c>
      <c r="H63" s="14" t="s">
        <v>363</v>
      </c>
      <c r="I63" s="15" t="s">
        <v>101</v>
      </c>
    </row>
    <row r="64" spans="1:9" ht="322.5" customHeight="1" thickBot="1" x14ac:dyDescent="0.3">
      <c r="A64" s="13">
        <v>241</v>
      </c>
      <c r="B64" s="13">
        <v>3</v>
      </c>
      <c r="C64" s="13" t="s">
        <v>19</v>
      </c>
      <c r="D64" s="13">
        <v>2</v>
      </c>
      <c r="E64" s="13" t="s">
        <v>223</v>
      </c>
      <c r="F64" s="13" t="s">
        <v>224</v>
      </c>
      <c r="G64" s="13" t="s">
        <v>202</v>
      </c>
      <c r="H64" s="14" t="s">
        <v>364</v>
      </c>
      <c r="I64" s="15" t="s">
        <v>101</v>
      </c>
    </row>
    <row r="65" spans="1:9" ht="162.75" customHeight="1" thickBot="1" x14ac:dyDescent="0.3">
      <c r="A65" s="13">
        <v>242</v>
      </c>
      <c r="B65" s="13">
        <v>3</v>
      </c>
      <c r="C65" s="13" t="s">
        <v>19</v>
      </c>
      <c r="D65" s="13">
        <v>2</v>
      </c>
      <c r="E65" s="13" t="s">
        <v>223</v>
      </c>
      <c r="F65" s="13" t="s">
        <v>224</v>
      </c>
      <c r="G65" s="13" t="s">
        <v>50</v>
      </c>
      <c r="H65" s="14" t="s">
        <v>365</v>
      </c>
      <c r="I65" s="15" t="s">
        <v>101</v>
      </c>
    </row>
    <row r="66" spans="1:9" ht="409.5" customHeight="1" thickBot="1" x14ac:dyDescent="0.3">
      <c r="A66" s="13">
        <v>243</v>
      </c>
      <c r="B66" s="13">
        <v>3</v>
      </c>
      <c r="C66" s="13" t="s">
        <v>19</v>
      </c>
      <c r="D66" s="13">
        <v>2</v>
      </c>
      <c r="E66" s="13" t="s">
        <v>223</v>
      </c>
      <c r="F66" s="13" t="s">
        <v>224</v>
      </c>
      <c r="G66" s="13" t="s">
        <v>45</v>
      </c>
      <c r="H66" s="14" t="s">
        <v>366</v>
      </c>
      <c r="I66" s="15" t="s">
        <v>122</v>
      </c>
    </row>
    <row r="67" spans="1:9" ht="116.25" customHeight="1" thickBot="1" x14ac:dyDescent="0.3">
      <c r="A67" s="13">
        <v>244</v>
      </c>
      <c r="B67" s="13">
        <v>3</v>
      </c>
      <c r="C67" s="13" t="s">
        <v>19</v>
      </c>
      <c r="D67" s="13">
        <v>2</v>
      </c>
      <c r="E67" s="13" t="s">
        <v>223</v>
      </c>
      <c r="F67" s="13" t="s">
        <v>224</v>
      </c>
      <c r="G67" s="13" t="s">
        <v>97</v>
      </c>
      <c r="H67" s="14" t="s">
        <v>367</v>
      </c>
      <c r="I67" s="15" t="s">
        <v>122</v>
      </c>
    </row>
    <row r="68" spans="1:9" ht="195.75" customHeight="1" thickBot="1" x14ac:dyDescent="0.3">
      <c r="A68" s="13">
        <v>245</v>
      </c>
      <c r="B68" s="13">
        <v>3</v>
      </c>
      <c r="C68" s="13" t="s">
        <v>19</v>
      </c>
      <c r="D68" s="13">
        <v>2</v>
      </c>
      <c r="E68" s="13" t="s">
        <v>223</v>
      </c>
      <c r="F68" s="13" t="s">
        <v>224</v>
      </c>
      <c r="G68" s="13" t="s">
        <v>87</v>
      </c>
      <c r="H68" s="14" t="s">
        <v>368</v>
      </c>
      <c r="I68" s="15" t="s">
        <v>122</v>
      </c>
    </row>
    <row r="69" spans="1:9" ht="409.5" customHeight="1" thickBot="1" x14ac:dyDescent="0.3">
      <c r="A69" s="13">
        <v>246</v>
      </c>
      <c r="B69" s="13">
        <v>3</v>
      </c>
      <c r="C69" s="13" t="s">
        <v>19</v>
      </c>
      <c r="D69" s="13">
        <v>2</v>
      </c>
      <c r="E69" s="13" t="s">
        <v>223</v>
      </c>
      <c r="F69" s="13" t="s">
        <v>224</v>
      </c>
      <c r="G69" s="13" t="s">
        <v>227</v>
      </c>
      <c r="H69" s="14" t="s">
        <v>369</v>
      </c>
      <c r="I69" s="15" t="s">
        <v>122</v>
      </c>
    </row>
    <row r="70" spans="1:9" ht="244.5" customHeight="1" thickBot="1" x14ac:dyDescent="0.3">
      <c r="A70" s="13">
        <v>247</v>
      </c>
      <c r="B70" s="13">
        <v>3</v>
      </c>
      <c r="C70" s="13" t="s">
        <v>19</v>
      </c>
      <c r="D70" s="13">
        <v>2</v>
      </c>
      <c r="E70" s="13" t="s">
        <v>223</v>
      </c>
      <c r="F70" s="13" t="s">
        <v>224</v>
      </c>
      <c r="G70" s="13" t="s">
        <v>47</v>
      </c>
      <c r="H70" s="14" t="s">
        <v>370</v>
      </c>
      <c r="I70" s="15" t="s">
        <v>136</v>
      </c>
    </row>
    <row r="71" spans="1:9" ht="409.5" customHeight="1" thickBot="1" x14ac:dyDescent="0.3">
      <c r="A71" s="13">
        <v>248</v>
      </c>
      <c r="B71" s="13">
        <v>3</v>
      </c>
      <c r="C71" s="13" t="s">
        <v>19</v>
      </c>
      <c r="D71" s="13">
        <v>2</v>
      </c>
      <c r="E71" s="13" t="s">
        <v>223</v>
      </c>
      <c r="F71" s="13" t="s">
        <v>224</v>
      </c>
      <c r="G71" s="13" t="s">
        <v>375</v>
      </c>
      <c r="H71" s="14" t="s">
        <v>371</v>
      </c>
      <c r="I71" s="15" t="s">
        <v>136</v>
      </c>
    </row>
    <row r="72" spans="1:9" ht="197.25" customHeight="1" thickBot="1" x14ac:dyDescent="0.3">
      <c r="A72" s="13">
        <v>249</v>
      </c>
      <c r="B72" s="13">
        <v>3</v>
      </c>
      <c r="C72" s="13" t="s">
        <v>19</v>
      </c>
      <c r="D72" s="13">
        <v>2</v>
      </c>
      <c r="E72" s="13" t="s">
        <v>223</v>
      </c>
      <c r="F72" s="13" t="s">
        <v>224</v>
      </c>
      <c r="G72" s="13" t="s">
        <v>47</v>
      </c>
      <c r="H72" s="14" t="s">
        <v>372</v>
      </c>
      <c r="I72" s="15" t="s">
        <v>136</v>
      </c>
    </row>
    <row r="73" spans="1:9" ht="207" customHeight="1" thickBot="1" x14ac:dyDescent="0.3">
      <c r="A73" s="13">
        <v>250</v>
      </c>
      <c r="B73" s="13">
        <v>3</v>
      </c>
      <c r="C73" s="13" t="s">
        <v>19</v>
      </c>
      <c r="D73" s="13">
        <v>2</v>
      </c>
      <c r="E73" s="13" t="s">
        <v>223</v>
      </c>
      <c r="F73" s="13" t="s">
        <v>224</v>
      </c>
      <c r="G73" s="13" t="s">
        <v>311</v>
      </c>
      <c r="H73" s="14" t="s">
        <v>373</v>
      </c>
      <c r="I73" s="15" t="s">
        <v>136</v>
      </c>
    </row>
    <row r="74" spans="1:9" ht="133.5" customHeight="1" thickBot="1" x14ac:dyDescent="0.3">
      <c r="A74" s="13">
        <v>251</v>
      </c>
      <c r="B74" s="13">
        <v>3</v>
      </c>
      <c r="C74" s="13" t="s">
        <v>19</v>
      </c>
      <c r="D74" s="13">
        <v>2</v>
      </c>
      <c r="E74" s="13" t="s">
        <v>223</v>
      </c>
      <c r="F74" s="13" t="s">
        <v>224</v>
      </c>
      <c r="G74" s="13" t="s">
        <v>375</v>
      </c>
      <c r="H74" s="14" t="s">
        <v>374</v>
      </c>
      <c r="I74" s="15" t="s">
        <v>197</v>
      </c>
    </row>
    <row r="75" spans="1:9" ht="80.25" customHeight="1" thickBot="1" x14ac:dyDescent="0.3">
      <c r="A75" s="13">
        <v>252</v>
      </c>
      <c r="B75" s="13">
        <v>3</v>
      </c>
      <c r="C75" s="13" t="s">
        <v>19</v>
      </c>
      <c r="D75" s="13">
        <v>2</v>
      </c>
      <c r="E75" s="13" t="s">
        <v>223</v>
      </c>
      <c r="F75" s="13" t="s">
        <v>224</v>
      </c>
      <c r="G75" s="13" t="s">
        <v>311</v>
      </c>
      <c r="H75" s="14" t="s">
        <v>393</v>
      </c>
      <c r="I75" s="15" t="s">
        <v>142</v>
      </c>
    </row>
    <row r="76" spans="1:9" ht="193.5" customHeight="1" thickBot="1" x14ac:dyDescent="0.3">
      <c r="A76" s="13">
        <v>253</v>
      </c>
      <c r="B76" s="13">
        <v>3</v>
      </c>
      <c r="C76" s="13" t="s">
        <v>19</v>
      </c>
      <c r="D76" s="13">
        <v>2</v>
      </c>
      <c r="E76" s="13" t="s">
        <v>223</v>
      </c>
      <c r="F76" s="13" t="s">
        <v>224</v>
      </c>
      <c r="G76" s="13" t="s">
        <v>375</v>
      </c>
      <c r="H76" s="14" t="s">
        <v>377</v>
      </c>
      <c r="I76" s="15" t="s">
        <v>142</v>
      </c>
    </row>
    <row r="77" spans="1:9" ht="209.25" customHeight="1" thickBot="1" x14ac:dyDescent="0.3">
      <c r="A77" s="13">
        <v>254</v>
      </c>
      <c r="B77" s="13">
        <v>3</v>
      </c>
      <c r="C77" s="13" t="s">
        <v>19</v>
      </c>
      <c r="D77" s="13">
        <v>2</v>
      </c>
      <c r="E77" s="13" t="s">
        <v>223</v>
      </c>
      <c r="F77" s="13" t="s">
        <v>224</v>
      </c>
      <c r="G77" s="13" t="s">
        <v>202</v>
      </c>
      <c r="H77" s="14" t="s">
        <v>376</v>
      </c>
      <c r="I77" s="15" t="s">
        <v>142</v>
      </c>
    </row>
    <row r="78" spans="1:9" ht="114" customHeight="1" thickBot="1" x14ac:dyDescent="0.3">
      <c r="A78" s="13">
        <v>255</v>
      </c>
      <c r="B78" s="13">
        <v>3</v>
      </c>
      <c r="C78" s="13" t="s">
        <v>19</v>
      </c>
      <c r="D78" s="13">
        <v>2</v>
      </c>
      <c r="E78" s="13" t="s">
        <v>223</v>
      </c>
      <c r="F78" s="13" t="s">
        <v>224</v>
      </c>
      <c r="G78" s="13" t="s">
        <v>375</v>
      </c>
      <c r="H78" s="14" t="s">
        <v>378</v>
      </c>
      <c r="I78" s="15" t="s">
        <v>114</v>
      </c>
    </row>
    <row r="79" spans="1:9" ht="354.75" customHeight="1" thickBot="1" x14ac:dyDescent="0.3">
      <c r="A79" s="13">
        <v>256</v>
      </c>
      <c r="B79" s="13">
        <v>3</v>
      </c>
      <c r="C79" s="13" t="s">
        <v>19</v>
      </c>
      <c r="D79" s="13">
        <v>2</v>
      </c>
      <c r="E79" s="13" t="s">
        <v>223</v>
      </c>
      <c r="F79" s="13" t="s">
        <v>224</v>
      </c>
      <c r="G79" s="13" t="s">
        <v>311</v>
      </c>
      <c r="H79" s="14" t="s">
        <v>379</v>
      </c>
      <c r="I79" s="15" t="s">
        <v>114</v>
      </c>
    </row>
    <row r="80" spans="1:9" ht="409.5" customHeight="1" thickBot="1" x14ac:dyDescent="0.3">
      <c r="A80" s="13">
        <v>257</v>
      </c>
      <c r="B80" s="13">
        <v>3</v>
      </c>
      <c r="C80" s="13" t="s">
        <v>19</v>
      </c>
      <c r="D80" s="13">
        <v>2</v>
      </c>
      <c r="E80" s="13" t="s">
        <v>223</v>
      </c>
      <c r="F80" s="13" t="s">
        <v>224</v>
      </c>
      <c r="G80" s="13" t="s">
        <v>311</v>
      </c>
      <c r="H80" s="14" t="s">
        <v>380</v>
      </c>
      <c r="I80" s="15" t="s">
        <v>82</v>
      </c>
    </row>
    <row r="81" spans="1:9" ht="409.5" customHeight="1" thickBot="1" x14ac:dyDescent="0.3">
      <c r="A81" s="13">
        <v>258</v>
      </c>
      <c r="B81" s="13">
        <v>3</v>
      </c>
      <c r="C81" s="13" t="s">
        <v>19</v>
      </c>
      <c r="D81" s="13">
        <v>2</v>
      </c>
      <c r="E81" s="13" t="s">
        <v>223</v>
      </c>
      <c r="F81" s="13" t="s">
        <v>224</v>
      </c>
      <c r="G81" s="13" t="s">
        <v>202</v>
      </c>
      <c r="H81" s="14" t="s">
        <v>381</v>
      </c>
      <c r="I81" s="15" t="s">
        <v>82</v>
      </c>
    </row>
    <row r="82" spans="1:9" ht="178.5" customHeight="1" thickBot="1" x14ac:dyDescent="0.3">
      <c r="A82" s="13">
        <v>259</v>
      </c>
      <c r="B82" s="13">
        <v>3</v>
      </c>
      <c r="C82" s="13" t="s">
        <v>19</v>
      </c>
      <c r="D82" s="13">
        <v>2</v>
      </c>
      <c r="E82" s="13" t="s">
        <v>223</v>
      </c>
      <c r="F82" s="13" t="s">
        <v>224</v>
      </c>
      <c r="G82" s="13" t="s">
        <v>61</v>
      </c>
      <c r="H82" s="14" t="s">
        <v>382</v>
      </c>
      <c r="I82" s="15" t="s">
        <v>106</v>
      </c>
    </row>
    <row r="83" spans="1:9" ht="260.25" customHeight="1" thickBot="1" x14ac:dyDescent="0.3">
      <c r="A83" s="13">
        <v>260</v>
      </c>
      <c r="B83" s="13">
        <v>3</v>
      </c>
      <c r="C83" s="13" t="s">
        <v>19</v>
      </c>
      <c r="D83" s="13">
        <v>2</v>
      </c>
      <c r="E83" s="13" t="s">
        <v>223</v>
      </c>
      <c r="F83" s="13" t="s">
        <v>224</v>
      </c>
      <c r="G83" s="13" t="s">
        <v>384</v>
      </c>
      <c r="H83" s="14" t="s">
        <v>383</v>
      </c>
      <c r="I83" s="15" t="s">
        <v>122</v>
      </c>
    </row>
    <row r="84" spans="1:9" ht="409.5" customHeight="1" thickBot="1" x14ac:dyDescent="0.3">
      <c r="A84" s="13">
        <v>261</v>
      </c>
      <c r="B84" s="13">
        <v>3</v>
      </c>
      <c r="C84" s="13" t="s">
        <v>19</v>
      </c>
      <c r="D84" s="13">
        <v>2</v>
      </c>
      <c r="E84" s="13" t="s">
        <v>223</v>
      </c>
      <c r="F84" s="13" t="s">
        <v>224</v>
      </c>
      <c r="G84" s="13" t="s">
        <v>311</v>
      </c>
      <c r="H84" s="14" t="s">
        <v>385</v>
      </c>
      <c r="I84" s="15" t="s">
        <v>82</v>
      </c>
    </row>
    <row r="85" spans="1:9" ht="409.5" customHeight="1" thickBot="1" x14ac:dyDescent="0.3">
      <c r="A85" s="13">
        <v>262</v>
      </c>
      <c r="B85" s="13">
        <v>3</v>
      </c>
      <c r="C85" s="13" t="s">
        <v>19</v>
      </c>
      <c r="D85" s="13">
        <v>2</v>
      </c>
      <c r="E85" s="13" t="s">
        <v>223</v>
      </c>
      <c r="F85" s="13" t="s">
        <v>224</v>
      </c>
      <c r="G85" s="13" t="s">
        <v>192</v>
      </c>
      <c r="H85" s="14" t="s">
        <v>386</v>
      </c>
      <c r="I85" s="15" t="s">
        <v>160</v>
      </c>
    </row>
    <row r="86" spans="1:9" ht="409.5" customHeight="1" thickBot="1" x14ac:dyDescent="0.3">
      <c r="A86" s="13">
        <v>263</v>
      </c>
      <c r="B86" s="13">
        <v>3</v>
      </c>
      <c r="C86" s="13" t="s">
        <v>19</v>
      </c>
      <c r="D86" s="13">
        <v>2</v>
      </c>
      <c r="E86" s="13" t="s">
        <v>223</v>
      </c>
      <c r="F86" s="13" t="s">
        <v>224</v>
      </c>
      <c r="G86" s="13" t="s">
        <v>45</v>
      </c>
      <c r="H86" s="14" t="s">
        <v>389</v>
      </c>
      <c r="I86" s="15" t="s">
        <v>387</v>
      </c>
    </row>
    <row r="87" spans="1:9" ht="132" customHeight="1" thickBot="1" x14ac:dyDescent="0.3">
      <c r="A87" s="13">
        <v>264</v>
      </c>
      <c r="B87" s="13">
        <v>3</v>
      </c>
      <c r="C87" s="13" t="s">
        <v>19</v>
      </c>
      <c r="D87" s="13">
        <v>2</v>
      </c>
      <c r="E87" s="13" t="s">
        <v>223</v>
      </c>
      <c r="F87" s="13" t="s">
        <v>224</v>
      </c>
      <c r="G87" s="13" t="s">
        <v>168</v>
      </c>
      <c r="H87" s="14" t="s">
        <v>388</v>
      </c>
      <c r="I87" s="15" t="s">
        <v>387</v>
      </c>
    </row>
    <row r="88" spans="1:9" ht="388.5" customHeight="1" thickBot="1" x14ac:dyDescent="0.3">
      <c r="A88" s="13">
        <v>265</v>
      </c>
      <c r="B88" s="13">
        <v>3</v>
      </c>
      <c r="C88" s="13" t="s">
        <v>19</v>
      </c>
      <c r="D88" s="13">
        <v>2</v>
      </c>
      <c r="E88" s="13" t="s">
        <v>223</v>
      </c>
      <c r="F88" s="13" t="s">
        <v>224</v>
      </c>
      <c r="G88" s="13" t="s">
        <v>174</v>
      </c>
      <c r="H88" s="14" t="s">
        <v>395</v>
      </c>
      <c r="I88" s="15" t="s">
        <v>394</v>
      </c>
    </row>
    <row r="89" spans="1:9" ht="100.5" customHeight="1" thickBot="1" x14ac:dyDescent="0.3">
      <c r="A89" s="13">
        <v>266</v>
      </c>
      <c r="B89" s="13">
        <v>3</v>
      </c>
      <c r="C89" s="13" t="s">
        <v>19</v>
      </c>
      <c r="D89" s="13">
        <v>2</v>
      </c>
      <c r="E89" s="13" t="s">
        <v>223</v>
      </c>
      <c r="F89" s="13" t="s">
        <v>224</v>
      </c>
      <c r="G89" s="13" t="s">
        <v>144</v>
      </c>
      <c r="H89" s="14" t="s">
        <v>396</v>
      </c>
      <c r="I89" s="15" t="s">
        <v>106</v>
      </c>
    </row>
    <row r="90" spans="1:9" ht="409.5" customHeight="1" thickBot="1" x14ac:dyDescent="0.3">
      <c r="A90" s="13">
        <v>267</v>
      </c>
      <c r="B90" s="13">
        <v>3</v>
      </c>
      <c r="C90" s="13" t="s">
        <v>19</v>
      </c>
      <c r="D90" s="13">
        <v>2</v>
      </c>
      <c r="E90" s="13" t="s">
        <v>223</v>
      </c>
      <c r="F90" s="13" t="s">
        <v>224</v>
      </c>
      <c r="G90" s="13" t="s">
        <v>45</v>
      </c>
      <c r="H90" s="14" t="s">
        <v>397</v>
      </c>
      <c r="I90" s="15" t="s">
        <v>106</v>
      </c>
    </row>
    <row r="91" spans="1:9" ht="99" customHeight="1" thickBot="1" x14ac:dyDescent="0.3">
      <c r="A91" s="13">
        <v>268</v>
      </c>
      <c r="B91" s="13">
        <v>3</v>
      </c>
      <c r="C91" s="13" t="s">
        <v>19</v>
      </c>
      <c r="D91" s="13">
        <v>2</v>
      </c>
      <c r="E91" s="13" t="s">
        <v>223</v>
      </c>
      <c r="F91" s="13" t="s">
        <v>224</v>
      </c>
      <c r="G91" s="13" t="s">
        <v>399</v>
      </c>
      <c r="H91" s="14" t="s">
        <v>398</v>
      </c>
      <c r="I91" s="15" t="s">
        <v>160</v>
      </c>
    </row>
    <row r="92" spans="1:9" ht="147.75" customHeight="1" thickBot="1" x14ac:dyDescent="0.3">
      <c r="A92" s="13">
        <v>269</v>
      </c>
      <c r="B92" s="13">
        <v>3</v>
      </c>
      <c r="C92" s="13" t="s">
        <v>19</v>
      </c>
      <c r="D92" s="13">
        <v>2</v>
      </c>
      <c r="E92" s="13" t="s">
        <v>223</v>
      </c>
      <c r="F92" s="13" t="s">
        <v>224</v>
      </c>
      <c r="G92" s="13" t="s">
        <v>399</v>
      </c>
      <c r="H92" s="14" t="s">
        <v>400</v>
      </c>
      <c r="I92" s="15" t="s">
        <v>101</v>
      </c>
    </row>
    <row r="93" spans="1:9" ht="126" customHeight="1" thickBot="1" x14ac:dyDescent="0.3">
      <c r="A93" s="13">
        <v>270</v>
      </c>
      <c r="B93" s="13">
        <v>3</v>
      </c>
      <c r="C93" s="13" t="s">
        <v>19</v>
      </c>
      <c r="D93" s="13">
        <v>2</v>
      </c>
      <c r="E93" s="13" t="s">
        <v>223</v>
      </c>
      <c r="F93" s="13" t="s">
        <v>224</v>
      </c>
      <c r="G93" s="13" t="s">
        <v>399</v>
      </c>
      <c r="H93" s="14" t="s">
        <v>401</v>
      </c>
      <c r="I93" s="15" t="s">
        <v>160</v>
      </c>
    </row>
    <row r="94" spans="1:9" ht="249" customHeight="1" thickBot="1" x14ac:dyDescent="0.3">
      <c r="A94" s="13">
        <v>271</v>
      </c>
      <c r="B94" s="13">
        <v>3</v>
      </c>
      <c r="C94" s="13" t="s">
        <v>19</v>
      </c>
      <c r="D94" s="13">
        <v>2</v>
      </c>
      <c r="E94" s="13" t="s">
        <v>223</v>
      </c>
      <c r="F94" s="13" t="s">
        <v>224</v>
      </c>
      <c r="G94" s="13" t="s">
        <v>22</v>
      </c>
      <c r="H94" s="14" t="s">
        <v>402</v>
      </c>
      <c r="I94" s="15" t="s">
        <v>403</v>
      </c>
    </row>
    <row r="95" spans="1:9" ht="126" customHeight="1" thickBot="1" x14ac:dyDescent="0.3">
      <c r="A95" s="13">
        <v>272</v>
      </c>
      <c r="B95" s="13">
        <v>3</v>
      </c>
      <c r="C95" s="13" t="s">
        <v>19</v>
      </c>
      <c r="D95" s="13">
        <v>2</v>
      </c>
      <c r="E95" s="13" t="s">
        <v>223</v>
      </c>
      <c r="F95" s="13" t="s">
        <v>224</v>
      </c>
      <c r="G95" s="13" t="s">
        <v>27</v>
      </c>
      <c r="H95" s="14" t="s">
        <v>404</v>
      </c>
      <c r="I95" s="15" t="s">
        <v>24</v>
      </c>
    </row>
    <row r="96" spans="1:9"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sheetData>
  <autoFilter ref="A2:I95" xr:uid="{00000000-0009-0000-0000-000007000000}"/>
  <mergeCells count="1">
    <mergeCell ref="A1:I1"/>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E9BC6-D209-4E8F-BA36-7C960DC8F57F}">
  <dimension ref="A1:C32"/>
  <sheetViews>
    <sheetView zoomScale="89" zoomScaleNormal="89" workbookViewId="0"/>
  </sheetViews>
  <sheetFormatPr baseColWidth="10" defaultRowHeight="15" x14ac:dyDescent="0.25"/>
  <cols>
    <col min="1" max="1" width="31.7109375" style="9" customWidth="1"/>
    <col min="2" max="2" width="21.42578125" style="9" customWidth="1"/>
    <col min="3" max="3" width="102.5703125" style="9" customWidth="1"/>
    <col min="4" max="16384" width="11.42578125" style="9"/>
  </cols>
  <sheetData>
    <row r="1" spans="1:3" ht="45.75" thickBot="1" x14ac:dyDescent="0.3">
      <c r="A1" s="21" t="s">
        <v>514</v>
      </c>
      <c r="B1" s="21" t="s">
        <v>473</v>
      </c>
      <c r="C1" s="21" t="s">
        <v>472</v>
      </c>
    </row>
    <row r="2" spans="1:3" ht="48.75" customHeight="1" thickBot="1" x14ac:dyDescent="0.3">
      <c r="A2" s="20" t="s">
        <v>47</v>
      </c>
      <c r="B2" s="19">
        <f>COUNTIF(UA04A!G3:G95,"ALMA")</f>
        <v>2</v>
      </c>
      <c r="C2" s="16" t="s">
        <v>501</v>
      </c>
    </row>
    <row r="3" spans="1:3" ht="39.75" customHeight="1" thickBot="1" x14ac:dyDescent="0.3">
      <c r="A3" s="20" t="s">
        <v>251</v>
      </c>
      <c r="B3" s="19">
        <f>COUNTIF(UA04A!G3:G95,"APRENDIZAJE SITUADO")</f>
        <v>1</v>
      </c>
      <c r="C3" s="16" t="s">
        <v>519</v>
      </c>
    </row>
    <row r="4" spans="1:3" ht="49.5" customHeight="1" thickBot="1" x14ac:dyDescent="0.3">
      <c r="A4" s="20" t="s">
        <v>144</v>
      </c>
      <c r="B4" s="19">
        <f>COUNTIF(UA04A!G3:G95,"CATEGORÍA DOCENTE")</f>
        <v>1</v>
      </c>
      <c r="C4" s="16" t="s">
        <v>520</v>
      </c>
    </row>
    <row r="5" spans="1:3" ht="81" customHeight="1" thickBot="1" x14ac:dyDescent="0.3">
      <c r="A5" s="20" t="s">
        <v>58</v>
      </c>
      <c r="B5" s="19">
        <f>COUNTIF(UA04A!G3:G95,"CONCIENCIA")</f>
        <v>1</v>
      </c>
      <c r="C5" s="16" t="s">
        <v>502</v>
      </c>
    </row>
    <row r="6" spans="1:3" ht="39.75" customHeight="1" thickBot="1" x14ac:dyDescent="0.3">
      <c r="A6" s="20" t="s">
        <v>348</v>
      </c>
      <c r="B6" s="19">
        <f>COUNTIF(UA04A!G3:G95,"CONTEXTO SOCIOCULTURAL")</f>
        <v>1</v>
      </c>
      <c r="C6" s="16" t="s">
        <v>530</v>
      </c>
    </row>
    <row r="7" spans="1:3" ht="39.75" customHeight="1" thickBot="1" x14ac:dyDescent="0.3">
      <c r="A7" s="20" t="s">
        <v>375</v>
      </c>
      <c r="B7" s="19">
        <f>COUNTIF(UA04A!G3:G95,"CONVENIOS INTERUNIVERSITARIOS")</f>
        <v>4</v>
      </c>
      <c r="C7" s="16" t="s">
        <v>531</v>
      </c>
    </row>
    <row r="8" spans="1:3" ht="60.75" customHeight="1" thickBot="1" x14ac:dyDescent="0.3">
      <c r="A8" s="20" t="s">
        <v>45</v>
      </c>
      <c r="B8" s="19">
        <f>COUNTIF(UA04A!G3:G95,"CULTURA ORGANIZACIONAL")</f>
        <v>7</v>
      </c>
      <c r="C8" s="16" t="s">
        <v>503</v>
      </c>
    </row>
    <row r="9" spans="1:3" ht="39.75" customHeight="1" thickBot="1" x14ac:dyDescent="0.3">
      <c r="A9" s="20" t="s">
        <v>87</v>
      </c>
      <c r="B9" s="19">
        <f>COUNTIF(UA04A!G3:G95,"CURRÍCULO")</f>
        <v>1</v>
      </c>
      <c r="C9" s="16" t="s">
        <v>485</v>
      </c>
    </row>
    <row r="10" spans="1:3" ht="48" customHeight="1" thickBot="1" x14ac:dyDescent="0.3">
      <c r="A10" s="20" t="s">
        <v>22</v>
      </c>
      <c r="B10" s="19">
        <f>COUNTIF(UA04A!G3:G95,"DEPENDENCIAS EN RED")</f>
        <v>6</v>
      </c>
      <c r="C10" s="16" t="s">
        <v>477</v>
      </c>
    </row>
    <row r="11" spans="1:3" ht="39.75" customHeight="1" thickBot="1" x14ac:dyDescent="0.3">
      <c r="A11" s="20" t="s">
        <v>56</v>
      </c>
      <c r="B11" s="19">
        <f>COUNTIF(UA04A!G3:G95,"EDUCACIÓN")</f>
        <v>2</v>
      </c>
      <c r="C11" s="16" t="s">
        <v>471</v>
      </c>
    </row>
    <row r="12" spans="1:3" ht="48.75" customHeight="1" thickBot="1" x14ac:dyDescent="0.3">
      <c r="A12" s="20" t="s">
        <v>168</v>
      </c>
      <c r="B12" s="19">
        <f>COUNTIF(UA04A!G3:G95,"EDUCACIÓN EN PANDEMIA")</f>
        <v>1</v>
      </c>
      <c r="C12" s="16" t="s">
        <v>504</v>
      </c>
    </row>
    <row r="13" spans="1:3" ht="35.25" customHeight="1" thickBot="1" x14ac:dyDescent="0.3">
      <c r="A13" s="20" t="s">
        <v>384</v>
      </c>
      <c r="B13" s="19">
        <f>COUNTIF(UA04A!G3:G95,"EDUCACIÓN INFORMAL")</f>
        <v>1</v>
      </c>
      <c r="C13" s="16" t="s">
        <v>532</v>
      </c>
    </row>
    <row r="14" spans="1:3" ht="39.75" customHeight="1" thickBot="1" x14ac:dyDescent="0.3">
      <c r="A14" s="20" t="s">
        <v>174</v>
      </c>
      <c r="B14" s="19">
        <f>COUNTIF(UA04A!G3:G95,"EGRESADOS")</f>
        <v>2</v>
      </c>
      <c r="C14" s="16" t="s">
        <v>491</v>
      </c>
    </row>
    <row r="15" spans="1:3" ht="39.75" customHeight="1" thickBot="1" x14ac:dyDescent="0.3">
      <c r="A15" s="20" t="s">
        <v>183</v>
      </c>
      <c r="B15" s="19">
        <f>COUNTIF(UA04A!G3:G95,"FORMACIÓN DOCENTE PERMANENTE")</f>
        <v>1</v>
      </c>
      <c r="C15" s="16" t="s">
        <v>495</v>
      </c>
    </row>
    <row r="16" spans="1:3" ht="39.75" customHeight="1" thickBot="1" x14ac:dyDescent="0.3">
      <c r="A16" s="20" t="s">
        <v>399</v>
      </c>
      <c r="B16" s="19">
        <f>COUNTIF(UA04A!G3:G95,"INFRAESTRUCTURA")</f>
        <v>3</v>
      </c>
      <c r="C16" s="16" t="s">
        <v>533</v>
      </c>
    </row>
    <row r="17" spans="1:3" ht="39.75" customHeight="1" thickBot="1" x14ac:dyDescent="0.3">
      <c r="A17" s="20" t="s">
        <v>227</v>
      </c>
      <c r="B17" s="19">
        <f>COUNTIF(UA04A!G3:G95,"INTERRELACIÓN ESTUDIANTE - DOCENTE")</f>
        <v>1</v>
      </c>
      <c r="C17" s="16" t="s">
        <v>484</v>
      </c>
    </row>
    <row r="18" spans="1:3" ht="39.75" customHeight="1" thickBot="1" x14ac:dyDescent="0.3">
      <c r="A18" s="20" t="s">
        <v>61</v>
      </c>
      <c r="B18" s="19">
        <f>COUNTIF(UA04A!G3:G95,"JUVENTUDES")</f>
        <v>3</v>
      </c>
      <c r="C18" s="16" t="s">
        <v>480</v>
      </c>
    </row>
    <row r="19" spans="1:3" ht="49.5" customHeight="1" thickBot="1" x14ac:dyDescent="0.3">
      <c r="A19" s="20" t="s">
        <v>63</v>
      </c>
      <c r="B19" s="19">
        <f>COUNTIF(UA04A!G3:G95,"LIDERAZGO")</f>
        <v>1</v>
      </c>
      <c r="C19" s="16" t="s">
        <v>507</v>
      </c>
    </row>
    <row r="20" spans="1:3" ht="18.75" customHeight="1" thickBot="1" x14ac:dyDescent="0.3">
      <c r="A20" s="20" t="s">
        <v>298</v>
      </c>
      <c r="B20" s="19">
        <f>COUNTIF(UA04A!G3:G95,"LÚDICA")</f>
        <v>1</v>
      </c>
      <c r="C20" s="16" t="s">
        <v>534</v>
      </c>
    </row>
    <row r="21" spans="1:3" ht="63" customHeight="1" thickBot="1" x14ac:dyDescent="0.3">
      <c r="A21" s="20" t="s">
        <v>202</v>
      </c>
      <c r="B21" s="19">
        <f>COUNTIF(UA04A!G3:G95,"MODELO INTERSEDES")</f>
        <v>10</v>
      </c>
      <c r="C21" s="16" t="s">
        <v>497</v>
      </c>
    </row>
    <row r="22" spans="1:3" ht="30.75" customHeight="1" thickBot="1" x14ac:dyDescent="0.3">
      <c r="A22" s="20" t="s">
        <v>97</v>
      </c>
      <c r="B22" s="19">
        <f>COUNTIF(UA04A!G3:G95,"PARTICULARIDADES DE SEDE")</f>
        <v>11</v>
      </c>
      <c r="C22" s="16" t="s">
        <v>508</v>
      </c>
    </row>
    <row r="23" spans="1:3" ht="30.75" customHeight="1" thickBot="1" x14ac:dyDescent="0.3">
      <c r="A23" s="20" t="s">
        <v>311</v>
      </c>
      <c r="B23" s="19">
        <f>COUNTIF(UA04A!G3:G95,"PERTINENCIA INSTITUTO NACIONAL")</f>
        <v>15</v>
      </c>
      <c r="C23" s="16" t="s">
        <v>535</v>
      </c>
    </row>
    <row r="24" spans="1:3" ht="51.75" customHeight="1" thickBot="1" x14ac:dyDescent="0.3">
      <c r="A24" s="20" t="s">
        <v>192</v>
      </c>
      <c r="B24" s="19">
        <f>COUNTIF(UA04A!G3:G95,"POLÍTICAS EDUCATIVAS")</f>
        <v>1</v>
      </c>
      <c r="C24" s="16" t="s">
        <v>496</v>
      </c>
    </row>
    <row r="25" spans="1:3" ht="47.25" customHeight="1" thickBot="1" x14ac:dyDescent="0.3">
      <c r="A25" s="20" t="s">
        <v>50</v>
      </c>
      <c r="B25" s="19">
        <f>COUNTIF(UA04A!G3:G95,"PROBLEMÁTICA AMBIENTAL")</f>
        <v>3</v>
      </c>
      <c r="C25" s="16" t="s">
        <v>509</v>
      </c>
    </row>
    <row r="26" spans="1:3" ht="47.25" customHeight="1" thickBot="1" x14ac:dyDescent="0.3">
      <c r="A26" s="20" t="s">
        <v>48</v>
      </c>
      <c r="B26" s="19">
        <f>COUNTIF(UA04A!G3:G95,"PROPÓSITO SUPERIOR")</f>
        <v>2</v>
      </c>
      <c r="C26" s="16" t="s">
        <v>510</v>
      </c>
    </row>
    <row r="27" spans="1:3" ht="33" customHeight="1" thickBot="1" x14ac:dyDescent="0.3">
      <c r="A27" s="20" t="s">
        <v>27</v>
      </c>
      <c r="B27" s="19">
        <f>COUNTIF(UA04A!G3:G95,"PROPUESTA INSTITUTO NACIONAL")</f>
        <v>1</v>
      </c>
      <c r="C27" s="16" t="s">
        <v>469</v>
      </c>
    </row>
    <row r="28" spans="1:3" ht="48.75" customHeight="1" thickBot="1" x14ac:dyDescent="0.3">
      <c r="A28" s="20" t="s">
        <v>170</v>
      </c>
      <c r="B28" s="19">
        <f>COUNTIF(UA04A!G3:G95,"TECNOLOGÍAS DIGITALES APLICADAS A LA EDUCACIÓN")</f>
        <v>2</v>
      </c>
      <c r="C28" s="16" t="s">
        <v>511</v>
      </c>
    </row>
    <row r="29" spans="1:3" ht="67.5" customHeight="1" thickBot="1" x14ac:dyDescent="0.3">
      <c r="A29" s="20" t="s">
        <v>245</v>
      </c>
      <c r="B29" s="19">
        <f>COUNTIF(UA04A!G3:G95,"TRABAJO DE CAMPO")</f>
        <v>3</v>
      </c>
      <c r="C29" s="16" t="s">
        <v>528</v>
      </c>
    </row>
    <row r="30" spans="1:3" ht="63" customHeight="1" thickBot="1" x14ac:dyDescent="0.3">
      <c r="A30" s="20" t="s">
        <v>266</v>
      </c>
      <c r="B30" s="19">
        <f>COUNTIF(UA04A!G3:G95,"UNIVERSIDAD Y ESTADO")</f>
        <v>2</v>
      </c>
      <c r="C30" s="16" t="s">
        <v>529</v>
      </c>
    </row>
    <row r="31" spans="1:3" ht="61.5" customHeight="1" thickBot="1" x14ac:dyDescent="0.3">
      <c r="A31" s="20" t="s">
        <v>296</v>
      </c>
      <c r="B31" s="19">
        <f>COUNTIF(UA04A!G3:G95,"UTOPÍA")</f>
        <v>3</v>
      </c>
      <c r="C31" s="16" t="s">
        <v>536</v>
      </c>
    </row>
    <row r="32" spans="1:3" ht="35.25" customHeight="1" thickBot="1" x14ac:dyDescent="0.3">
      <c r="A32" s="18" t="s">
        <v>468</v>
      </c>
      <c r="B32" s="17">
        <f>SUM(B2:B31)</f>
        <v>93</v>
      </c>
      <c r="C32" s="16"/>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01"/>
  <sheetViews>
    <sheetView workbookViewId="0">
      <selection sqref="A1:H1"/>
    </sheetView>
  </sheetViews>
  <sheetFormatPr baseColWidth="10" defaultColWidth="14.42578125" defaultRowHeight="15" customHeight="1" x14ac:dyDescent="0.25"/>
  <cols>
    <col min="1" max="1" width="16" customWidth="1"/>
    <col min="2" max="2" width="8.5703125" customWidth="1"/>
    <col min="3" max="3" width="9.140625" customWidth="1"/>
    <col min="4" max="4" width="15.85546875" customWidth="1"/>
    <col min="5" max="6" width="10.7109375" customWidth="1"/>
    <col min="7" max="7" width="15.5703125" customWidth="1"/>
    <col min="8" max="8" width="18.28515625" customWidth="1"/>
  </cols>
  <sheetData>
    <row r="1" spans="1:8" ht="15" customHeight="1" thickBot="1" x14ac:dyDescent="0.3">
      <c r="A1" s="22" t="s">
        <v>467</v>
      </c>
      <c r="B1" s="22"/>
      <c r="C1" s="22"/>
      <c r="D1" s="22"/>
      <c r="E1" s="22"/>
      <c r="F1" s="22"/>
      <c r="G1" s="22"/>
      <c r="H1" s="22"/>
    </row>
    <row r="2" spans="1:8" ht="63.75" thickBot="1" x14ac:dyDescent="0.3">
      <c r="A2" s="7" t="s">
        <v>279</v>
      </c>
      <c r="B2" s="7" t="s">
        <v>280</v>
      </c>
      <c r="C2" s="7" t="s">
        <v>2</v>
      </c>
      <c r="D2" s="8" t="s">
        <v>418</v>
      </c>
      <c r="E2" s="7" t="s">
        <v>282</v>
      </c>
      <c r="F2" s="7" t="s">
        <v>5</v>
      </c>
      <c r="G2" s="7" t="s">
        <v>6</v>
      </c>
      <c r="H2" s="7" t="s">
        <v>7</v>
      </c>
    </row>
    <row r="3" spans="1:8" ht="32.25" customHeight="1" thickBot="1" x14ac:dyDescent="0.3">
      <c r="A3" s="23" t="s">
        <v>283</v>
      </c>
      <c r="B3" s="24"/>
      <c r="C3" s="24"/>
      <c r="D3" s="25" t="s">
        <v>284</v>
      </c>
      <c r="E3" s="24"/>
      <c r="F3" s="24"/>
      <c r="G3" s="24"/>
      <c r="H3" s="24"/>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986"/>
  <sheetViews>
    <sheetView topLeftCell="A9" workbookViewId="0">
      <selection activeCell="A3" sqref="A3:A10"/>
    </sheetView>
  </sheetViews>
  <sheetFormatPr baseColWidth="10" defaultColWidth="14.42578125" defaultRowHeight="15" customHeight="1" x14ac:dyDescent="0.25"/>
  <cols>
    <col min="1" max="1" width="18.42578125" customWidth="1"/>
    <col min="2" max="2" width="15.7109375" customWidth="1"/>
    <col min="3" max="3" width="16.42578125" customWidth="1"/>
    <col min="4" max="4" width="8.42578125" customWidth="1"/>
    <col min="5" max="5" width="14.5703125" customWidth="1"/>
    <col min="6" max="6" width="21.28515625" customWidth="1"/>
    <col min="7" max="7" width="22.7109375" customWidth="1"/>
    <col min="8" max="8" width="70.7109375" customWidth="1"/>
    <col min="9" max="9" width="17.42578125" customWidth="1"/>
  </cols>
  <sheetData>
    <row r="1" spans="1:9" ht="15" customHeight="1" thickTop="1" thickBot="1" x14ac:dyDescent="0.3">
      <c r="A1" s="26" t="s">
        <v>467</v>
      </c>
      <c r="B1" s="26"/>
      <c r="C1" s="26"/>
      <c r="D1" s="26"/>
      <c r="E1" s="26"/>
      <c r="F1" s="26"/>
      <c r="G1" s="26"/>
      <c r="H1" s="26"/>
      <c r="I1" s="26"/>
    </row>
    <row r="2" spans="1:9" ht="31.5" thickTop="1" thickBot="1" x14ac:dyDescent="0.3">
      <c r="A2" s="10" t="s">
        <v>10</v>
      </c>
      <c r="B2" s="11" t="s">
        <v>11</v>
      </c>
      <c r="C2" s="11" t="s">
        <v>12</v>
      </c>
      <c r="D2" s="11" t="s">
        <v>13</v>
      </c>
      <c r="E2" s="11" t="s">
        <v>14</v>
      </c>
      <c r="F2" s="11" t="s">
        <v>15</v>
      </c>
      <c r="G2" s="11" t="s">
        <v>16</v>
      </c>
      <c r="H2" s="12" t="s">
        <v>17</v>
      </c>
      <c r="I2" s="11" t="s">
        <v>18</v>
      </c>
    </row>
    <row r="3" spans="1:9" ht="409.6" thickTop="1" thickBot="1" x14ac:dyDescent="0.3">
      <c r="A3" s="13">
        <v>273</v>
      </c>
      <c r="B3" s="13">
        <v>3</v>
      </c>
      <c r="C3" s="13" t="s">
        <v>19</v>
      </c>
      <c r="D3" s="13">
        <v>2</v>
      </c>
      <c r="E3" s="13" t="s">
        <v>223</v>
      </c>
      <c r="F3" s="13" t="s">
        <v>285</v>
      </c>
      <c r="G3" s="13" t="s">
        <v>407</v>
      </c>
      <c r="H3" s="14" t="s">
        <v>406</v>
      </c>
      <c r="I3" s="15" t="s">
        <v>84</v>
      </c>
    </row>
    <row r="4" spans="1:9" ht="111" thickBot="1" x14ac:dyDescent="0.3">
      <c r="A4" s="13">
        <v>274</v>
      </c>
      <c r="B4" s="13">
        <v>3</v>
      </c>
      <c r="C4" s="13" t="s">
        <v>19</v>
      </c>
      <c r="D4" s="13">
        <v>2</v>
      </c>
      <c r="E4" s="13" t="s">
        <v>223</v>
      </c>
      <c r="F4" s="13" t="s">
        <v>286</v>
      </c>
      <c r="G4" s="13" t="s">
        <v>311</v>
      </c>
      <c r="H4" s="14" t="s">
        <v>408</v>
      </c>
      <c r="I4" s="15" t="s">
        <v>82</v>
      </c>
    </row>
    <row r="5" spans="1:9" ht="48" thickBot="1" x14ac:dyDescent="0.3">
      <c r="A5" s="13">
        <v>275</v>
      </c>
      <c r="B5" s="13">
        <v>3</v>
      </c>
      <c r="C5" s="13" t="s">
        <v>19</v>
      </c>
      <c r="D5" s="13">
        <v>2</v>
      </c>
      <c r="E5" s="13" t="s">
        <v>223</v>
      </c>
      <c r="F5" s="13" t="s">
        <v>286</v>
      </c>
      <c r="G5" s="13" t="s">
        <v>22</v>
      </c>
      <c r="H5" s="14" t="s">
        <v>409</v>
      </c>
      <c r="I5" s="15" t="s">
        <v>160</v>
      </c>
    </row>
    <row r="6" spans="1:9" ht="79.5" thickBot="1" x14ac:dyDescent="0.3">
      <c r="A6" s="13">
        <v>276</v>
      </c>
      <c r="B6" s="13">
        <v>3</v>
      </c>
      <c r="C6" s="13" t="s">
        <v>19</v>
      </c>
      <c r="D6" s="13">
        <v>2</v>
      </c>
      <c r="E6" s="13" t="s">
        <v>223</v>
      </c>
      <c r="F6" s="13" t="s">
        <v>286</v>
      </c>
      <c r="G6" s="13" t="s">
        <v>202</v>
      </c>
      <c r="H6" s="14" t="s">
        <v>410</v>
      </c>
      <c r="I6" s="15" t="s">
        <v>122</v>
      </c>
    </row>
    <row r="7" spans="1:9" ht="257.25" customHeight="1" thickBot="1" x14ac:dyDescent="0.3">
      <c r="A7" s="13">
        <v>277</v>
      </c>
      <c r="B7" s="13">
        <v>3</v>
      </c>
      <c r="C7" s="13" t="s">
        <v>19</v>
      </c>
      <c r="D7" s="13">
        <v>2</v>
      </c>
      <c r="E7" s="13" t="s">
        <v>223</v>
      </c>
      <c r="F7" s="13" t="s">
        <v>286</v>
      </c>
      <c r="G7" s="13" t="s">
        <v>209</v>
      </c>
      <c r="H7" s="14" t="s">
        <v>411</v>
      </c>
      <c r="I7" s="15" t="s">
        <v>106</v>
      </c>
    </row>
    <row r="8" spans="1:9" ht="409.6" thickBot="1" x14ac:dyDescent="0.3">
      <c r="A8" s="13">
        <v>278</v>
      </c>
      <c r="B8" s="13">
        <v>3</v>
      </c>
      <c r="C8" s="13" t="s">
        <v>19</v>
      </c>
      <c r="D8" s="13">
        <v>2</v>
      </c>
      <c r="E8" s="13" t="s">
        <v>223</v>
      </c>
      <c r="F8" s="13" t="s">
        <v>286</v>
      </c>
      <c r="G8" s="13" t="s">
        <v>45</v>
      </c>
      <c r="H8" s="14" t="s">
        <v>413</v>
      </c>
      <c r="I8" s="15" t="s">
        <v>412</v>
      </c>
    </row>
    <row r="9" spans="1:9" ht="205.5" thickBot="1" x14ac:dyDescent="0.3">
      <c r="A9" s="13">
        <v>279</v>
      </c>
      <c r="B9" s="13">
        <v>3</v>
      </c>
      <c r="C9" s="13" t="s">
        <v>19</v>
      </c>
      <c r="D9" s="13">
        <v>2</v>
      </c>
      <c r="E9" s="13" t="s">
        <v>223</v>
      </c>
      <c r="F9" s="13" t="s">
        <v>286</v>
      </c>
      <c r="G9" s="13" t="s">
        <v>311</v>
      </c>
      <c r="H9" s="14" t="s">
        <v>414</v>
      </c>
      <c r="I9" s="15" t="s">
        <v>415</v>
      </c>
    </row>
    <row r="10" spans="1:9" ht="268.5" thickBot="1" x14ac:dyDescent="0.3">
      <c r="A10" s="13">
        <v>280</v>
      </c>
      <c r="B10" s="13">
        <v>3</v>
      </c>
      <c r="C10" s="13" t="s">
        <v>19</v>
      </c>
      <c r="D10" s="13">
        <v>2</v>
      </c>
      <c r="E10" s="13" t="s">
        <v>223</v>
      </c>
      <c r="F10" s="13" t="s">
        <v>286</v>
      </c>
      <c r="G10" s="13" t="s">
        <v>417</v>
      </c>
      <c r="H10" s="14" t="s">
        <v>416</v>
      </c>
      <c r="I10" s="15" t="s">
        <v>403</v>
      </c>
    </row>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sheetData>
  <autoFilter ref="A2:I10" xr:uid="{00000000-0009-0000-0000-000009000000}"/>
  <mergeCells count="1">
    <mergeCell ref="A1:I1"/>
  </mergeCells>
  <pageMargins left="0.7" right="0.7" top="0.75" bottom="0.75" header="0" footer="0"/>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B407F-A92A-41B2-BF5F-3A827879853B}">
  <dimension ref="A1:C9"/>
  <sheetViews>
    <sheetView zoomScale="89" zoomScaleNormal="89" workbookViewId="0"/>
  </sheetViews>
  <sheetFormatPr baseColWidth="10" defaultRowHeight="15" x14ac:dyDescent="0.25"/>
  <cols>
    <col min="1" max="1" width="31.7109375" style="9" customWidth="1"/>
    <col min="2" max="2" width="21.42578125" style="9" customWidth="1"/>
    <col min="3" max="3" width="102.5703125" style="9" customWidth="1"/>
    <col min="4" max="16384" width="11.42578125" style="9"/>
  </cols>
  <sheetData>
    <row r="1" spans="1:3" ht="45.75" thickBot="1" x14ac:dyDescent="0.3">
      <c r="A1" s="21" t="s">
        <v>515</v>
      </c>
      <c r="B1" s="21" t="s">
        <v>473</v>
      </c>
      <c r="C1" s="21" t="s">
        <v>472</v>
      </c>
    </row>
    <row r="2" spans="1:3" ht="35.25" customHeight="1" thickBot="1" x14ac:dyDescent="0.3">
      <c r="A2" s="20" t="s">
        <v>209</v>
      </c>
      <c r="B2" s="19">
        <f>COUNTIF(UA05A!G3:G10,"CIBERGEOGRAFÍA")</f>
        <v>1</v>
      </c>
      <c r="C2" s="16" t="s">
        <v>500</v>
      </c>
    </row>
    <row r="3" spans="1:3" ht="61.5" customHeight="1" thickBot="1" x14ac:dyDescent="0.3">
      <c r="A3" s="20" t="s">
        <v>45</v>
      </c>
      <c r="B3" s="19">
        <f>COUNTIF(UA05A!G3:G10,"CULTURA ORGANIZACIONAL")</f>
        <v>1</v>
      </c>
      <c r="C3" s="16" t="s">
        <v>503</v>
      </c>
    </row>
    <row r="4" spans="1:3" ht="45" customHeight="1" thickBot="1" x14ac:dyDescent="0.3">
      <c r="A4" s="20" t="s">
        <v>22</v>
      </c>
      <c r="B4" s="19">
        <f>COUNTIF(UA05A!G3:G10,"DEPENDENCIAS EN RED")</f>
        <v>1</v>
      </c>
      <c r="C4" s="16" t="s">
        <v>477</v>
      </c>
    </row>
    <row r="5" spans="1:3" ht="66.75" customHeight="1" thickBot="1" x14ac:dyDescent="0.3">
      <c r="A5" s="20" t="s">
        <v>202</v>
      </c>
      <c r="B5" s="19">
        <f>COUNTIF(UA05A!G3:G10,"MODELO INTERSEDES")</f>
        <v>1</v>
      </c>
      <c r="C5" s="16" t="s">
        <v>497</v>
      </c>
    </row>
    <row r="6" spans="1:3" ht="35.25" customHeight="1" thickBot="1" x14ac:dyDescent="0.3">
      <c r="A6" s="20" t="s">
        <v>311</v>
      </c>
      <c r="B6" s="19">
        <f>COUNTIF(UA05A!G3:G10,"PERTINENCIA INSTITUTO NACIONAL")</f>
        <v>2</v>
      </c>
      <c r="C6" s="16" t="s">
        <v>535</v>
      </c>
    </row>
    <row r="7" spans="1:3" ht="51" customHeight="1" thickBot="1" x14ac:dyDescent="0.3">
      <c r="A7" s="20" t="s">
        <v>417</v>
      </c>
      <c r="B7" s="19">
        <f>COUNTIF(UA05A!G3:G10,"PROBLEMÁTICA SOCIOECONÓMICA")</f>
        <v>1</v>
      </c>
      <c r="C7" s="16" t="s">
        <v>537</v>
      </c>
    </row>
    <row r="8" spans="1:3" ht="48" customHeight="1" thickBot="1" x14ac:dyDescent="0.3">
      <c r="A8" s="20" t="s">
        <v>407</v>
      </c>
      <c r="B8" s="19">
        <f>COUNTIF(UA05A!G3:G10,"ROL Y LUGAR")</f>
        <v>1</v>
      </c>
      <c r="C8" s="16" t="s">
        <v>538</v>
      </c>
    </row>
    <row r="9" spans="1:3" ht="35.25" customHeight="1" thickBot="1" x14ac:dyDescent="0.3">
      <c r="A9" s="18" t="s">
        <v>468</v>
      </c>
      <c r="B9" s="17">
        <f>SUM(B2:B8)</f>
        <v>8</v>
      </c>
      <c r="C9" s="1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01"/>
  <sheetViews>
    <sheetView workbookViewId="0">
      <selection sqref="A1:H1"/>
    </sheetView>
  </sheetViews>
  <sheetFormatPr baseColWidth="10" defaultColWidth="14.42578125" defaultRowHeight="15" customHeight="1" x14ac:dyDescent="0.25"/>
  <cols>
    <col min="1" max="1" width="15.5703125" customWidth="1"/>
    <col min="2" max="2" width="7.42578125" customWidth="1"/>
    <col min="3" max="3" width="9.28515625" customWidth="1"/>
    <col min="4" max="4" width="16.7109375" customWidth="1"/>
    <col min="5" max="6" width="10.7109375" customWidth="1"/>
    <col min="7" max="7" width="14.5703125" customWidth="1"/>
    <col min="8" max="8" width="16.5703125" customWidth="1"/>
  </cols>
  <sheetData>
    <row r="1" spans="1:8" ht="15" customHeight="1" thickBot="1" x14ac:dyDescent="0.3">
      <c r="A1" s="22" t="s">
        <v>467</v>
      </c>
      <c r="B1" s="22"/>
      <c r="C1" s="22"/>
      <c r="D1" s="22"/>
      <c r="E1" s="22"/>
      <c r="F1" s="22"/>
      <c r="G1" s="22"/>
      <c r="H1" s="22"/>
    </row>
    <row r="2" spans="1:8" ht="98.25" customHeight="1" thickBot="1" x14ac:dyDescent="0.3">
      <c r="A2" s="7" t="s">
        <v>279</v>
      </c>
      <c r="B2" s="7" t="s">
        <v>1</v>
      </c>
      <c r="C2" s="7" t="s">
        <v>2</v>
      </c>
      <c r="D2" s="8" t="s">
        <v>465</v>
      </c>
      <c r="E2" s="7" t="s">
        <v>287</v>
      </c>
      <c r="F2" s="7" t="s">
        <v>5</v>
      </c>
      <c r="G2" s="7" t="s">
        <v>6</v>
      </c>
      <c r="H2" s="7" t="s">
        <v>7</v>
      </c>
    </row>
    <row r="3" spans="1:8" ht="18.75" customHeight="1" thickBot="1" x14ac:dyDescent="0.3">
      <c r="A3" s="23" t="s">
        <v>288</v>
      </c>
      <c r="B3" s="24"/>
      <c r="C3" s="24"/>
      <c r="D3" s="25" t="s">
        <v>289</v>
      </c>
      <c r="E3" s="24"/>
      <c r="F3" s="24"/>
      <c r="G3" s="24"/>
      <c r="H3" s="24"/>
    </row>
    <row r="4" spans="1:8" ht="15" customHeight="1" x14ac:dyDescent="0.25">
      <c r="A4" s="6"/>
      <c r="B4" s="6"/>
      <c r="C4" s="6"/>
      <c r="D4" s="6"/>
      <c r="E4" s="6"/>
      <c r="F4" s="6"/>
      <c r="G4" s="6"/>
      <c r="H4" s="6"/>
    </row>
    <row r="5" spans="1:8" ht="15" customHeight="1" x14ac:dyDescent="0.25">
      <c r="A5" s="6"/>
      <c r="B5" s="6"/>
      <c r="C5" s="6"/>
      <c r="D5" s="6"/>
      <c r="E5" s="6"/>
      <c r="F5" s="6"/>
      <c r="G5" s="6"/>
      <c r="H5" s="6"/>
    </row>
    <row r="6" spans="1:8" ht="15" customHeight="1" x14ac:dyDescent="0.25">
      <c r="A6" s="6"/>
      <c r="B6" s="6"/>
      <c r="C6" s="6"/>
      <c r="D6" s="6"/>
      <c r="E6" s="6"/>
      <c r="F6" s="6"/>
      <c r="G6" s="6"/>
      <c r="H6" s="6"/>
    </row>
    <row r="7" spans="1:8" ht="15" customHeight="1" x14ac:dyDescent="0.25">
      <c r="A7" s="6"/>
      <c r="B7" s="6"/>
      <c r="C7" s="6"/>
      <c r="D7" s="6"/>
      <c r="E7" s="6"/>
      <c r="F7" s="6"/>
      <c r="G7" s="6"/>
      <c r="H7" s="6"/>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01"/>
  <sheetViews>
    <sheetView topLeftCell="A37" workbookViewId="0">
      <selection activeCell="A4" sqref="A3:A37"/>
    </sheetView>
  </sheetViews>
  <sheetFormatPr baseColWidth="10" defaultColWidth="14.42578125" defaultRowHeight="15" customHeight="1" x14ac:dyDescent="0.25"/>
  <cols>
    <col min="1" max="1" width="17.7109375" customWidth="1"/>
    <col min="2" max="2" width="15.5703125" customWidth="1"/>
    <col min="3" max="3" width="15.42578125" customWidth="1"/>
    <col min="4" max="4" width="7.7109375" customWidth="1"/>
    <col min="5" max="5" width="13.140625" customWidth="1"/>
    <col min="6" max="6" width="21.42578125" customWidth="1"/>
    <col min="7" max="7" width="24.7109375" customWidth="1"/>
    <col min="8" max="8" width="71" customWidth="1"/>
    <col min="9" max="9" width="16.5703125" customWidth="1"/>
  </cols>
  <sheetData>
    <row r="1" spans="1:9" ht="15" customHeight="1" thickTop="1" thickBot="1" x14ac:dyDescent="0.3">
      <c r="A1" s="26" t="s">
        <v>467</v>
      </c>
      <c r="B1" s="26"/>
      <c r="C1" s="26"/>
      <c r="D1" s="26"/>
      <c r="E1" s="26"/>
      <c r="F1" s="26"/>
      <c r="G1" s="26"/>
      <c r="H1" s="26"/>
      <c r="I1" s="26"/>
    </row>
    <row r="2" spans="1:9" ht="31.5" thickTop="1" thickBot="1" x14ac:dyDescent="0.3">
      <c r="A2" s="10" t="s">
        <v>10</v>
      </c>
      <c r="B2" s="11" t="s">
        <v>11</v>
      </c>
      <c r="C2" s="11" t="s">
        <v>12</v>
      </c>
      <c r="D2" s="11" t="s">
        <v>13</v>
      </c>
      <c r="E2" s="11" t="s">
        <v>14</v>
      </c>
      <c r="F2" s="11" t="s">
        <v>15</v>
      </c>
      <c r="G2" s="11" t="s">
        <v>16</v>
      </c>
      <c r="H2" s="12" t="s">
        <v>17</v>
      </c>
      <c r="I2" s="11" t="s">
        <v>18</v>
      </c>
    </row>
    <row r="3" spans="1:9" ht="316.5" thickTop="1" thickBot="1" x14ac:dyDescent="0.3">
      <c r="A3" s="13">
        <v>281</v>
      </c>
      <c r="B3" s="13">
        <v>3</v>
      </c>
      <c r="C3" s="13" t="s">
        <v>19</v>
      </c>
      <c r="D3" s="13">
        <v>2</v>
      </c>
      <c r="E3" s="13" t="s">
        <v>290</v>
      </c>
      <c r="F3" s="13" t="s">
        <v>291</v>
      </c>
      <c r="G3" s="13" t="s">
        <v>56</v>
      </c>
      <c r="H3" s="14" t="s">
        <v>419</v>
      </c>
      <c r="I3" s="15" t="s">
        <v>24</v>
      </c>
    </row>
    <row r="4" spans="1:9" ht="142.5" thickBot="1" x14ac:dyDescent="0.3">
      <c r="A4" s="13">
        <v>282</v>
      </c>
      <c r="B4" s="13">
        <v>3</v>
      </c>
      <c r="C4" s="13" t="s">
        <v>19</v>
      </c>
      <c r="D4" s="13">
        <v>2</v>
      </c>
      <c r="E4" s="13" t="s">
        <v>290</v>
      </c>
      <c r="F4" s="13" t="s">
        <v>291</v>
      </c>
      <c r="G4" s="13" t="s">
        <v>87</v>
      </c>
      <c r="H4" s="14" t="s">
        <v>420</v>
      </c>
      <c r="I4" s="15" t="s">
        <v>24</v>
      </c>
    </row>
    <row r="5" spans="1:9" ht="95.25" thickBot="1" x14ac:dyDescent="0.3">
      <c r="A5" s="13">
        <v>283</v>
      </c>
      <c r="B5" s="13">
        <v>3</v>
      </c>
      <c r="C5" s="13" t="s">
        <v>19</v>
      </c>
      <c r="D5" s="13">
        <v>2</v>
      </c>
      <c r="E5" s="13" t="s">
        <v>290</v>
      </c>
      <c r="F5" s="13" t="s">
        <v>291</v>
      </c>
      <c r="G5" s="13" t="s">
        <v>298</v>
      </c>
      <c r="H5" s="14" t="s">
        <v>421</v>
      </c>
      <c r="I5" s="15" t="s">
        <v>24</v>
      </c>
    </row>
    <row r="6" spans="1:9" ht="174" thickBot="1" x14ac:dyDescent="0.3">
      <c r="A6" s="13">
        <v>284</v>
      </c>
      <c r="B6" s="13">
        <v>3</v>
      </c>
      <c r="C6" s="13" t="s">
        <v>19</v>
      </c>
      <c r="D6" s="13">
        <v>2</v>
      </c>
      <c r="E6" s="13" t="s">
        <v>290</v>
      </c>
      <c r="F6" s="13" t="s">
        <v>291</v>
      </c>
      <c r="G6" s="13" t="s">
        <v>87</v>
      </c>
      <c r="H6" s="14" t="s">
        <v>422</v>
      </c>
      <c r="I6" s="15" t="s">
        <v>24</v>
      </c>
    </row>
    <row r="7" spans="1:9" ht="126.75" thickBot="1" x14ac:dyDescent="0.3">
      <c r="A7" s="13">
        <v>285</v>
      </c>
      <c r="B7" s="13">
        <v>3</v>
      </c>
      <c r="C7" s="13" t="s">
        <v>19</v>
      </c>
      <c r="D7" s="13">
        <v>2</v>
      </c>
      <c r="E7" s="13" t="s">
        <v>290</v>
      </c>
      <c r="F7" s="13" t="s">
        <v>291</v>
      </c>
      <c r="G7" s="13" t="s">
        <v>271</v>
      </c>
      <c r="H7" s="14" t="s">
        <v>423</v>
      </c>
      <c r="I7" s="15" t="s">
        <v>24</v>
      </c>
    </row>
    <row r="8" spans="1:9" ht="252.75" thickBot="1" x14ac:dyDescent="0.3">
      <c r="A8" s="13">
        <v>286</v>
      </c>
      <c r="B8" s="13">
        <v>3</v>
      </c>
      <c r="C8" s="13" t="s">
        <v>19</v>
      </c>
      <c r="D8" s="13">
        <v>2</v>
      </c>
      <c r="E8" s="13" t="s">
        <v>290</v>
      </c>
      <c r="F8" s="13" t="s">
        <v>291</v>
      </c>
      <c r="G8" s="13" t="s">
        <v>97</v>
      </c>
      <c r="H8" s="14" t="s">
        <v>424</v>
      </c>
      <c r="I8" s="15" t="s">
        <v>24</v>
      </c>
    </row>
    <row r="9" spans="1:9" ht="409.5" customHeight="1" thickBot="1" x14ac:dyDescent="0.3">
      <c r="A9" s="13">
        <v>287</v>
      </c>
      <c r="B9" s="13">
        <v>3</v>
      </c>
      <c r="C9" s="13" t="s">
        <v>19</v>
      </c>
      <c r="D9" s="13">
        <v>2</v>
      </c>
      <c r="E9" s="13" t="s">
        <v>290</v>
      </c>
      <c r="F9" s="13" t="s">
        <v>291</v>
      </c>
      <c r="G9" s="13" t="s">
        <v>48</v>
      </c>
      <c r="H9" s="14" t="s">
        <v>425</v>
      </c>
      <c r="I9" s="15" t="s">
        <v>24</v>
      </c>
    </row>
    <row r="10" spans="1:9" ht="126.75" customHeight="1" thickBot="1" x14ac:dyDescent="0.3">
      <c r="A10" s="13">
        <v>288</v>
      </c>
      <c r="B10" s="13">
        <v>3</v>
      </c>
      <c r="C10" s="13" t="s">
        <v>19</v>
      </c>
      <c r="D10" s="13">
        <v>2</v>
      </c>
      <c r="E10" s="13" t="s">
        <v>290</v>
      </c>
      <c r="F10" s="13" t="s">
        <v>291</v>
      </c>
      <c r="G10" s="13" t="s">
        <v>264</v>
      </c>
      <c r="H10" s="14" t="s">
        <v>426</v>
      </c>
      <c r="I10" s="15" t="s">
        <v>24</v>
      </c>
    </row>
    <row r="11" spans="1:9" ht="409.5" customHeight="1" thickBot="1" x14ac:dyDescent="0.3">
      <c r="A11" s="13">
        <v>289</v>
      </c>
      <c r="B11" s="13">
        <v>3</v>
      </c>
      <c r="C11" s="13" t="s">
        <v>19</v>
      </c>
      <c r="D11" s="13">
        <v>2</v>
      </c>
      <c r="E11" s="13" t="s">
        <v>290</v>
      </c>
      <c r="F11" s="13" t="s">
        <v>291</v>
      </c>
      <c r="G11" s="13" t="s">
        <v>45</v>
      </c>
      <c r="H11" s="14" t="s">
        <v>427</v>
      </c>
      <c r="I11" s="15" t="s">
        <v>24</v>
      </c>
    </row>
    <row r="12" spans="1:9" ht="257.25" customHeight="1" thickBot="1" x14ac:dyDescent="0.3">
      <c r="A12" s="13">
        <v>290</v>
      </c>
      <c r="B12" s="13">
        <v>3</v>
      </c>
      <c r="C12" s="13" t="s">
        <v>19</v>
      </c>
      <c r="D12" s="13">
        <v>2</v>
      </c>
      <c r="E12" s="13" t="s">
        <v>290</v>
      </c>
      <c r="F12" s="13" t="s">
        <v>291</v>
      </c>
      <c r="G12" s="13" t="s">
        <v>29</v>
      </c>
      <c r="H12" s="14" t="s">
        <v>428</v>
      </c>
      <c r="I12" s="15" t="s">
        <v>24</v>
      </c>
    </row>
    <row r="13" spans="1:9" ht="96" customHeight="1" thickBot="1" x14ac:dyDescent="0.3">
      <c r="A13" s="13">
        <v>291</v>
      </c>
      <c r="B13" s="13">
        <v>3</v>
      </c>
      <c r="C13" s="13" t="s">
        <v>19</v>
      </c>
      <c r="D13" s="13">
        <v>2</v>
      </c>
      <c r="E13" s="13" t="s">
        <v>290</v>
      </c>
      <c r="F13" s="13" t="s">
        <v>291</v>
      </c>
      <c r="G13" s="13" t="s">
        <v>45</v>
      </c>
      <c r="H13" s="14" t="s">
        <v>429</v>
      </c>
      <c r="I13" s="15" t="s">
        <v>24</v>
      </c>
    </row>
    <row r="14" spans="1:9" ht="177" customHeight="1" thickBot="1" x14ac:dyDescent="0.3">
      <c r="A14" s="13">
        <v>292</v>
      </c>
      <c r="B14" s="13">
        <v>3</v>
      </c>
      <c r="C14" s="13" t="s">
        <v>19</v>
      </c>
      <c r="D14" s="13">
        <v>2</v>
      </c>
      <c r="E14" s="13" t="s">
        <v>290</v>
      </c>
      <c r="F14" s="13" t="s">
        <v>291</v>
      </c>
      <c r="G14" s="13" t="s">
        <v>27</v>
      </c>
      <c r="H14" s="14" t="s">
        <v>430</v>
      </c>
      <c r="I14" s="15" t="s">
        <v>24</v>
      </c>
    </row>
    <row r="15" spans="1:9" ht="409.5" customHeight="1" thickBot="1" x14ac:dyDescent="0.3">
      <c r="A15" s="13">
        <v>293</v>
      </c>
      <c r="B15" s="13">
        <v>3</v>
      </c>
      <c r="C15" s="13" t="s">
        <v>19</v>
      </c>
      <c r="D15" s="13">
        <v>2</v>
      </c>
      <c r="E15" s="13" t="s">
        <v>290</v>
      </c>
      <c r="F15" s="13" t="s">
        <v>291</v>
      </c>
      <c r="G15" s="13" t="s">
        <v>22</v>
      </c>
      <c r="H15" s="14" t="s">
        <v>431</v>
      </c>
      <c r="I15" s="15" t="s">
        <v>122</v>
      </c>
    </row>
    <row r="16" spans="1:9" ht="112.5" customHeight="1" thickBot="1" x14ac:dyDescent="0.3">
      <c r="A16" s="13">
        <v>294</v>
      </c>
      <c r="B16" s="13">
        <v>3</v>
      </c>
      <c r="C16" s="13" t="s">
        <v>19</v>
      </c>
      <c r="D16" s="13">
        <v>2</v>
      </c>
      <c r="E16" s="13" t="s">
        <v>290</v>
      </c>
      <c r="F16" s="13" t="s">
        <v>291</v>
      </c>
      <c r="G16" s="13" t="s">
        <v>192</v>
      </c>
      <c r="H16" s="14" t="s">
        <v>432</v>
      </c>
      <c r="I16" s="15" t="s">
        <v>160</v>
      </c>
    </row>
    <row r="17" spans="1:9" ht="409.5" customHeight="1" thickBot="1" x14ac:dyDescent="0.3">
      <c r="A17" s="13">
        <v>295</v>
      </c>
      <c r="B17" s="13">
        <v>3</v>
      </c>
      <c r="C17" s="13" t="s">
        <v>19</v>
      </c>
      <c r="D17" s="13">
        <v>2</v>
      </c>
      <c r="E17" s="13" t="s">
        <v>290</v>
      </c>
      <c r="F17" s="13" t="s">
        <v>291</v>
      </c>
      <c r="G17" s="13" t="s">
        <v>517</v>
      </c>
      <c r="H17" s="14" t="s">
        <v>433</v>
      </c>
      <c r="I17" s="15" t="s">
        <v>435</v>
      </c>
    </row>
    <row r="18" spans="1:9" ht="128.25" customHeight="1" thickBot="1" x14ac:dyDescent="0.3">
      <c r="A18" s="13">
        <v>296</v>
      </c>
      <c r="B18" s="13">
        <v>3</v>
      </c>
      <c r="C18" s="13" t="s">
        <v>19</v>
      </c>
      <c r="D18" s="13">
        <v>2</v>
      </c>
      <c r="E18" s="13" t="s">
        <v>290</v>
      </c>
      <c r="F18" s="13" t="s">
        <v>291</v>
      </c>
      <c r="G18" s="13" t="s">
        <v>97</v>
      </c>
      <c r="H18" s="14" t="s">
        <v>434</v>
      </c>
      <c r="I18" s="15" t="s">
        <v>106</v>
      </c>
    </row>
    <row r="19" spans="1:9" ht="207.75" customHeight="1" thickBot="1" x14ac:dyDescent="0.3">
      <c r="A19" s="13">
        <v>297</v>
      </c>
      <c r="B19" s="13">
        <v>3</v>
      </c>
      <c r="C19" s="13" t="s">
        <v>19</v>
      </c>
      <c r="D19" s="13">
        <v>2</v>
      </c>
      <c r="E19" s="13" t="s">
        <v>290</v>
      </c>
      <c r="F19" s="13" t="s">
        <v>291</v>
      </c>
      <c r="G19" s="13" t="s">
        <v>144</v>
      </c>
      <c r="H19" s="14" t="s">
        <v>436</v>
      </c>
      <c r="I19" s="15" t="s">
        <v>24</v>
      </c>
    </row>
    <row r="20" spans="1:9" ht="84.75" customHeight="1" thickBot="1" x14ac:dyDescent="0.3">
      <c r="A20" s="13">
        <v>298</v>
      </c>
      <c r="B20" s="13">
        <v>3</v>
      </c>
      <c r="C20" s="13" t="s">
        <v>19</v>
      </c>
      <c r="D20" s="13">
        <v>2</v>
      </c>
      <c r="E20" s="13" t="s">
        <v>290</v>
      </c>
      <c r="F20" s="13" t="s">
        <v>291</v>
      </c>
      <c r="G20" s="13" t="s">
        <v>56</v>
      </c>
      <c r="H20" s="14" t="s">
        <v>437</v>
      </c>
      <c r="I20" s="15" t="s">
        <v>24</v>
      </c>
    </row>
    <row r="21" spans="1:9" ht="409.5" customHeight="1" thickBot="1" x14ac:dyDescent="0.3">
      <c r="A21" s="13">
        <v>299</v>
      </c>
      <c r="B21" s="13">
        <v>3</v>
      </c>
      <c r="C21" s="13" t="s">
        <v>19</v>
      </c>
      <c r="D21" s="13">
        <v>2</v>
      </c>
      <c r="E21" s="13" t="s">
        <v>290</v>
      </c>
      <c r="F21" s="13" t="s">
        <v>291</v>
      </c>
      <c r="G21" s="13" t="s">
        <v>441</v>
      </c>
      <c r="H21" s="14" t="s">
        <v>438</v>
      </c>
      <c r="I21" s="15" t="s">
        <v>439</v>
      </c>
    </row>
    <row r="22" spans="1:9" ht="163.5" customHeight="1" thickBot="1" x14ac:dyDescent="0.3">
      <c r="A22" s="13">
        <v>300</v>
      </c>
      <c r="B22" s="13">
        <v>3</v>
      </c>
      <c r="C22" s="13" t="s">
        <v>19</v>
      </c>
      <c r="D22" s="13">
        <v>2</v>
      </c>
      <c r="E22" s="13" t="s">
        <v>290</v>
      </c>
      <c r="F22" s="13" t="s">
        <v>291</v>
      </c>
      <c r="G22" s="13" t="s">
        <v>466</v>
      </c>
      <c r="H22" s="14" t="s">
        <v>444</v>
      </c>
      <c r="I22" s="15" t="s">
        <v>440</v>
      </c>
    </row>
    <row r="23" spans="1:9" ht="409.5" customHeight="1" thickBot="1" x14ac:dyDescent="0.3">
      <c r="A23" s="13">
        <v>301</v>
      </c>
      <c r="B23" s="13">
        <v>3</v>
      </c>
      <c r="C23" s="13" t="s">
        <v>19</v>
      </c>
      <c r="D23" s="13">
        <v>2</v>
      </c>
      <c r="E23" s="13" t="s">
        <v>290</v>
      </c>
      <c r="F23" s="13" t="s">
        <v>291</v>
      </c>
      <c r="G23" s="13" t="s">
        <v>441</v>
      </c>
      <c r="H23" s="14" t="s">
        <v>442</v>
      </c>
      <c r="I23" s="15" t="s">
        <v>443</v>
      </c>
    </row>
    <row r="24" spans="1:9" ht="363.75" customHeight="1" thickBot="1" x14ac:dyDescent="0.3">
      <c r="A24" s="13">
        <v>302</v>
      </c>
      <c r="B24" s="13">
        <v>3</v>
      </c>
      <c r="C24" s="13" t="s">
        <v>19</v>
      </c>
      <c r="D24" s="13">
        <v>2</v>
      </c>
      <c r="E24" s="13" t="s">
        <v>290</v>
      </c>
      <c r="F24" s="13" t="s">
        <v>291</v>
      </c>
      <c r="G24" s="13" t="s">
        <v>384</v>
      </c>
      <c r="H24" s="14" t="s">
        <v>445</v>
      </c>
      <c r="I24" s="15" t="s">
        <v>446</v>
      </c>
    </row>
    <row r="25" spans="1:9" ht="144.75" customHeight="1" thickBot="1" x14ac:dyDescent="0.3">
      <c r="A25" s="13">
        <v>303</v>
      </c>
      <c r="B25" s="13">
        <v>3</v>
      </c>
      <c r="C25" s="13" t="s">
        <v>19</v>
      </c>
      <c r="D25" s="13">
        <v>2</v>
      </c>
      <c r="E25" s="13" t="s">
        <v>290</v>
      </c>
      <c r="F25" s="13" t="s">
        <v>291</v>
      </c>
      <c r="G25" s="13" t="s">
        <v>108</v>
      </c>
      <c r="H25" s="14" t="s">
        <v>447</v>
      </c>
      <c r="I25" s="15" t="s">
        <v>86</v>
      </c>
    </row>
    <row r="26" spans="1:9" ht="67.5" customHeight="1" thickBot="1" x14ac:dyDescent="0.3">
      <c r="A26" s="13">
        <v>304</v>
      </c>
      <c r="B26" s="13">
        <v>3</v>
      </c>
      <c r="C26" s="13" t="s">
        <v>19</v>
      </c>
      <c r="D26" s="13">
        <v>2</v>
      </c>
      <c r="E26" s="13" t="s">
        <v>290</v>
      </c>
      <c r="F26" s="13" t="s">
        <v>291</v>
      </c>
      <c r="G26" s="13" t="s">
        <v>441</v>
      </c>
      <c r="H26" s="14" t="s">
        <v>448</v>
      </c>
      <c r="I26" s="15" t="s">
        <v>86</v>
      </c>
    </row>
    <row r="27" spans="1:9" ht="114" customHeight="1" thickBot="1" x14ac:dyDescent="0.3">
      <c r="A27" s="13">
        <v>305</v>
      </c>
      <c r="B27" s="13">
        <v>3</v>
      </c>
      <c r="C27" s="13" t="s">
        <v>19</v>
      </c>
      <c r="D27" s="13">
        <v>2</v>
      </c>
      <c r="E27" s="13" t="s">
        <v>290</v>
      </c>
      <c r="F27" s="13" t="s">
        <v>291</v>
      </c>
      <c r="G27" s="13" t="s">
        <v>80</v>
      </c>
      <c r="H27" s="14" t="s">
        <v>449</v>
      </c>
      <c r="I27" s="15" t="s">
        <v>86</v>
      </c>
    </row>
    <row r="28" spans="1:9" ht="224.25" customHeight="1" thickBot="1" x14ac:dyDescent="0.3">
      <c r="A28" s="13">
        <v>306</v>
      </c>
      <c r="B28" s="13">
        <v>3</v>
      </c>
      <c r="C28" s="13" t="s">
        <v>19</v>
      </c>
      <c r="D28" s="13">
        <v>2</v>
      </c>
      <c r="E28" s="13" t="s">
        <v>290</v>
      </c>
      <c r="F28" s="13" t="s">
        <v>291</v>
      </c>
      <c r="G28" s="13" t="s">
        <v>441</v>
      </c>
      <c r="H28" s="14" t="s">
        <v>450</v>
      </c>
      <c r="I28" s="15" t="s">
        <v>86</v>
      </c>
    </row>
    <row r="29" spans="1:9" ht="130.5" customHeight="1" thickBot="1" x14ac:dyDescent="0.3">
      <c r="A29" s="13">
        <v>307</v>
      </c>
      <c r="B29" s="13">
        <v>3</v>
      </c>
      <c r="C29" s="13" t="s">
        <v>19</v>
      </c>
      <c r="D29" s="13">
        <v>2</v>
      </c>
      <c r="E29" s="13" t="s">
        <v>290</v>
      </c>
      <c r="F29" s="13" t="s">
        <v>291</v>
      </c>
      <c r="G29" s="13" t="s">
        <v>174</v>
      </c>
      <c r="H29" s="14" t="s">
        <v>451</v>
      </c>
      <c r="I29" s="15" t="s">
        <v>86</v>
      </c>
    </row>
    <row r="30" spans="1:9" ht="409.5" customHeight="1" thickBot="1" x14ac:dyDescent="0.3">
      <c r="A30" s="13">
        <v>308</v>
      </c>
      <c r="B30" s="13">
        <v>3</v>
      </c>
      <c r="C30" s="13" t="s">
        <v>19</v>
      </c>
      <c r="D30" s="13">
        <v>2</v>
      </c>
      <c r="E30" s="13" t="s">
        <v>290</v>
      </c>
      <c r="F30" s="13" t="s">
        <v>291</v>
      </c>
      <c r="G30" s="13" t="s">
        <v>441</v>
      </c>
      <c r="H30" s="14" t="s">
        <v>452</v>
      </c>
      <c r="I30" s="15" t="s">
        <v>454</v>
      </c>
    </row>
    <row r="31" spans="1:9" ht="409.5" customHeight="1" thickBot="1" x14ac:dyDescent="0.3">
      <c r="A31" s="13">
        <v>309</v>
      </c>
      <c r="B31" s="13">
        <v>3</v>
      </c>
      <c r="C31" s="13" t="s">
        <v>19</v>
      </c>
      <c r="D31" s="13">
        <v>2</v>
      </c>
      <c r="E31" s="13" t="s">
        <v>290</v>
      </c>
      <c r="F31" s="13" t="s">
        <v>291</v>
      </c>
      <c r="G31" s="13" t="s">
        <v>56</v>
      </c>
      <c r="H31" s="14" t="s">
        <v>453</v>
      </c>
      <c r="I31" s="15" t="s">
        <v>160</v>
      </c>
    </row>
    <row r="32" spans="1:9" ht="285" customHeight="1" thickBot="1" x14ac:dyDescent="0.3">
      <c r="A32" s="13">
        <v>310</v>
      </c>
      <c r="B32" s="13">
        <v>3</v>
      </c>
      <c r="C32" s="13" t="s">
        <v>19</v>
      </c>
      <c r="D32" s="13">
        <v>2</v>
      </c>
      <c r="E32" s="13" t="s">
        <v>290</v>
      </c>
      <c r="F32" s="13" t="s">
        <v>291</v>
      </c>
      <c r="G32" s="13" t="s">
        <v>518</v>
      </c>
      <c r="H32" s="14" t="s">
        <v>455</v>
      </c>
      <c r="I32" s="15" t="s">
        <v>456</v>
      </c>
    </row>
    <row r="33" spans="1:9" ht="409.5" customHeight="1" thickBot="1" x14ac:dyDescent="0.3">
      <c r="A33" s="13">
        <v>311</v>
      </c>
      <c r="B33" s="13">
        <v>3</v>
      </c>
      <c r="C33" s="13" t="s">
        <v>19</v>
      </c>
      <c r="D33" s="13">
        <v>2</v>
      </c>
      <c r="E33" s="13" t="s">
        <v>290</v>
      </c>
      <c r="F33" s="13" t="s">
        <v>291</v>
      </c>
      <c r="G33" s="13" t="s">
        <v>56</v>
      </c>
      <c r="H33" s="14" t="s">
        <v>457</v>
      </c>
      <c r="I33" s="15" t="s">
        <v>458</v>
      </c>
    </row>
    <row r="34" spans="1:9" ht="409.5" customHeight="1" thickBot="1" x14ac:dyDescent="0.3">
      <c r="A34" s="13">
        <v>312</v>
      </c>
      <c r="B34" s="13">
        <v>3</v>
      </c>
      <c r="C34" s="13" t="s">
        <v>19</v>
      </c>
      <c r="D34" s="13">
        <v>2</v>
      </c>
      <c r="E34" s="13" t="s">
        <v>290</v>
      </c>
      <c r="F34" s="13" t="s">
        <v>291</v>
      </c>
      <c r="G34" s="13" t="s">
        <v>441</v>
      </c>
      <c r="H34" s="14" t="s">
        <v>459</v>
      </c>
      <c r="I34" s="15" t="s">
        <v>460</v>
      </c>
    </row>
    <row r="35" spans="1:9" ht="146.25" customHeight="1" thickBot="1" x14ac:dyDescent="0.3">
      <c r="A35" s="13">
        <v>313</v>
      </c>
      <c r="B35" s="13">
        <v>3</v>
      </c>
      <c r="C35" s="13" t="s">
        <v>19</v>
      </c>
      <c r="D35" s="13">
        <v>2</v>
      </c>
      <c r="E35" s="13" t="s">
        <v>290</v>
      </c>
      <c r="F35" s="13" t="s">
        <v>291</v>
      </c>
      <c r="G35" s="13" t="s">
        <v>183</v>
      </c>
      <c r="H35" s="14" t="s">
        <v>461</v>
      </c>
      <c r="I35" s="15" t="s">
        <v>24</v>
      </c>
    </row>
    <row r="36" spans="1:9" ht="207.75" customHeight="1" thickBot="1" x14ac:dyDescent="0.3">
      <c r="A36" s="13">
        <v>314</v>
      </c>
      <c r="B36" s="13">
        <v>3</v>
      </c>
      <c r="C36" s="13" t="s">
        <v>19</v>
      </c>
      <c r="D36" s="13">
        <v>2</v>
      </c>
      <c r="E36" s="13" t="s">
        <v>290</v>
      </c>
      <c r="F36" s="13" t="s">
        <v>291</v>
      </c>
      <c r="G36" s="13" t="s">
        <v>462</v>
      </c>
      <c r="H36" s="14" t="s">
        <v>464</v>
      </c>
      <c r="I36" s="15" t="s">
        <v>84</v>
      </c>
    </row>
    <row r="37" spans="1:9" ht="209.25" customHeight="1" thickBot="1" x14ac:dyDescent="0.3">
      <c r="A37" s="13">
        <v>315</v>
      </c>
      <c r="B37" s="13">
        <v>3</v>
      </c>
      <c r="C37" s="13" t="s">
        <v>19</v>
      </c>
      <c r="D37" s="13">
        <v>2</v>
      </c>
      <c r="E37" s="13" t="s">
        <v>290</v>
      </c>
      <c r="F37" s="13" t="s">
        <v>291</v>
      </c>
      <c r="G37" s="13" t="s">
        <v>227</v>
      </c>
      <c r="H37" s="14" t="s">
        <v>463</v>
      </c>
      <c r="I37" s="15" t="s">
        <v>84</v>
      </c>
    </row>
    <row r="38" spans="1:9" ht="15.75" customHeight="1" x14ac:dyDescent="0.25"/>
    <row r="39" spans="1:9" ht="15.75" customHeight="1" x14ac:dyDescent="0.25"/>
    <row r="40" spans="1:9" ht="15.75" customHeight="1" x14ac:dyDescent="0.25"/>
    <row r="41" spans="1:9" ht="15.75" customHeight="1" x14ac:dyDescent="0.25"/>
    <row r="42" spans="1:9" ht="15.75" customHeight="1" x14ac:dyDescent="0.25"/>
    <row r="43" spans="1:9" ht="15.75" customHeight="1" x14ac:dyDescent="0.25"/>
    <row r="44" spans="1:9" ht="15.75" customHeight="1" x14ac:dyDescent="0.25"/>
    <row r="45" spans="1:9" ht="15.75" customHeight="1" x14ac:dyDescent="0.25"/>
    <row r="46" spans="1:9" ht="15.75" customHeight="1" x14ac:dyDescent="0.25"/>
    <row r="47" spans="1:9" ht="15.75" customHeight="1" x14ac:dyDescent="0.25"/>
    <row r="48" spans="1: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I37" xr:uid="{00000000-0009-0000-0000-00000B000000}"/>
  <mergeCells count="1">
    <mergeCell ref="A1:I1"/>
  </mergeCells>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DA296-3B25-4959-AE9A-51FC373706DA}">
  <dimension ref="A1:C26"/>
  <sheetViews>
    <sheetView zoomScale="50" zoomScaleNormal="50" workbookViewId="0"/>
  </sheetViews>
  <sheetFormatPr baseColWidth="10" defaultRowHeight="15" x14ac:dyDescent="0.25"/>
  <cols>
    <col min="1" max="1" width="31.7109375" style="9" customWidth="1"/>
    <col min="2" max="2" width="21.42578125" style="9" customWidth="1"/>
    <col min="3" max="3" width="102.5703125" style="9" customWidth="1"/>
    <col min="4" max="16384" width="11.42578125" style="9"/>
  </cols>
  <sheetData>
    <row r="1" spans="1:3" ht="45.75" thickBot="1" x14ac:dyDescent="0.3">
      <c r="A1" s="21" t="s">
        <v>516</v>
      </c>
      <c r="B1" s="21" t="s">
        <v>473</v>
      </c>
      <c r="C1" s="21" t="s">
        <v>472</v>
      </c>
    </row>
    <row r="2" spans="1:3" ht="93.75" customHeight="1" thickBot="1" x14ac:dyDescent="0.3">
      <c r="A2" s="20" t="s">
        <v>108</v>
      </c>
      <c r="B2" s="19">
        <f>COUNTIF(UA06A!G3:G37,"ADMISIÓN")</f>
        <v>1</v>
      </c>
      <c r="C2" s="16" t="s">
        <v>486</v>
      </c>
    </row>
    <row r="3" spans="1:3" ht="49.5" customHeight="1" thickBot="1" x14ac:dyDescent="0.3">
      <c r="A3" s="20" t="s">
        <v>144</v>
      </c>
      <c r="B3" s="19">
        <f>COUNTIF(UA06A!G3:G37,"CATEGORÍA DOCENTE")</f>
        <v>1</v>
      </c>
      <c r="C3" s="16" t="s">
        <v>520</v>
      </c>
    </row>
    <row r="4" spans="1:3" ht="65.25" customHeight="1" thickBot="1" x14ac:dyDescent="0.3">
      <c r="A4" s="20" t="s">
        <v>45</v>
      </c>
      <c r="B4" s="19">
        <f>COUNTIF(UA06A!G3:G37,"CULTURA ORGANIZACIONAL")</f>
        <v>2</v>
      </c>
      <c r="C4" s="16" t="s">
        <v>503</v>
      </c>
    </row>
    <row r="5" spans="1:3" ht="35.25" customHeight="1" thickBot="1" x14ac:dyDescent="0.3">
      <c r="A5" s="20" t="s">
        <v>87</v>
      </c>
      <c r="B5" s="19">
        <f>COUNTIF(UA06A!G3:G37,"CURRÍCULO")</f>
        <v>2</v>
      </c>
      <c r="C5" s="16" t="s">
        <v>485</v>
      </c>
    </row>
    <row r="6" spans="1:3" ht="48.75" customHeight="1" thickBot="1" x14ac:dyDescent="0.3">
      <c r="A6" s="20" t="s">
        <v>22</v>
      </c>
      <c r="B6" s="19">
        <f>COUNTIF(UA06A!G3:G37,"DEPENDENCIAS EN RED")</f>
        <v>1</v>
      </c>
      <c r="C6" s="16" t="s">
        <v>477</v>
      </c>
    </row>
    <row r="7" spans="1:3" ht="35.25" customHeight="1" thickBot="1" x14ac:dyDescent="0.3">
      <c r="A7" s="20" t="s">
        <v>80</v>
      </c>
      <c r="B7" s="19">
        <f>COUNTIF(UA06A!G3:G37,"DESERCIÓN ESTUDIANTIL")</f>
        <v>1</v>
      </c>
      <c r="C7" s="16" t="s">
        <v>483</v>
      </c>
    </row>
    <row r="8" spans="1:3" ht="35.25" customHeight="1" thickBot="1" x14ac:dyDescent="0.3">
      <c r="A8" s="20" t="s">
        <v>56</v>
      </c>
      <c r="B8" s="19">
        <f>COUNTIF(UA06A!G3:G37,"EDUCACIÓN")</f>
        <v>4</v>
      </c>
      <c r="C8" s="16" t="s">
        <v>471</v>
      </c>
    </row>
    <row r="9" spans="1:3" ht="35.25" customHeight="1" thickBot="1" x14ac:dyDescent="0.3">
      <c r="A9" s="20" t="s">
        <v>384</v>
      </c>
      <c r="B9" s="19">
        <f>COUNTIF(UA06A!G3:G37,"EDUCACIÓN INFORMAL")</f>
        <v>1</v>
      </c>
      <c r="C9" s="16" t="s">
        <v>532</v>
      </c>
    </row>
    <row r="10" spans="1:3" ht="35.25" customHeight="1" thickBot="1" x14ac:dyDescent="0.3">
      <c r="A10" s="20" t="s">
        <v>174</v>
      </c>
      <c r="B10" s="19">
        <f>COUNTIF(UA06A!G3:G37,"EGRESADOS")</f>
        <v>1</v>
      </c>
      <c r="C10" s="16" t="s">
        <v>491</v>
      </c>
    </row>
    <row r="11" spans="1:3" ht="46.5" customHeight="1" thickBot="1" x14ac:dyDescent="0.3">
      <c r="A11" s="20" t="s">
        <v>441</v>
      </c>
      <c r="B11" s="19">
        <f>COUNTIF(UA06A!G3:G37,"ENSEÑANZA DE LAS MATEMÁTICAS")</f>
        <v>6</v>
      </c>
      <c r="C11" s="16" t="s">
        <v>539</v>
      </c>
    </row>
    <row r="12" spans="1:3" ht="35.25" customHeight="1" thickBot="1" x14ac:dyDescent="0.3">
      <c r="A12" s="20" t="s">
        <v>183</v>
      </c>
      <c r="B12" s="19">
        <f>COUNTIF(UA06A!G3:G37,"FORMACIÓN DOCENTE PERMANENTE")</f>
        <v>1</v>
      </c>
      <c r="C12" s="16" t="s">
        <v>495</v>
      </c>
    </row>
    <row r="13" spans="1:3" ht="45.75" customHeight="1" thickBot="1" x14ac:dyDescent="0.3">
      <c r="A13" s="20" t="s">
        <v>462</v>
      </c>
      <c r="B13" s="19">
        <f>COUNTIF(UA06A!G3:G37,"FORMACIÓN DOCENTE RECIENTE INGRESO")</f>
        <v>1</v>
      </c>
      <c r="C13" s="16" t="s">
        <v>542</v>
      </c>
    </row>
    <row r="14" spans="1:3" ht="35.25" customHeight="1" thickBot="1" x14ac:dyDescent="0.3">
      <c r="A14" s="20" t="s">
        <v>271</v>
      </c>
      <c r="B14" s="19">
        <f>COUNTIF(UA06A!G3:G37,"FORMACIÓN EN ARQUITECTURA")</f>
        <v>1</v>
      </c>
      <c r="C14" s="16" t="s">
        <v>524</v>
      </c>
    </row>
    <row r="15" spans="1:3" ht="36.75" customHeight="1" thickBot="1" x14ac:dyDescent="0.3">
      <c r="A15" s="20" t="s">
        <v>517</v>
      </c>
      <c r="B15" s="19">
        <f>COUNTIF(UA06A!G3:G37,"FORMAS DE ACCIÓN INSTITUTO NACIONAL")</f>
        <v>1</v>
      </c>
      <c r="C15" s="16" t="s">
        <v>541</v>
      </c>
    </row>
    <row r="16" spans="1:3" ht="49.5" customHeight="1" thickBot="1" x14ac:dyDescent="0.3">
      <c r="A16" s="20" t="s">
        <v>518</v>
      </c>
      <c r="B16" s="19">
        <f>COUNTIF(UA06A!G3:G37,"GRUPOS DE ESTUDIO AUTÓNOMO (GEA)")</f>
        <v>1</v>
      </c>
      <c r="C16" s="16" t="s">
        <v>540</v>
      </c>
    </row>
    <row r="17" spans="1:3" ht="51.75" customHeight="1" thickBot="1" x14ac:dyDescent="0.3">
      <c r="A17" s="20" t="s">
        <v>466</v>
      </c>
      <c r="B17" s="19">
        <f>COUNTIF(UA06A!G3:G37,"HISTORIA VIVA")</f>
        <v>1</v>
      </c>
      <c r="C17" s="16" t="s">
        <v>499</v>
      </c>
    </row>
    <row r="18" spans="1:3" ht="51.75" customHeight="1" thickBot="1" x14ac:dyDescent="0.3">
      <c r="A18" s="20" t="s">
        <v>29</v>
      </c>
      <c r="B18" s="19">
        <f>COUNTIF(UA06A!G3:G37,"INTERDISCIPLINARIEDAD")</f>
        <v>1</v>
      </c>
      <c r="C18" s="16" t="s">
        <v>478</v>
      </c>
    </row>
    <row r="19" spans="1:3" ht="35.25" customHeight="1" thickBot="1" x14ac:dyDescent="0.3">
      <c r="A19" s="20" t="s">
        <v>227</v>
      </c>
      <c r="B19" s="19">
        <f>COUNTIF(UA06A!G3:G37,"INTERRELACIÓN ESTUDIANTE - DOCENTE")</f>
        <v>1</v>
      </c>
      <c r="C19" s="16" t="s">
        <v>484</v>
      </c>
    </row>
    <row r="20" spans="1:3" ht="18.75" customHeight="1" thickBot="1" x14ac:dyDescent="0.3">
      <c r="A20" s="20" t="s">
        <v>298</v>
      </c>
      <c r="B20" s="19">
        <f>COUNTIF(UA06A!G3:G37,"LÚDICA")</f>
        <v>1</v>
      </c>
      <c r="C20" s="16" t="s">
        <v>534</v>
      </c>
    </row>
    <row r="21" spans="1:3" ht="35.25" customHeight="1" thickBot="1" x14ac:dyDescent="0.3">
      <c r="A21" s="20" t="s">
        <v>97</v>
      </c>
      <c r="B21" s="19">
        <f>COUNTIF(UA06A!G3:G37,"PARTICULARIDADES DE SEDE")</f>
        <v>2</v>
      </c>
      <c r="C21" s="16" t="s">
        <v>508</v>
      </c>
    </row>
    <row r="22" spans="1:3" ht="49.5" customHeight="1" thickBot="1" x14ac:dyDescent="0.3">
      <c r="A22" s="20" t="s">
        <v>192</v>
      </c>
      <c r="B22" s="19">
        <f>COUNTIF(UA06A!G3:G37,"POLÍTICAS EDUCATIVAS")</f>
        <v>1</v>
      </c>
      <c r="C22" s="16" t="s">
        <v>496</v>
      </c>
    </row>
    <row r="23" spans="1:3" ht="47.25" customHeight="1" thickBot="1" x14ac:dyDescent="0.3">
      <c r="A23" s="20" t="s">
        <v>48</v>
      </c>
      <c r="B23" s="19">
        <f>COUNTIF(UA06A!G3:G37,"PROPÓSITO SUPERIOR")</f>
        <v>1</v>
      </c>
      <c r="C23" s="16" t="s">
        <v>510</v>
      </c>
    </row>
    <row r="24" spans="1:3" ht="31.5" customHeight="1" thickBot="1" x14ac:dyDescent="0.3">
      <c r="A24" s="20" t="s">
        <v>27</v>
      </c>
      <c r="B24" s="19">
        <f>COUNTIF(UA06A!G3:G37,"PROPUESTA INSTITUTO NACIONAL")</f>
        <v>1</v>
      </c>
      <c r="C24" s="16" t="s">
        <v>469</v>
      </c>
    </row>
    <row r="25" spans="1:3" ht="90.75" customHeight="1" thickBot="1" x14ac:dyDescent="0.3">
      <c r="A25" s="20" t="s">
        <v>264</v>
      </c>
      <c r="B25" s="19">
        <f>COUNTIF(UA06A!G3:G37,"PROYECTO URDIMBRE")</f>
        <v>1</v>
      </c>
      <c r="C25" s="16" t="s">
        <v>526</v>
      </c>
    </row>
    <row r="26" spans="1:3" ht="35.25" customHeight="1" thickBot="1" x14ac:dyDescent="0.3">
      <c r="A26" s="18" t="s">
        <v>468</v>
      </c>
      <c r="B26" s="17">
        <f>SUM(B2:B25)</f>
        <v>35</v>
      </c>
      <c r="C26" s="1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topLeftCell="A7" workbookViewId="0">
      <selection activeCell="A3" sqref="A3:A7"/>
    </sheetView>
  </sheetViews>
  <sheetFormatPr baseColWidth="10" defaultColWidth="14.42578125" defaultRowHeight="15" customHeight="1" x14ac:dyDescent="0.25"/>
  <cols>
    <col min="1" max="1" width="17" customWidth="1"/>
    <col min="2" max="2" width="15.5703125" customWidth="1"/>
    <col min="3" max="3" width="16.5703125" customWidth="1"/>
    <col min="4" max="4" width="10.7109375" customWidth="1"/>
    <col min="5" max="5" width="14.85546875" customWidth="1"/>
    <col min="6" max="6" width="33" customWidth="1"/>
    <col min="7" max="7" width="23.28515625" customWidth="1"/>
    <col min="8" max="8" width="70.7109375" customWidth="1"/>
    <col min="9" max="9" width="17.42578125" customWidth="1"/>
    <col min="10" max="26" width="10.7109375" customWidth="1"/>
  </cols>
  <sheetData>
    <row r="1" spans="1:26" s="9" customFormat="1" ht="15" customHeight="1" thickTop="1" thickBot="1" x14ac:dyDescent="0.3">
      <c r="A1" s="26" t="s">
        <v>467</v>
      </c>
      <c r="B1" s="26"/>
      <c r="C1" s="26"/>
      <c r="D1" s="26"/>
      <c r="E1" s="26"/>
      <c r="F1" s="26"/>
      <c r="G1" s="26"/>
      <c r="H1" s="26"/>
      <c r="I1" s="26"/>
    </row>
    <row r="2" spans="1:26" ht="33" customHeight="1" thickTop="1" thickBot="1" x14ac:dyDescent="0.3">
      <c r="A2" s="10" t="s">
        <v>10</v>
      </c>
      <c r="B2" s="11" t="s">
        <v>11</v>
      </c>
      <c r="C2" s="11" t="s">
        <v>12</v>
      </c>
      <c r="D2" s="11" t="s">
        <v>13</v>
      </c>
      <c r="E2" s="11" t="s">
        <v>14</v>
      </c>
      <c r="F2" s="11" t="s">
        <v>15</v>
      </c>
      <c r="G2" s="11" t="s">
        <v>16</v>
      </c>
      <c r="H2" s="12" t="s">
        <v>17</v>
      </c>
      <c r="I2" s="11" t="s">
        <v>18</v>
      </c>
      <c r="J2" s="1"/>
      <c r="K2" s="1"/>
      <c r="L2" s="1"/>
      <c r="M2" s="1"/>
      <c r="N2" s="1"/>
      <c r="O2" s="1"/>
      <c r="P2" s="1"/>
      <c r="Q2" s="1"/>
      <c r="R2" s="1"/>
      <c r="S2" s="1"/>
      <c r="T2" s="1"/>
      <c r="U2" s="1"/>
      <c r="V2" s="1"/>
      <c r="W2" s="1"/>
      <c r="X2" s="1"/>
      <c r="Y2" s="1"/>
      <c r="Z2" s="1"/>
    </row>
    <row r="3" spans="1:26" ht="181.5" customHeight="1" thickTop="1" thickBot="1" x14ac:dyDescent="0.3">
      <c r="A3" s="13">
        <v>1</v>
      </c>
      <c r="B3" s="13">
        <v>3</v>
      </c>
      <c r="C3" s="13" t="s">
        <v>19</v>
      </c>
      <c r="D3" s="13">
        <v>1</v>
      </c>
      <c r="E3" s="13" t="s">
        <v>20</v>
      </c>
      <c r="F3" s="13" t="s">
        <v>21</v>
      </c>
      <c r="G3" s="13" t="s">
        <v>22</v>
      </c>
      <c r="H3" s="14" t="s">
        <v>23</v>
      </c>
      <c r="I3" s="15" t="s">
        <v>24</v>
      </c>
      <c r="J3" s="1"/>
      <c r="K3" s="1"/>
      <c r="L3" s="1"/>
      <c r="M3" s="1"/>
      <c r="N3" s="1"/>
      <c r="O3" s="1"/>
      <c r="P3" s="1"/>
      <c r="Q3" s="1"/>
      <c r="R3" s="1"/>
      <c r="S3" s="1"/>
      <c r="T3" s="1"/>
      <c r="U3" s="1"/>
      <c r="V3" s="1"/>
      <c r="W3" s="1"/>
      <c r="X3" s="1"/>
      <c r="Y3" s="1"/>
      <c r="Z3" s="1"/>
    </row>
    <row r="4" spans="1:26" ht="198.75" customHeight="1" thickBot="1" x14ac:dyDescent="0.3">
      <c r="A4" s="13">
        <v>2</v>
      </c>
      <c r="B4" s="13">
        <v>3</v>
      </c>
      <c r="C4" s="13" t="s">
        <v>19</v>
      </c>
      <c r="D4" s="13">
        <v>1</v>
      </c>
      <c r="E4" s="13" t="s">
        <v>20</v>
      </c>
      <c r="F4" s="13" t="s">
        <v>21</v>
      </c>
      <c r="G4" s="13" t="s">
        <v>25</v>
      </c>
      <c r="H4" s="14" t="s">
        <v>26</v>
      </c>
      <c r="I4" s="15" t="s">
        <v>24</v>
      </c>
      <c r="J4" s="1"/>
      <c r="K4" s="1"/>
      <c r="L4" s="1"/>
      <c r="M4" s="1"/>
      <c r="N4" s="1"/>
      <c r="O4" s="1"/>
      <c r="P4" s="1"/>
      <c r="Q4" s="1"/>
      <c r="R4" s="1"/>
      <c r="S4" s="1"/>
      <c r="T4" s="1"/>
      <c r="U4" s="1"/>
      <c r="V4" s="1"/>
      <c r="W4" s="1"/>
      <c r="X4" s="1"/>
      <c r="Y4" s="1"/>
      <c r="Z4" s="1"/>
    </row>
    <row r="5" spans="1:26" ht="409.6" thickBot="1" x14ac:dyDescent="0.3">
      <c r="A5" s="13">
        <v>3</v>
      </c>
      <c r="B5" s="13">
        <v>3</v>
      </c>
      <c r="C5" s="13" t="s">
        <v>19</v>
      </c>
      <c r="D5" s="13">
        <v>1</v>
      </c>
      <c r="E5" s="13" t="s">
        <v>20</v>
      </c>
      <c r="F5" s="13" t="s">
        <v>21</v>
      </c>
      <c r="G5" s="13" t="s">
        <v>27</v>
      </c>
      <c r="H5" s="14" t="s">
        <v>28</v>
      </c>
      <c r="I5" s="15" t="s">
        <v>24</v>
      </c>
      <c r="J5" s="1"/>
      <c r="K5" s="1"/>
      <c r="L5" s="1"/>
      <c r="M5" s="1"/>
      <c r="N5" s="1"/>
      <c r="O5" s="1"/>
      <c r="P5" s="1"/>
      <c r="Q5" s="1"/>
      <c r="R5" s="1"/>
      <c r="S5" s="1"/>
      <c r="T5" s="1"/>
      <c r="U5" s="1"/>
      <c r="V5" s="1"/>
      <c r="W5" s="1"/>
      <c r="X5" s="1"/>
      <c r="Y5" s="1"/>
      <c r="Z5" s="1"/>
    </row>
    <row r="6" spans="1:26" ht="378.75" customHeight="1" thickBot="1" x14ac:dyDescent="0.3">
      <c r="A6" s="13">
        <v>4</v>
      </c>
      <c r="B6" s="13">
        <v>3</v>
      </c>
      <c r="C6" s="13" t="s">
        <v>19</v>
      </c>
      <c r="D6" s="13">
        <v>1</v>
      </c>
      <c r="E6" s="13" t="s">
        <v>20</v>
      </c>
      <c r="F6" s="13" t="s">
        <v>21</v>
      </c>
      <c r="G6" s="13" t="s">
        <v>29</v>
      </c>
      <c r="H6" s="14" t="s">
        <v>30</v>
      </c>
      <c r="I6" s="15" t="s">
        <v>24</v>
      </c>
      <c r="J6" s="1"/>
      <c r="K6" s="1"/>
      <c r="L6" s="1"/>
      <c r="M6" s="1"/>
      <c r="N6" s="1"/>
      <c r="O6" s="1"/>
      <c r="P6" s="1"/>
      <c r="Q6" s="1"/>
      <c r="R6" s="1"/>
      <c r="S6" s="1"/>
      <c r="T6" s="1"/>
      <c r="U6" s="1"/>
      <c r="V6" s="1"/>
      <c r="W6" s="1"/>
      <c r="X6" s="1"/>
      <c r="Y6" s="1"/>
      <c r="Z6" s="1"/>
    </row>
    <row r="7" spans="1:26" ht="409.5" customHeight="1" thickBot="1" x14ac:dyDescent="0.3">
      <c r="A7" s="13">
        <v>5</v>
      </c>
      <c r="B7" s="13">
        <v>3</v>
      </c>
      <c r="C7" s="13" t="s">
        <v>19</v>
      </c>
      <c r="D7" s="13">
        <v>1</v>
      </c>
      <c r="E7" s="13" t="s">
        <v>20</v>
      </c>
      <c r="F7" s="13" t="s">
        <v>21</v>
      </c>
      <c r="G7" s="13" t="s">
        <v>27</v>
      </c>
      <c r="H7" s="14" t="s">
        <v>31</v>
      </c>
      <c r="I7" s="15" t="s">
        <v>24</v>
      </c>
      <c r="J7" s="1"/>
      <c r="K7" s="1"/>
      <c r="L7" s="1"/>
      <c r="M7" s="1"/>
      <c r="N7" s="1"/>
      <c r="O7" s="1"/>
      <c r="P7" s="1"/>
      <c r="Q7" s="1"/>
      <c r="R7" s="1"/>
      <c r="S7" s="1"/>
      <c r="T7" s="1"/>
      <c r="U7" s="1"/>
      <c r="V7" s="1"/>
      <c r="W7" s="1"/>
      <c r="X7" s="1"/>
      <c r="Y7" s="1"/>
      <c r="Z7" s="1"/>
    </row>
    <row r="8" spans="1:26" ht="16.5" customHeight="1" x14ac:dyDescent="0.25">
      <c r="A8" s="4"/>
      <c r="B8" s="4"/>
      <c r="C8" s="4"/>
      <c r="D8" s="4"/>
      <c r="E8" s="4"/>
      <c r="F8" s="4"/>
      <c r="G8" s="4"/>
      <c r="H8" s="5"/>
      <c r="I8" s="2"/>
      <c r="J8" s="1"/>
      <c r="K8" s="1"/>
      <c r="L8" s="1"/>
      <c r="M8" s="1"/>
      <c r="N8" s="1"/>
      <c r="O8" s="1"/>
      <c r="P8" s="1"/>
      <c r="Q8" s="1"/>
      <c r="R8" s="1"/>
      <c r="S8" s="1"/>
      <c r="T8" s="1"/>
      <c r="U8" s="1"/>
      <c r="V8" s="1"/>
      <c r="W8" s="1"/>
      <c r="X8" s="1"/>
      <c r="Y8" s="1"/>
      <c r="Z8" s="1"/>
    </row>
    <row r="9" spans="1:26" ht="15.75" x14ac:dyDescent="0.25">
      <c r="A9" s="4"/>
      <c r="B9" s="4"/>
      <c r="C9" s="4"/>
      <c r="D9" s="4"/>
      <c r="E9" s="4"/>
      <c r="F9" s="4"/>
      <c r="G9" s="4"/>
      <c r="H9" s="5"/>
      <c r="I9" s="2"/>
      <c r="J9" s="1"/>
      <c r="K9" s="1"/>
      <c r="L9" s="1"/>
      <c r="M9" s="1"/>
      <c r="N9" s="1"/>
      <c r="O9" s="1"/>
      <c r="P9" s="1"/>
      <c r="Q9" s="1"/>
      <c r="R9" s="1"/>
      <c r="S9" s="1"/>
      <c r="T9" s="1"/>
      <c r="U9" s="1"/>
      <c r="V9" s="1"/>
      <c r="W9" s="1"/>
      <c r="X9" s="1"/>
      <c r="Y9" s="1"/>
      <c r="Z9" s="1"/>
    </row>
    <row r="10" spans="1:26" ht="15.75" x14ac:dyDescent="0.25">
      <c r="A10" s="4"/>
      <c r="B10" s="4"/>
      <c r="C10" s="4"/>
      <c r="D10" s="4"/>
      <c r="E10" s="4"/>
      <c r="F10" s="4"/>
      <c r="G10" s="4"/>
      <c r="H10" s="5"/>
      <c r="I10" s="2"/>
      <c r="J10" s="1"/>
      <c r="K10" s="1"/>
      <c r="L10" s="1"/>
      <c r="M10" s="1"/>
      <c r="N10" s="1"/>
      <c r="O10" s="1"/>
      <c r="P10" s="1"/>
      <c r="Q10" s="1"/>
      <c r="R10" s="1"/>
      <c r="S10" s="1"/>
      <c r="T10" s="1"/>
      <c r="U10" s="1"/>
      <c r="V10" s="1"/>
      <c r="W10" s="1"/>
      <c r="X10" s="1"/>
      <c r="Y10" s="1"/>
      <c r="Z10" s="1"/>
    </row>
    <row r="11" spans="1:26" ht="17.25" customHeight="1" x14ac:dyDescent="0.25">
      <c r="A11" s="4"/>
      <c r="B11" s="4"/>
      <c r="C11" s="4"/>
      <c r="D11" s="4"/>
      <c r="E11" s="4"/>
      <c r="F11" s="4"/>
      <c r="G11" s="4"/>
      <c r="H11" s="5"/>
      <c r="I11" s="2"/>
      <c r="J11" s="1"/>
      <c r="K11" s="1"/>
      <c r="L11" s="1"/>
      <c r="M11" s="1"/>
      <c r="N11" s="1"/>
      <c r="O11" s="1"/>
      <c r="P11" s="1"/>
      <c r="Q11" s="1"/>
      <c r="R11" s="1"/>
      <c r="S11" s="1"/>
      <c r="T11" s="1"/>
      <c r="U11" s="1"/>
      <c r="V11" s="1"/>
      <c r="W11" s="1"/>
      <c r="X11" s="1"/>
      <c r="Y11" s="1"/>
      <c r="Z11" s="1"/>
    </row>
    <row r="12" spans="1:26" ht="15.75"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autoFilter ref="A2:I11" xr:uid="{00000000-0009-0000-0000-000001000000}"/>
  <mergeCells count="1">
    <mergeCell ref="A1:I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D534-6B40-4162-8D08-B48F665DF6C2}">
  <dimension ref="A1:C6"/>
  <sheetViews>
    <sheetView zoomScale="89" zoomScaleNormal="89" workbookViewId="0"/>
  </sheetViews>
  <sheetFormatPr baseColWidth="10" defaultRowHeight="15" x14ac:dyDescent="0.25"/>
  <cols>
    <col min="1" max="1" width="31.7109375" style="9" customWidth="1"/>
    <col min="2" max="2" width="21.42578125" style="9" customWidth="1"/>
    <col min="3" max="3" width="102.5703125" style="9" customWidth="1"/>
    <col min="4" max="16384" width="11.42578125" style="9"/>
  </cols>
  <sheetData>
    <row r="1" spans="1:3" ht="45.75" thickBot="1" x14ac:dyDescent="0.3">
      <c r="A1" s="21" t="s">
        <v>474</v>
      </c>
      <c r="B1" s="21" t="s">
        <v>473</v>
      </c>
      <c r="C1" s="21" t="s">
        <v>472</v>
      </c>
    </row>
    <row r="2" spans="1:3" ht="35.25" customHeight="1" thickBot="1" x14ac:dyDescent="0.3">
      <c r="A2" s="20" t="s">
        <v>475</v>
      </c>
      <c r="B2" s="19">
        <f>COUNTIF(UA01A!G3:G7,"ANTECEDENTES PROYECTO INSTITUTO")</f>
        <v>1</v>
      </c>
      <c r="C2" s="16" t="s">
        <v>476</v>
      </c>
    </row>
    <row r="3" spans="1:3" ht="51.75" customHeight="1" thickBot="1" x14ac:dyDescent="0.3">
      <c r="A3" s="20" t="s">
        <v>22</v>
      </c>
      <c r="B3" s="19">
        <f>COUNTIF(UA01A!G3:G7,"DEPENDENCIAS EN RED")</f>
        <v>1</v>
      </c>
      <c r="C3" s="16" t="s">
        <v>477</v>
      </c>
    </row>
    <row r="4" spans="1:3" ht="31.5" customHeight="1" thickBot="1" x14ac:dyDescent="0.3">
      <c r="A4" s="20" t="s">
        <v>29</v>
      </c>
      <c r="B4" s="19">
        <f>COUNTIF(UA01A!G3:G7,"INTERDISCIPLINARIEDAD")</f>
        <v>1</v>
      </c>
      <c r="C4" s="16" t="s">
        <v>478</v>
      </c>
    </row>
    <row r="5" spans="1:3" ht="32.25" customHeight="1" thickBot="1" x14ac:dyDescent="0.3">
      <c r="A5" s="20" t="s">
        <v>27</v>
      </c>
      <c r="B5" s="19">
        <f>COUNTIF(UA01A!G3:G7,"PROPUESTA INSTITUTO NACIONAL")</f>
        <v>2</v>
      </c>
      <c r="C5" s="16" t="s">
        <v>469</v>
      </c>
    </row>
    <row r="6" spans="1:3" ht="35.25" customHeight="1" thickBot="1" x14ac:dyDescent="0.3">
      <c r="A6" s="18" t="s">
        <v>468</v>
      </c>
      <c r="B6" s="17">
        <f>SUM(B2:B5)</f>
        <v>5</v>
      </c>
      <c r="C6" s="1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selection sqref="A1:H1"/>
    </sheetView>
  </sheetViews>
  <sheetFormatPr baseColWidth="10" defaultColWidth="14.42578125" defaultRowHeight="15" customHeight="1" x14ac:dyDescent="0.25"/>
  <cols>
    <col min="1" max="1" width="16.5703125" customWidth="1"/>
    <col min="2" max="3" width="10.7109375" customWidth="1"/>
    <col min="4" max="4" width="14.85546875" customWidth="1"/>
    <col min="5" max="6" width="10.7109375" customWidth="1"/>
    <col min="7" max="7" width="16.85546875" customWidth="1"/>
    <col min="8" max="8" width="16.5703125" customWidth="1"/>
    <col min="9" max="26" width="10.7109375" customWidth="1"/>
  </cols>
  <sheetData>
    <row r="1" spans="1:26" ht="15" customHeight="1" thickBot="1" x14ac:dyDescent="0.3">
      <c r="A1" s="22" t="s">
        <v>467</v>
      </c>
      <c r="B1" s="22"/>
      <c r="C1" s="22"/>
      <c r="D1" s="22"/>
      <c r="E1" s="22"/>
      <c r="F1" s="22"/>
      <c r="G1" s="22"/>
      <c r="H1" s="22"/>
    </row>
    <row r="2" spans="1:26" ht="126.75" thickBot="1" x14ac:dyDescent="0.3">
      <c r="A2" s="7" t="s">
        <v>0</v>
      </c>
      <c r="B2" s="7" t="s">
        <v>32</v>
      </c>
      <c r="C2" s="7" t="s">
        <v>33</v>
      </c>
      <c r="D2" s="8" t="s">
        <v>34</v>
      </c>
      <c r="E2" s="7" t="s">
        <v>35</v>
      </c>
      <c r="F2" s="7" t="s">
        <v>5</v>
      </c>
      <c r="G2" s="7" t="s">
        <v>36</v>
      </c>
      <c r="H2" s="7" t="s">
        <v>7</v>
      </c>
      <c r="I2" s="1"/>
      <c r="J2" s="1"/>
      <c r="K2" s="1"/>
      <c r="L2" s="1"/>
      <c r="M2" s="1"/>
      <c r="N2" s="1"/>
      <c r="O2" s="1"/>
      <c r="P2" s="1"/>
      <c r="Q2" s="1"/>
      <c r="R2" s="1"/>
      <c r="S2" s="1"/>
      <c r="T2" s="1"/>
      <c r="U2" s="1"/>
      <c r="V2" s="1"/>
      <c r="W2" s="1"/>
      <c r="X2" s="1"/>
      <c r="Y2" s="1"/>
      <c r="Z2" s="1"/>
    </row>
    <row r="3" spans="1:26" ht="29.25" customHeight="1" thickBot="1" x14ac:dyDescent="0.3">
      <c r="A3" s="23" t="s">
        <v>37</v>
      </c>
      <c r="B3" s="24"/>
      <c r="C3" s="24"/>
      <c r="D3" s="25" t="s">
        <v>38</v>
      </c>
      <c r="E3" s="24"/>
      <c r="F3" s="24"/>
      <c r="G3" s="24"/>
      <c r="H3" s="24"/>
      <c r="I3" s="1"/>
      <c r="J3" s="1"/>
      <c r="K3" s="1"/>
      <c r="L3" s="1"/>
      <c r="M3" s="1"/>
      <c r="N3" s="1"/>
      <c r="O3" s="1"/>
      <c r="P3" s="1"/>
      <c r="Q3" s="1"/>
      <c r="R3" s="1"/>
      <c r="S3" s="1"/>
      <c r="T3" s="1"/>
      <c r="U3" s="1"/>
      <c r="V3" s="1"/>
      <c r="W3" s="1"/>
      <c r="X3" s="1"/>
      <c r="Y3" s="1"/>
      <c r="Z3" s="1"/>
    </row>
    <row r="4" spans="1:26" ht="15.75" x14ac:dyDescent="0.25">
      <c r="A4" s="1"/>
      <c r="B4" s="1"/>
      <c r="C4" s="1"/>
      <c r="D4" s="1"/>
      <c r="E4" s="1"/>
      <c r="F4" s="1"/>
      <c r="G4" s="1"/>
      <c r="H4" s="1"/>
      <c r="I4" s="1"/>
      <c r="J4" s="1"/>
      <c r="K4" s="1"/>
      <c r="L4" s="1"/>
      <c r="M4" s="1"/>
      <c r="N4" s="1"/>
      <c r="O4" s="1"/>
      <c r="P4" s="1"/>
      <c r="Q4" s="1"/>
      <c r="R4" s="1"/>
      <c r="S4" s="1"/>
      <c r="T4" s="1"/>
      <c r="U4" s="1"/>
      <c r="V4" s="1"/>
      <c r="W4" s="1"/>
      <c r="X4" s="1"/>
      <c r="Y4" s="1"/>
      <c r="Z4" s="1"/>
    </row>
    <row r="5" spans="1:26" ht="15.75" x14ac:dyDescent="0.25">
      <c r="A5" s="1"/>
      <c r="B5" s="1"/>
      <c r="C5" s="1"/>
      <c r="D5" s="1"/>
      <c r="E5" s="1"/>
      <c r="F5" s="1"/>
      <c r="G5" s="1"/>
      <c r="H5" s="1"/>
      <c r="I5" s="1"/>
      <c r="J5" s="1"/>
      <c r="K5" s="1"/>
      <c r="L5" s="1"/>
      <c r="M5" s="1"/>
      <c r="N5" s="1"/>
      <c r="O5" s="1"/>
      <c r="P5" s="1"/>
      <c r="Q5" s="1"/>
      <c r="R5" s="1"/>
      <c r="S5" s="1"/>
      <c r="T5" s="1"/>
      <c r="U5" s="1"/>
      <c r="V5" s="1"/>
      <c r="W5" s="1"/>
      <c r="X5" s="1"/>
      <c r="Y5" s="1"/>
      <c r="Z5" s="1"/>
    </row>
    <row r="6" spans="1:26" ht="15.75" x14ac:dyDescent="0.25">
      <c r="A6" s="1"/>
      <c r="B6" s="1"/>
      <c r="C6" s="1"/>
      <c r="D6" s="1"/>
      <c r="E6" s="1"/>
      <c r="F6" s="1"/>
      <c r="G6" s="1"/>
      <c r="H6" s="1"/>
      <c r="I6" s="1"/>
      <c r="J6" s="1"/>
      <c r="K6" s="1"/>
      <c r="L6" s="1"/>
      <c r="M6" s="1"/>
      <c r="N6" s="1"/>
      <c r="O6" s="1"/>
      <c r="P6" s="1"/>
      <c r="Q6" s="1"/>
      <c r="R6" s="1"/>
      <c r="S6" s="1"/>
      <c r="T6" s="1"/>
      <c r="U6" s="1"/>
      <c r="V6" s="1"/>
      <c r="W6" s="1"/>
      <c r="X6" s="1"/>
      <c r="Y6" s="1"/>
      <c r="Z6" s="1"/>
    </row>
    <row r="7" spans="1:26" ht="15.75" x14ac:dyDescent="0.25">
      <c r="A7" s="1"/>
      <c r="B7" s="1"/>
      <c r="C7" s="1"/>
      <c r="D7" s="1"/>
      <c r="E7" s="1"/>
      <c r="F7" s="1"/>
      <c r="G7" s="1"/>
      <c r="H7" s="1"/>
      <c r="I7" s="1"/>
      <c r="J7" s="1"/>
      <c r="K7" s="1"/>
      <c r="L7" s="1"/>
      <c r="M7" s="1"/>
      <c r="N7" s="1"/>
      <c r="O7" s="1"/>
      <c r="P7" s="1"/>
      <c r="Q7" s="1"/>
      <c r="R7" s="1"/>
      <c r="S7" s="1"/>
      <c r="T7" s="1"/>
      <c r="U7" s="1"/>
      <c r="V7" s="1"/>
      <c r="W7" s="1"/>
      <c r="X7" s="1"/>
      <c r="Y7" s="1"/>
      <c r="Z7" s="1"/>
    </row>
    <row r="8" spans="1:26" ht="12" customHeight="1" x14ac:dyDescent="0.25">
      <c r="A8" s="1"/>
      <c r="B8" s="1"/>
      <c r="C8" s="1"/>
      <c r="D8" s="1"/>
      <c r="E8" s="2"/>
      <c r="F8" s="1"/>
      <c r="G8" s="1"/>
      <c r="H8" s="1"/>
      <c r="I8" s="1"/>
      <c r="J8" s="1"/>
      <c r="K8" s="1"/>
      <c r="L8" s="1"/>
      <c r="M8" s="1"/>
      <c r="N8" s="1"/>
      <c r="O8" s="1"/>
      <c r="P8" s="1"/>
      <c r="Q8" s="1"/>
      <c r="R8" s="1"/>
      <c r="S8" s="1"/>
      <c r="T8" s="1"/>
      <c r="U8" s="1"/>
      <c r="V8" s="1"/>
      <c r="W8" s="1"/>
      <c r="X8" s="1"/>
      <c r="Y8" s="1"/>
      <c r="Z8" s="1"/>
    </row>
    <row r="9" spans="1:26" ht="15.75" x14ac:dyDescent="0.25">
      <c r="A9" s="1"/>
      <c r="B9" s="1"/>
      <c r="C9" s="1"/>
      <c r="D9" s="1"/>
      <c r="E9" s="1"/>
      <c r="F9" s="1"/>
      <c r="G9" s="1"/>
      <c r="H9" s="1"/>
      <c r="I9" s="1"/>
      <c r="J9" s="1"/>
      <c r="K9" s="1"/>
      <c r="L9" s="1"/>
      <c r="M9" s="1"/>
      <c r="N9" s="1"/>
      <c r="O9" s="1"/>
      <c r="P9" s="1"/>
      <c r="Q9" s="1"/>
      <c r="R9" s="1"/>
      <c r="S9" s="1"/>
      <c r="T9" s="1"/>
      <c r="U9" s="1"/>
      <c r="V9" s="1"/>
      <c r="W9" s="1"/>
      <c r="X9" s="1"/>
      <c r="Y9" s="1"/>
      <c r="Z9" s="1"/>
    </row>
    <row r="10" spans="1:26" ht="15.75"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3">
    <mergeCell ref="A1:H1"/>
    <mergeCell ref="A3:C3"/>
    <mergeCell ref="D3:H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2"/>
  <sheetViews>
    <sheetView topLeftCell="A134" workbookViewId="0">
      <selection activeCell="G88" sqref="G88"/>
    </sheetView>
  </sheetViews>
  <sheetFormatPr baseColWidth="10" defaultColWidth="14.42578125" defaultRowHeight="15" customHeight="1" x14ac:dyDescent="0.25"/>
  <cols>
    <col min="1" max="1" width="25.42578125" customWidth="1"/>
    <col min="2" max="2" width="20.28515625" customWidth="1"/>
    <col min="3" max="3" width="19.28515625" customWidth="1"/>
    <col min="4" max="4" width="10.7109375" customWidth="1"/>
    <col min="5" max="5" width="19.7109375" customWidth="1"/>
    <col min="6" max="6" width="32" customWidth="1"/>
    <col min="7" max="7" width="23.28515625" customWidth="1"/>
    <col min="8" max="8" width="70.7109375" customWidth="1"/>
    <col min="9" max="9" width="21.85546875" customWidth="1"/>
    <col min="10" max="26" width="10.7109375" customWidth="1"/>
  </cols>
  <sheetData>
    <row r="1" spans="1:26" ht="15" customHeight="1" thickTop="1" thickBot="1" x14ac:dyDescent="0.3">
      <c r="A1" s="26" t="s">
        <v>467</v>
      </c>
      <c r="B1" s="26"/>
      <c r="C1" s="26"/>
      <c r="D1" s="26"/>
      <c r="E1" s="26"/>
      <c r="F1" s="26"/>
      <c r="G1" s="26"/>
      <c r="H1" s="26"/>
      <c r="I1" s="26"/>
    </row>
    <row r="2" spans="1:26" ht="31.5" thickTop="1" thickBot="1" x14ac:dyDescent="0.3">
      <c r="A2" s="10" t="s">
        <v>10</v>
      </c>
      <c r="B2" s="11" t="s">
        <v>11</v>
      </c>
      <c r="C2" s="11" t="s">
        <v>12</v>
      </c>
      <c r="D2" s="11" t="s">
        <v>13</v>
      </c>
      <c r="E2" s="11" t="s">
        <v>14</v>
      </c>
      <c r="F2" s="11" t="s">
        <v>15</v>
      </c>
      <c r="G2" s="11" t="s">
        <v>16</v>
      </c>
      <c r="H2" s="12" t="s">
        <v>17</v>
      </c>
      <c r="I2" s="11" t="s">
        <v>18</v>
      </c>
      <c r="J2" s="1"/>
      <c r="K2" s="1"/>
      <c r="L2" s="1"/>
      <c r="M2" s="1"/>
      <c r="N2" s="1"/>
      <c r="O2" s="1"/>
      <c r="P2" s="1"/>
      <c r="Q2" s="1"/>
      <c r="R2" s="1"/>
      <c r="S2" s="1"/>
      <c r="T2" s="1"/>
      <c r="U2" s="1"/>
      <c r="V2" s="1"/>
      <c r="W2" s="1"/>
      <c r="X2" s="1"/>
      <c r="Y2" s="1"/>
      <c r="Z2" s="1"/>
    </row>
    <row r="3" spans="1:26" ht="395.25" thickTop="1" thickBot="1" x14ac:dyDescent="0.3">
      <c r="A3" s="13">
        <v>6</v>
      </c>
      <c r="B3" s="13">
        <v>3</v>
      </c>
      <c r="C3" s="13" t="s">
        <v>19</v>
      </c>
      <c r="D3" s="13">
        <v>1</v>
      </c>
      <c r="E3" s="13" t="s">
        <v>39</v>
      </c>
      <c r="F3" s="13" t="s">
        <v>40</v>
      </c>
      <c r="G3" s="13" t="s">
        <v>41</v>
      </c>
      <c r="H3" s="14" t="s">
        <v>42</v>
      </c>
      <c r="I3" s="15" t="s">
        <v>43</v>
      </c>
      <c r="J3" s="1"/>
      <c r="K3" s="1"/>
      <c r="L3" s="1"/>
      <c r="M3" s="1"/>
      <c r="N3" s="1"/>
      <c r="O3" s="1"/>
      <c r="P3" s="1"/>
      <c r="Q3" s="1"/>
      <c r="R3" s="1"/>
      <c r="S3" s="1"/>
      <c r="T3" s="1"/>
      <c r="U3" s="1"/>
      <c r="V3" s="1"/>
      <c r="W3" s="1"/>
      <c r="X3" s="1"/>
      <c r="Y3" s="1"/>
      <c r="Z3" s="1"/>
    </row>
    <row r="4" spans="1:26" ht="409.6" thickBot="1" x14ac:dyDescent="0.3">
      <c r="A4" s="13">
        <v>7</v>
      </c>
      <c r="B4" s="13">
        <v>3</v>
      </c>
      <c r="C4" s="13" t="s">
        <v>19</v>
      </c>
      <c r="D4" s="13">
        <v>1</v>
      </c>
      <c r="E4" s="13" t="s">
        <v>39</v>
      </c>
      <c r="F4" s="13" t="s">
        <v>40</v>
      </c>
      <c r="G4" s="13" t="s">
        <v>27</v>
      </c>
      <c r="H4" s="14" t="s">
        <v>44</v>
      </c>
      <c r="I4" s="15" t="s">
        <v>43</v>
      </c>
      <c r="J4" s="1"/>
      <c r="K4" s="1"/>
      <c r="L4" s="1"/>
      <c r="M4" s="1"/>
      <c r="N4" s="1"/>
      <c r="O4" s="1"/>
      <c r="P4" s="1"/>
      <c r="Q4" s="1"/>
      <c r="R4" s="1"/>
      <c r="S4" s="1"/>
      <c r="T4" s="1"/>
      <c r="U4" s="1"/>
      <c r="V4" s="1"/>
      <c r="W4" s="1"/>
      <c r="X4" s="1"/>
      <c r="Y4" s="1"/>
      <c r="Z4" s="1"/>
    </row>
    <row r="5" spans="1:26" ht="189.75" thickBot="1" x14ac:dyDescent="0.3">
      <c r="A5" s="13">
        <v>8</v>
      </c>
      <c r="B5" s="13">
        <v>3</v>
      </c>
      <c r="C5" s="13" t="s">
        <v>19</v>
      </c>
      <c r="D5" s="13">
        <v>1</v>
      </c>
      <c r="E5" s="13" t="s">
        <v>39</v>
      </c>
      <c r="F5" s="13" t="s">
        <v>40</v>
      </c>
      <c r="G5" s="13" t="s">
        <v>45</v>
      </c>
      <c r="H5" s="14" t="s">
        <v>46</v>
      </c>
      <c r="I5" s="15" t="s">
        <v>43</v>
      </c>
      <c r="J5" s="1"/>
      <c r="K5" s="1"/>
      <c r="L5" s="1"/>
      <c r="M5" s="1"/>
      <c r="N5" s="1"/>
      <c r="O5" s="1"/>
      <c r="P5" s="1"/>
      <c r="Q5" s="1"/>
      <c r="R5" s="1"/>
      <c r="S5" s="1"/>
      <c r="T5" s="1"/>
      <c r="U5" s="1"/>
      <c r="V5" s="1"/>
      <c r="W5" s="1"/>
      <c r="X5" s="1"/>
      <c r="Y5" s="1"/>
      <c r="Z5" s="1"/>
    </row>
    <row r="6" spans="1:26" ht="268.5" thickBot="1" x14ac:dyDescent="0.3">
      <c r="A6" s="13">
        <v>9</v>
      </c>
      <c r="B6" s="13">
        <v>3</v>
      </c>
      <c r="C6" s="13" t="s">
        <v>19</v>
      </c>
      <c r="D6" s="13">
        <v>1</v>
      </c>
      <c r="E6" s="13" t="s">
        <v>39</v>
      </c>
      <c r="F6" s="13" t="s">
        <v>40</v>
      </c>
      <c r="G6" s="13" t="s">
        <v>47</v>
      </c>
      <c r="H6" s="14" t="s">
        <v>340</v>
      </c>
      <c r="I6" s="15" t="s">
        <v>43</v>
      </c>
      <c r="J6" s="1"/>
      <c r="K6" s="1"/>
      <c r="L6" s="1"/>
      <c r="M6" s="1"/>
      <c r="N6" s="1"/>
      <c r="O6" s="1"/>
      <c r="P6" s="1"/>
      <c r="Q6" s="1"/>
      <c r="R6" s="1"/>
      <c r="S6" s="1"/>
      <c r="T6" s="1"/>
      <c r="U6" s="1"/>
      <c r="V6" s="1"/>
      <c r="W6" s="1"/>
      <c r="X6" s="1"/>
      <c r="Y6" s="1"/>
      <c r="Z6" s="1"/>
    </row>
    <row r="7" spans="1:26" ht="126.75" thickBot="1" x14ac:dyDescent="0.3">
      <c r="A7" s="13">
        <v>10</v>
      </c>
      <c r="B7" s="13">
        <v>3</v>
      </c>
      <c r="C7" s="13" t="s">
        <v>19</v>
      </c>
      <c r="D7" s="13">
        <v>1</v>
      </c>
      <c r="E7" s="13" t="s">
        <v>39</v>
      </c>
      <c r="F7" s="13" t="s">
        <v>40</v>
      </c>
      <c r="G7" s="13" t="s">
        <v>48</v>
      </c>
      <c r="H7" s="14" t="s">
        <v>49</v>
      </c>
      <c r="I7" s="15" t="s">
        <v>43</v>
      </c>
      <c r="J7" s="1"/>
      <c r="K7" s="1"/>
      <c r="L7" s="1"/>
      <c r="M7" s="1"/>
      <c r="N7" s="1"/>
      <c r="O7" s="1"/>
      <c r="P7" s="1"/>
      <c r="Q7" s="1"/>
      <c r="R7" s="1"/>
      <c r="S7" s="1"/>
      <c r="T7" s="1"/>
      <c r="U7" s="1"/>
      <c r="V7" s="1"/>
      <c r="W7" s="1"/>
      <c r="X7" s="1"/>
      <c r="Y7" s="1"/>
      <c r="Z7" s="1"/>
    </row>
    <row r="8" spans="1:26" ht="95.25" thickBot="1" x14ac:dyDescent="0.3">
      <c r="A8" s="13">
        <v>11</v>
      </c>
      <c r="B8" s="13">
        <v>3</v>
      </c>
      <c r="C8" s="13" t="s">
        <v>19</v>
      </c>
      <c r="D8" s="13">
        <v>1</v>
      </c>
      <c r="E8" s="13" t="s">
        <v>39</v>
      </c>
      <c r="F8" s="13" t="s">
        <v>40</v>
      </c>
      <c r="G8" s="13" t="s">
        <v>50</v>
      </c>
      <c r="H8" s="14" t="s">
        <v>51</v>
      </c>
      <c r="I8" s="15" t="s">
        <v>43</v>
      </c>
      <c r="J8" s="1"/>
      <c r="K8" s="1"/>
      <c r="L8" s="1"/>
      <c r="M8" s="1"/>
      <c r="N8" s="1"/>
      <c r="O8" s="1"/>
      <c r="P8" s="1"/>
      <c r="Q8" s="1"/>
      <c r="R8" s="1"/>
      <c r="S8" s="1"/>
      <c r="T8" s="1"/>
      <c r="U8" s="1"/>
      <c r="V8" s="1"/>
      <c r="W8" s="1"/>
      <c r="X8" s="1"/>
      <c r="Y8" s="1"/>
      <c r="Z8" s="1"/>
    </row>
    <row r="9" spans="1:26" ht="142.5" thickBot="1" x14ac:dyDescent="0.3">
      <c r="A9" s="13">
        <v>12</v>
      </c>
      <c r="B9" s="13">
        <v>3</v>
      </c>
      <c r="C9" s="13" t="s">
        <v>19</v>
      </c>
      <c r="D9" s="13">
        <v>1</v>
      </c>
      <c r="E9" s="13" t="s">
        <v>39</v>
      </c>
      <c r="F9" s="13" t="s">
        <v>40</v>
      </c>
      <c r="G9" s="13" t="s">
        <v>27</v>
      </c>
      <c r="H9" s="14" t="s">
        <v>52</v>
      </c>
      <c r="I9" s="15" t="s">
        <v>43</v>
      </c>
      <c r="J9" s="1"/>
      <c r="K9" s="1"/>
      <c r="L9" s="1"/>
      <c r="M9" s="1"/>
      <c r="N9" s="1"/>
      <c r="O9" s="1"/>
      <c r="P9" s="1"/>
      <c r="Q9" s="1"/>
      <c r="R9" s="1"/>
      <c r="S9" s="1"/>
      <c r="T9" s="1"/>
      <c r="U9" s="1"/>
      <c r="V9" s="1"/>
      <c r="W9" s="1"/>
      <c r="X9" s="1"/>
      <c r="Y9" s="1"/>
      <c r="Z9" s="1"/>
    </row>
    <row r="10" spans="1:26" ht="111" thickBot="1" x14ac:dyDescent="0.3">
      <c r="A10" s="13">
        <v>13</v>
      </c>
      <c r="B10" s="13">
        <v>3</v>
      </c>
      <c r="C10" s="13" t="s">
        <v>19</v>
      </c>
      <c r="D10" s="13">
        <v>1</v>
      </c>
      <c r="E10" s="13" t="s">
        <v>39</v>
      </c>
      <c r="F10" s="13" t="s">
        <v>40</v>
      </c>
      <c r="G10" s="13" t="s">
        <v>48</v>
      </c>
      <c r="H10" s="14" t="s">
        <v>53</v>
      </c>
      <c r="I10" s="15" t="s">
        <v>43</v>
      </c>
      <c r="J10" s="1"/>
      <c r="K10" s="1"/>
      <c r="L10" s="1"/>
      <c r="M10" s="1"/>
      <c r="N10" s="1"/>
      <c r="O10" s="1"/>
      <c r="P10" s="1"/>
      <c r="Q10" s="1"/>
      <c r="R10" s="1"/>
      <c r="S10" s="1"/>
      <c r="T10" s="1"/>
      <c r="U10" s="1"/>
      <c r="V10" s="1"/>
      <c r="W10" s="1"/>
      <c r="X10" s="1"/>
      <c r="Y10" s="1"/>
      <c r="Z10" s="1"/>
    </row>
    <row r="11" spans="1:26" ht="284.25" thickBot="1" x14ac:dyDescent="0.3">
      <c r="A11" s="13">
        <v>14</v>
      </c>
      <c r="B11" s="13">
        <v>3</v>
      </c>
      <c r="C11" s="13" t="s">
        <v>19</v>
      </c>
      <c r="D11" s="13">
        <v>1</v>
      </c>
      <c r="E11" s="13" t="s">
        <v>39</v>
      </c>
      <c r="F11" s="13" t="s">
        <v>40</v>
      </c>
      <c r="G11" s="13" t="s">
        <v>54</v>
      </c>
      <c r="H11" s="14" t="s">
        <v>55</v>
      </c>
      <c r="I11" s="15" t="s">
        <v>43</v>
      </c>
      <c r="J11" s="1"/>
      <c r="K11" s="1"/>
      <c r="L11" s="1"/>
      <c r="M11" s="1"/>
      <c r="N11" s="1"/>
      <c r="O11" s="1"/>
      <c r="P11" s="1"/>
      <c r="Q11" s="1"/>
      <c r="R11" s="1"/>
      <c r="S11" s="1"/>
      <c r="T11" s="1"/>
      <c r="U11" s="1"/>
      <c r="V11" s="1"/>
      <c r="W11" s="1"/>
      <c r="X11" s="1"/>
      <c r="Y11" s="1"/>
      <c r="Z11" s="1"/>
    </row>
    <row r="12" spans="1:26" ht="109.5" customHeight="1" thickBot="1" x14ac:dyDescent="0.3">
      <c r="A12" s="13">
        <v>15</v>
      </c>
      <c r="B12" s="13">
        <v>3</v>
      </c>
      <c r="C12" s="13" t="s">
        <v>19</v>
      </c>
      <c r="D12" s="13">
        <v>1</v>
      </c>
      <c r="E12" s="13" t="s">
        <v>39</v>
      </c>
      <c r="F12" s="13" t="s">
        <v>40</v>
      </c>
      <c r="G12" s="13" t="s">
        <v>56</v>
      </c>
      <c r="H12" s="14" t="s">
        <v>57</v>
      </c>
      <c r="I12" s="15" t="s">
        <v>43</v>
      </c>
      <c r="J12" s="1"/>
      <c r="K12" s="1"/>
      <c r="L12" s="1"/>
      <c r="M12" s="1"/>
      <c r="N12" s="1"/>
      <c r="O12" s="1"/>
      <c r="P12" s="1"/>
      <c r="Q12" s="1"/>
      <c r="R12" s="1"/>
      <c r="S12" s="1"/>
      <c r="T12" s="1"/>
      <c r="U12" s="1"/>
      <c r="V12" s="1"/>
      <c r="W12" s="1"/>
      <c r="X12" s="1"/>
      <c r="Y12" s="1"/>
      <c r="Z12" s="1"/>
    </row>
    <row r="13" spans="1:26" ht="142.5" thickBot="1" x14ac:dyDescent="0.3">
      <c r="A13" s="13">
        <v>16</v>
      </c>
      <c r="B13" s="13">
        <v>3</v>
      </c>
      <c r="C13" s="13" t="s">
        <v>19</v>
      </c>
      <c r="D13" s="13">
        <v>1</v>
      </c>
      <c r="E13" s="13" t="s">
        <v>39</v>
      </c>
      <c r="F13" s="13" t="s">
        <v>40</v>
      </c>
      <c r="G13" s="13" t="s">
        <v>58</v>
      </c>
      <c r="H13" s="14" t="s">
        <v>59</v>
      </c>
      <c r="I13" s="15" t="s">
        <v>43</v>
      </c>
      <c r="J13" s="1"/>
      <c r="K13" s="1"/>
      <c r="L13" s="1"/>
      <c r="M13" s="1"/>
      <c r="N13" s="1"/>
      <c r="O13" s="1"/>
      <c r="P13" s="1"/>
      <c r="Q13" s="1"/>
      <c r="R13" s="1"/>
      <c r="S13" s="1"/>
      <c r="T13" s="1"/>
      <c r="U13" s="1"/>
      <c r="V13" s="1"/>
      <c r="W13" s="1"/>
      <c r="X13" s="1"/>
      <c r="Y13" s="1"/>
      <c r="Z13" s="1"/>
    </row>
    <row r="14" spans="1:26" ht="111" thickBot="1" x14ac:dyDescent="0.3">
      <c r="A14" s="13">
        <v>17</v>
      </c>
      <c r="B14" s="13">
        <v>3</v>
      </c>
      <c r="C14" s="13" t="s">
        <v>19</v>
      </c>
      <c r="D14" s="13">
        <v>1</v>
      </c>
      <c r="E14" s="13" t="s">
        <v>39</v>
      </c>
      <c r="F14" s="13" t="s">
        <v>40</v>
      </c>
      <c r="G14" s="13" t="s">
        <v>41</v>
      </c>
      <c r="H14" s="14" t="s">
        <v>60</v>
      </c>
      <c r="I14" s="15" t="s">
        <v>43</v>
      </c>
      <c r="J14" s="1"/>
      <c r="K14" s="1"/>
      <c r="L14" s="1"/>
      <c r="M14" s="1"/>
      <c r="N14" s="1"/>
      <c r="O14" s="1"/>
      <c r="P14" s="1"/>
      <c r="Q14" s="1"/>
      <c r="R14" s="1"/>
      <c r="S14" s="1"/>
      <c r="T14" s="1"/>
      <c r="U14" s="1"/>
      <c r="V14" s="1"/>
      <c r="W14" s="1"/>
      <c r="X14" s="1"/>
      <c r="Y14" s="1"/>
      <c r="Z14" s="1"/>
    </row>
    <row r="15" spans="1:26" ht="205.5" thickBot="1" x14ac:dyDescent="0.3">
      <c r="A15" s="13">
        <v>18</v>
      </c>
      <c r="B15" s="13">
        <v>3</v>
      </c>
      <c r="C15" s="13" t="s">
        <v>19</v>
      </c>
      <c r="D15" s="13">
        <v>1</v>
      </c>
      <c r="E15" s="13" t="s">
        <v>39</v>
      </c>
      <c r="F15" s="13" t="s">
        <v>40</v>
      </c>
      <c r="G15" s="13" t="s">
        <v>61</v>
      </c>
      <c r="H15" s="14" t="s">
        <v>62</v>
      </c>
      <c r="I15" s="15" t="s">
        <v>43</v>
      </c>
      <c r="J15" s="1"/>
      <c r="K15" s="1"/>
      <c r="L15" s="1"/>
      <c r="M15" s="1"/>
      <c r="N15" s="1"/>
      <c r="O15" s="1"/>
      <c r="P15" s="1"/>
      <c r="Q15" s="1"/>
      <c r="R15" s="1"/>
      <c r="S15" s="1"/>
      <c r="T15" s="1"/>
      <c r="U15" s="1"/>
      <c r="V15" s="1"/>
      <c r="W15" s="1"/>
      <c r="X15" s="1"/>
      <c r="Y15" s="1"/>
      <c r="Z15" s="1"/>
    </row>
    <row r="16" spans="1:26" ht="189.75" thickBot="1" x14ac:dyDescent="0.3">
      <c r="A16" s="13">
        <v>19</v>
      </c>
      <c r="B16" s="13">
        <v>3</v>
      </c>
      <c r="C16" s="13" t="s">
        <v>19</v>
      </c>
      <c r="D16" s="13">
        <v>1</v>
      </c>
      <c r="E16" s="13" t="s">
        <v>39</v>
      </c>
      <c r="F16" s="13" t="s">
        <v>40</v>
      </c>
      <c r="G16" s="13" t="s">
        <v>63</v>
      </c>
      <c r="H16" s="14" t="s">
        <v>64</v>
      </c>
      <c r="I16" s="15" t="s">
        <v>43</v>
      </c>
      <c r="J16" s="1"/>
      <c r="K16" s="1"/>
      <c r="L16" s="1"/>
      <c r="M16" s="1"/>
      <c r="N16" s="1"/>
      <c r="O16" s="1"/>
      <c r="P16" s="1"/>
      <c r="Q16" s="1"/>
      <c r="R16" s="1"/>
      <c r="S16" s="1"/>
      <c r="T16" s="1"/>
      <c r="U16" s="1"/>
      <c r="V16" s="1"/>
      <c r="W16" s="1"/>
      <c r="X16" s="1"/>
      <c r="Y16" s="1"/>
      <c r="Z16" s="1"/>
    </row>
    <row r="17" spans="1:26" ht="138" customHeight="1" thickBot="1" x14ac:dyDescent="0.3">
      <c r="A17" s="13">
        <v>20</v>
      </c>
      <c r="B17" s="13">
        <v>3</v>
      </c>
      <c r="C17" s="13" t="s">
        <v>19</v>
      </c>
      <c r="D17" s="13">
        <v>1</v>
      </c>
      <c r="E17" s="13" t="s">
        <v>39</v>
      </c>
      <c r="F17" s="13" t="s">
        <v>40</v>
      </c>
      <c r="G17" s="13" t="s">
        <v>41</v>
      </c>
      <c r="H17" s="14" t="s">
        <v>65</v>
      </c>
      <c r="I17" s="15" t="s">
        <v>43</v>
      </c>
      <c r="J17" s="1"/>
      <c r="K17" s="1"/>
      <c r="L17" s="1"/>
      <c r="M17" s="1"/>
      <c r="N17" s="1"/>
      <c r="O17" s="1"/>
      <c r="P17" s="1"/>
      <c r="Q17" s="1"/>
      <c r="R17" s="1"/>
      <c r="S17" s="1"/>
      <c r="T17" s="1"/>
      <c r="U17" s="1"/>
      <c r="V17" s="1"/>
      <c r="W17" s="1"/>
      <c r="X17" s="1"/>
      <c r="Y17" s="1"/>
      <c r="Z17" s="1"/>
    </row>
    <row r="18" spans="1:26" ht="205.5" thickBot="1" x14ac:dyDescent="0.3">
      <c r="A18" s="13">
        <v>21</v>
      </c>
      <c r="B18" s="13">
        <v>3</v>
      </c>
      <c r="C18" s="13" t="s">
        <v>19</v>
      </c>
      <c r="D18" s="13">
        <v>1</v>
      </c>
      <c r="E18" s="13" t="s">
        <v>39</v>
      </c>
      <c r="F18" s="13" t="s">
        <v>40</v>
      </c>
      <c r="G18" s="13" t="s">
        <v>54</v>
      </c>
      <c r="H18" s="14" t="s">
        <v>66</v>
      </c>
      <c r="I18" s="15" t="s">
        <v>43</v>
      </c>
      <c r="J18" s="1"/>
      <c r="K18" s="1"/>
      <c r="L18" s="1"/>
      <c r="M18" s="1"/>
      <c r="N18" s="1"/>
      <c r="O18" s="1"/>
      <c r="P18" s="1"/>
      <c r="Q18" s="1"/>
      <c r="R18" s="1"/>
      <c r="S18" s="1"/>
      <c r="T18" s="1"/>
      <c r="U18" s="1"/>
      <c r="V18" s="1"/>
      <c r="W18" s="1"/>
      <c r="X18" s="1"/>
      <c r="Y18" s="1"/>
      <c r="Z18" s="1"/>
    </row>
    <row r="19" spans="1:26" ht="62.25" customHeight="1" thickBot="1" x14ac:dyDescent="0.3">
      <c r="A19" s="13">
        <v>22</v>
      </c>
      <c r="B19" s="13">
        <v>3</v>
      </c>
      <c r="C19" s="13" t="s">
        <v>19</v>
      </c>
      <c r="D19" s="13">
        <v>1</v>
      </c>
      <c r="E19" s="13" t="s">
        <v>39</v>
      </c>
      <c r="F19" s="13" t="s">
        <v>40</v>
      </c>
      <c r="G19" s="13" t="s">
        <v>61</v>
      </c>
      <c r="H19" s="14" t="s">
        <v>67</v>
      </c>
      <c r="I19" s="15" t="s">
        <v>43</v>
      </c>
      <c r="J19" s="1"/>
      <c r="K19" s="1"/>
      <c r="L19" s="1"/>
      <c r="M19" s="1"/>
      <c r="N19" s="1"/>
      <c r="O19" s="1"/>
      <c r="P19" s="1"/>
      <c r="Q19" s="1"/>
      <c r="R19" s="1"/>
      <c r="S19" s="1"/>
      <c r="T19" s="1"/>
      <c r="U19" s="1"/>
      <c r="V19" s="1"/>
      <c r="W19" s="1"/>
      <c r="X19" s="1"/>
      <c r="Y19" s="1"/>
      <c r="Z19" s="1"/>
    </row>
    <row r="20" spans="1:26" ht="93.75" customHeight="1" thickBot="1" x14ac:dyDescent="0.3">
      <c r="A20" s="13">
        <v>23</v>
      </c>
      <c r="B20" s="13">
        <v>3</v>
      </c>
      <c r="C20" s="13" t="s">
        <v>19</v>
      </c>
      <c r="D20" s="13">
        <v>1</v>
      </c>
      <c r="E20" s="13" t="s">
        <v>39</v>
      </c>
      <c r="F20" s="13" t="s">
        <v>40</v>
      </c>
      <c r="G20" s="13" t="s">
        <v>47</v>
      </c>
      <c r="H20" s="14" t="s">
        <v>68</v>
      </c>
      <c r="I20" s="15" t="s">
        <v>43</v>
      </c>
      <c r="J20" s="1"/>
      <c r="K20" s="1"/>
      <c r="L20" s="1"/>
      <c r="M20" s="1"/>
      <c r="N20" s="1"/>
      <c r="O20" s="1"/>
      <c r="P20" s="1"/>
      <c r="Q20" s="1"/>
      <c r="R20" s="1"/>
      <c r="S20" s="1"/>
      <c r="T20" s="1"/>
      <c r="U20" s="1"/>
      <c r="V20" s="1"/>
      <c r="W20" s="1"/>
      <c r="X20" s="1"/>
      <c r="Y20" s="1"/>
      <c r="Z20" s="1"/>
    </row>
    <row r="21" spans="1:26" ht="365.25" customHeight="1" thickBot="1" x14ac:dyDescent="0.3">
      <c r="A21" s="13">
        <v>24</v>
      </c>
      <c r="B21" s="13">
        <v>3</v>
      </c>
      <c r="C21" s="13" t="s">
        <v>19</v>
      </c>
      <c r="D21" s="13">
        <v>1</v>
      </c>
      <c r="E21" s="13" t="s">
        <v>39</v>
      </c>
      <c r="F21" s="13" t="s">
        <v>40</v>
      </c>
      <c r="G21" s="13" t="s">
        <v>69</v>
      </c>
      <c r="H21" s="14" t="s">
        <v>70</v>
      </c>
      <c r="I21" s="15" t="s">
        <v>43</v>
      </c>
      <c r="J21" s="1"/>
      <c r="K21" s="1"/>
      <c r="L21" s="1"/>
      <c r="M21" s="1"/>
      <c r="N21" s="1"/>
      <c r="O21" s="1"/>
      <c r="P21" s="1"/>
      <c r="Q21" s="1"/>
      <c r="R21" s="1"/>
      <c r="S21" s="1"/>
      <c r="T21" s="1"/>
      <c r="U21" s="1"/>
      <c r="V21" s="1"/>
      <c r="W21" s="1"/>
      <c r="X21" s="1"/>
      <c r="Y21" s="1"/>
      <c r="Z21" s="1"/>
    </row>
    <row r="22" spans="1:26" ht="198.75" customHeight="1" thickBot="1" x14ac:dyDescent="0.3">
      <c r="A22" s="13">
        <v>25</v>
      </c>
      <c r="B22" s="13">
        <v>3</v>
      </c>
      <c r="C22" s="13" t="s">
        <v>19</v>
      </c>
      <c r="D22" s="13">
        <v>1</v>
      </c>
      <c r="E22" s="13" t="s">
        <v>39</v>
      </c>
      <c r="F22" s="13" t="s">
        <v>40</v>
      </c>
      <c r="G22" s="13" t="s">
        <v>47</v>
      </c>
      <c r="H22" s="14" t="s">
        <v>71</v>
      </c>
      <c r="I22" s="15" t="s">
        <v>43</v>
      </c>
      <c r="J22" s="1"/>
      <c r="K22" s="1"/>
      <c r="L22" s="1"/>
      <c r="M22" s="1"/>
      <c r="N22" s="1"/>
      <c r="O22" s="1"/>
      <c r="P22" s="1"/>
      <c r="Q22" s="1"/>
      <c r="R22" s="1"/>
      <c r="S22" s="1"/>
      <c r="T22" s="1"/>
      <c r="U22" s="1"/>
      <c r="V22" s="1"/>
      <c r="W22" s="1"/>
      <c r="X22" s="1"/>
      <c r="Y22" s="1"/>
      <c r="Z22" s="1"/>
    </row>
    <row r="23" spans="1:26" ht="409.5" customHeight="1" thickBot="1" x14ac:dyDescent="0.3">
      <c r="A23" s="13">
        <v>26</v>
      </c>
      <c r="B23" s="13">
        <v>3</v>
      </c>
      <c r="C23" s="13" t="s">
        <v>19</v>
      </c>
      <c r="D23" s="13">
        <v>1</v>
      </c>
      <c r="E23" s="13" t="s">
        <v>39</v>
      </c>
      <c r="F23" s="13" t="s">
        <v>40</v>
      </c>
      <c r="G23" s="13" t="s">
        <v>45</v>
      </c>
      <c r="H23" s="14" t="s">
        <v>72</v>
      </c>
      <c r="I23" s="15" t="s">
        <v>43</v>
      </c>
      <c r="J23" s="1"/>
      <c r="K23" s="1"/>
      <c r="L23" s="1"/>
      <c r="M23" s="1"/>
      <c r="N23" s="1"/>
      <c r="O23" s="1"/>
      <c r="P23" s="1"/>
      <c r="Q23" s="1"/>
      <c r="R23" s="1"/>
      <c r="S23" s="1"/>
      <c r="T23" s="1"/>
      <c r="U23" s="1"/>
      <c r="V23" s="1"/>
      <c r="W23" s="1"/>
      <c r="X23" s="1"/>
      <c r="Y23" s="1"/>
      <c r="Z23" s="1"/>
    </row>
    <row r="24" spans="1:26" ht="198.75" customHeight="1" thickBot="1" x14ac:dyDescent="0.3">
      <c r="A24" s="13">
        <v>27</v>
      </c>
      <c r="B24" s="13">
        <v>3</v>
      </c>
      <c r="C24" s="13" t="s">
        <v>19</v>
      </c>
      <c r="D24" s="13">
        <v>1</v>
      </c>
      <c r="E24" s="13" t="s">
        <v>39</v>
      </c>
      <c r="F24" s="13" t="s">
        <v>40</v>
      </c>
      <c r="G24" s="13" t="s">
        <v>73</v>
      </c>
      <c r="H24" s="14" t="s">
        <v>74</v>
      </c>
      <c r="I24" s="15" t="s">
        <v>43</v>
      </c>
      <c r="J24" s="1"/>
      <c r="K24" s="1"/>
      <c r="L24" s="1"/>
      <c r="M24" s="1"/>
      <c r="N24" s="1"/>
      <c r="O24" s="1"/>
      <c r="P24" s="1"/>
      <c r="Q24" s="1"/>
      <c r="R24" s="1"/>
      <c r="S24" s="1"/>
      <c r="T24" s="1"/>
      <c r="U24" s="1"/>
      <c r="V24" s="1"/>
      <c r="W24" s="1"/>
      <c r="X24" s="1"/>
      <c r="Y24" s="1"/>
      <c r="Z24" s="1"/>
    </row>
    <row r="25" spans="1:26" ht="180.75" customHeight="1" thickBot="1" x14ac:dyDescent="0.3">
      <c r="A25" s="13">
        <v>28</v>
      </c>
      <c r="B25" s="13">
        <v>3</v>
      </c>
      <c r="C25" s="13" t="s">
        <v>19</v>
      </c>
      <c r="D25" s="13">
        <v>1</v>
      </c>
      <c r="E25" s="13" t="s">
        <v>39</v>
      </c>
      <c r="F25" s="13" t="s">
        <v>40</v>
      </c>
      <c r="G25" s="13" t="s">
        <v>48</v>
      </c>
      <c r="H25" s="14" t="s">
        <v>75</v>
      </c>
      <c r="I25" s="15" t="s">
        <v>43</v>
      </c>
      <c r="J25" s="1"/>
      <c r="K25" s="1"/>
      <c r="L25" s="1"/>
      <c r="M25" s="1"/>
      <c r="N25" s="1"/>
      <c r="O25" s="1"/>
      <c r="P25" s="1"/>
      <c r="Q25" s="1"/>
      <c r="R25" s="1"/>
      <c r="S25" s="1"/>
      <c r="T25" s="1"/>
      <c r="U25" s="1"/>
      <c r="V25" s="1"/>
      <c r="W25" s="1"/>
      <c r="X25" s="1"/>
      <c r="Y25" s="1"/>
      <c r="Z25" s="1"/>
    </row>
    <row r="26" spans="1:26" ht="62.25" customHeight="1" thickBot="1" x14ac:dyDescent="0.3">
      <c r="A26" s="13">
        <v>29</v>
      </c>
      <c r="B26" s="13">
        <v>3</v>
      </c>
      <c r="C26" s="13" t="s">
        <v>19</v>
      </c>
      <c r="D26" s="13">
        <v>1</v>
      </c>
      <c r="E26" s="13" t="s">
        <v>39</v>
      </c>
      <c r="F26" s="13" t="s">
        <v>40</v>
      </c>
      <c r="G26" s="13" t="s">
        <v>47</v>
      </c>
      <c r="H26" s="14" t="s">
        <v>76</v>
      </c>
      <c r="I26" s="15" t="s">
        <v>43</v>
      </c>
      <c r="J26" s="1"/>
      <c r="K26" s="1"/>
      <c r="L26" s="1"/>
      <c r="M26" s="1"/>
      <c r="N26" s="1"/>
      <c r="O26" s="1"/>
      <c r="P26" s="1"/>
      <c r="Q26" s="1"/>
      <c r="R26" s="1"/>
      <c r="S26" s="1"/>
      <c r="T26" s="1"/>
      <c r="U26" s="1"/>
      <c r="V26" s="1"/>
      <c r="W26" s="1"/>
      <c r="X26" s="1"/>
      <c r="Y26" s="1"/>
      <c r="Z26" s="1"/>
    </row>
    <row r="27" spans="1:26" ht="331.5" customHeight="1" thickBot="1" x14ac:dyDescent="0.3">
      <c r="A27" s="13">
        <v>30</v>
      </c>
      <c r="B27" s="13">
        <v>3</v>
      </c>
      <c r="C27" s="13" t="s">
        <v>19</v>
      </c>
      <c r="D27" s="13">
        <v>1</v>
      </c>
      <c r="E27" s="13" t="s">
        <v>39</v>
      </c>
      <c r="F27" s="13" t="s">
        <v>40</v>
      </c>
      <c r="G27" s="13" t="s">
        <v>73</v>
      </c>
      <c r="H27" s="14" t="s">
        <v>77</v>
      </c>
      <c r="I27" s="15" t="s">
        <v>43</v>
      </c>
      <c r="J27" s="1"/>
      <c r="K27" s="1"/>
      <c r="L27" s="1"/>
      <c r="M27" s="1"/>
      <c r="N27" s="1"/>
      <c r="O27" s="1"/>
      <c r="P27" s="1"/>
      <c r="Q27" s="1"/>
      <c r="R27" s="1"/>
      <c r="S27" s="1"/>
      <c r="T27" s="1"/>
      <c r="U27" s="1"/>
      <c r="V27" s="1"/>
      <c r="W27" s="1"/>
      <c r="X27" s="1"/>
      <c r="Y27" s="1"/>
      <c r="Z27" s="1"/>
    </row>
    <row r="28" spans="1:26" ht="198.75" customHeight="1" thickBot="1" x14ac:dyDescent="0.3">
      <c r="A28" s="13">
        <v>31</v>
      </c>
      <c r="B28" s="13">
        <v>3</v>
      </c>
      <c r="C28" s="13" t="s">
        <v>19</v>
      </c>
      <c r="D28" s="13">
        <v>1</v>
      </c>
      <c r="E28" s="13" t="s">
        <v>39</v>
      </c>
      <c r="F28" s="13" t="s">
        <v>40</v>
      </c>
      <c r="G28" s="13" t="s">
        <v>45</v>
      </c>
      <c r="H28" s="14" t="s">
        <v>78</v>
      </c>
      <c r="I28" s="15" t="s">
        <v>79</v>
      </c>
      <c r="J28" s="1"/>
      <c r="K28" s="1"/>
      <c r="L28" s="1"/>
      <c r="M28" s="1"/>
      <c r="N28" s="1"/>
      <c r="O28" s="1"/>
      <c r="P28" s="1"/>
      <c r="Q28" s="1"/>
      <c r="R28" s="1"/>
      <c r="S28" s="1"/>
      <c r="T28" s="1"/>
      <c r="U28" s="1"/>
      <c r="V28" s="1"/>
      <c r="W28" s="1"/>
      <c r="X28" s="1"/>
      <c r="Y28" s="1"/>
      <c r="Z28" s="1"/>
    </row>
    <row r="29" spans="1:26" ht="198.75" customHeight="1" thickBot="1" x14ac:dyDescent="0.3">
      <c r="A29" s="13">
        <v>32</v>
      </c>
      <c r="B29" s="13">
        <v>3</v>
      </c>
      <c r="C29" s="13" t="s">
        <v>19</v>
      </c>
      <c r="D29" s="13">
        <v>1</v>
      </c>
      <c r="E29" s="13" t="s">
        <v>39</v>
      </c>
      <c r="F29" s="13" t="s">
        <v>40</v>
      </c>
      <c r="G29" s="13" t="s">
        <v>80</v>
      </c>
      <c r="H29" s="14" t="s">
        <v>81</v>
      </c>
      <c r="I29" s="15" t="s">
        <v>82</v>
      </c>
      <c r="J29" s="1"/>
      <c r="K29" s="1"/>
      <c r="L29" s="1"/>
      <c r="M29" s="1"/>
      <c r="N29" s="1"/>
      <c r="O29" s="1"/>
      <c r="P29" s="1"/>
      <c r="Q29" s="1"/>
      <c r="R29" s="1"/>
      <c r="S29" s="1"/>
      <c r="T29" s="1"/>
      <c r="U29" s="1"/>
      <c r="V29" s="1"/>
      <c r="W29" s="1"/>
      <c r="X29" s="1"/>
      <c r="Y29" s="1"/>
      <c r="Z29" s="1"/>
    </row>
    <row r="30" spans="1:26" ht="63" customHeight="1" thickBot="1" x14ac:dyDescent="0.3">
      <c r="A30" s="13">
        <v>33</v>
      </c>
      <c r="B30" s="13">
        <v>3</v>
      </c>
      <c r="C30" s="13" t="s">
        <v>19</v>
      </c>
      <c r="D30" s="13">
        <v>1</v>
      </c>
      <c r="E30" s="13" t="s">
        <v>39</v>
      </c>
      <c r="F30" s="13" t="s">
        <v>40</v>
      </c>
      <c r="G30" s="13" t="s">
        <v>61</v>
      </c>
      <c r="H30" s="14" t="s">
        <v>83</v>
      </c>
      <c r="I30" s="15" t="s">
        <v>84</v>
      </c>
      <c r="J30" s="1"/>
      <c r="K30" s="1"/>
      <c r="L30" s="1"/>
      <c r="M30" s="1"/>
      <c r="N30" s="1"/>
      <c r="O30" s="1"/>
      <c r="P30" s="1"/>
      <c r="Q30" s="1"/>
      <c r="R30" s="1"/>
      <c r="S30" s="1"/>
      <c r="T30" s="1"/>
      <c r="U30" s="1"/>
      <c r="V30" s="1"/>
      <c r="W30" s="1"/>
      <c r="X30" s="1"/>
      <c r="Y30" s="1"/>
      <c r="Z30" s="1"/>
    </row>
    <row r="31" spans="1:26" ht="227.25" customHeight="1" thickBot="1" x14ac:dyDescent="0.3">
      <c r="A31" s="13">
        <v>34</v>
      </c>
      <c r="B31" s="13">
        <v>3</v>
      </c>
      <c r="C31" s="13" t="s">
        <v>19</v>
      </c>
      <c r="D31" s="13">
        <v>1</v>
      </c>
      <c r="E31" s="13" t="s">
        <v>39</v>
      </c>
      <c r="F31" s="13" t="s">
        <v>40</v>
      </c>
      <c r="G31" s="13" t="s">
        <v>45</v>
      </c>
      <c r="H31" s="14" t="s">
        <v>85</v>
      </c>
      <c r="I31" s="15" t="s">
        <v>86</v>
      </c>
      <c r="J31" s="1"/>
      <c r="K31" s="1"/>
      <c r="L31" s="1"/>
      <c r="M31" s="1"/>
      <c r="N31" s="1"/>
      <c r="O31" s="1"/>
      <c r="P31" s="1"/>
      <c r="Q31" s="1"/>
      <c r="R31" s="1"/>
      <c r="S31" s="1"/>
      <c r="T31" s="1"/>
      <c r="U31" s="1"/>
      <c r="V31" s="1"/>
      <c r="W31" s="1"/>
      <c r="X31" s="1"/>
      <c r="Y31" s="1"/>
      <c r="Z31" s="1"/>
    </row>
    <row r="32" spans="1:26" ht="409.5" customHeight="1" thickBot="1" x14ac:dyDescent="0.3">
      <c r="A32" s="13">
        <v>35</v>
      </c>
      <c r="B32" s="13">
        <v>3</v>
      </c>
      <c r="C32" s="13" t="s">
        <v>19</v>
      </c>
      <c r="D32" s="13">
        <v>1</v>
      </c>
      <c r="E32" s="13" t="s">
        <v>39</v>
      </c>
      <c r="F32" s="13" t="s">
        <v>40</v>
      </c>
      <c r="G32" s="13" t="s">
        <v>87</v>
      </c>
      <c r="H32" s="14" t="s">
        <v>88</v>
      </c>
      <c r="I32" s="15" t="s">
        <v>86</v>
      </c>
      <c r="J32" s="1"/>
      <c r="K32" s="1"/>
      <c r="L32" s="1"/>
      <c r="M32" s="1"/>
      <c r="N32" s="1"/>
      <c r="O32" s="1"/>
      <c r="P32" s="1"/>
      <c r="Q32" s="1"/>
      <c r="R32" s="1"/>
      <c r="S32" s="1"/>
      <c r="T32" s="1"/>
      <c r="U32" s="1"/>
      <c r="V32" s="1"/>
      <c r="W32" s="1"/>
      <c r="X32" s="1"/>
      <c r="Y32" s="1"/>
      <c r="Z32" s="1"/>
    </row>
    <row r="33" spans="1:26" ht="229.5" customHeight="1" thickBot="1" x14ac:dyDescent="0.3">
      <c r="A33" s="13">
        <v>36</v>
      </c>
      <c r="B33" s="13">
        <v>3</v>
      </c>
      <c r="C33" s="13" t="s">
        <v>19</v>
      </c>
      <c r="D33" s="13">
        <v>1</v>
      </c>
      <c r="E33" s="13" t="s">
        <v>39</v>
      </c>
      <c r="F33" s="13" t="s">
        <v>40</v>
      </c>
      <c r="G33" s="13" t="s">
        <v>45</v>
      </c>
      <c r="H33" s="14" t="s">
        <v>89</v>
      </c>
      <c r="I33" s="15" t="s">
        <v>86</v>
      </c>
      <c r="J33" s="1"/>
      <c r="K33" s="1"/>
      <c r="L33" s="1"/>
      <c r="M33" s="1"/>
      <c r="N33" s="1"/>
      <c r="O33" s="1"/>
      <c r="P33" s="1"/>
      <c r="Q33" s="1"/>
      <c r="R33" s="1"/>
      <c r="S33" s="1"/>
      <c r="T33" s="1"/>
      <c r="U33" s="1"/>
      <c r="V33" s="1"/>
      <c r="W33" s="1"/>
      <c r="X33" s="1"/>
      <c r="Y33" s="1"/>
      <c r="Z33" s="1"/>
    </row>
    <row r="34" spans="1:26" ht="123.75" customHeight="1" thickBot="1" x14ac:dyDescent="0.3">
      <c r="A34" s="13">
        <v>37</v>
      </c>
      <c r="B34" s="13">
        <v>3</v>
      </c>
      <c r="C34" s="13" t="s">
        <v>19</v>
      </c>
      <c r="D34" s="13">
        <v>1</v>
      </c>
      <c r="E34" s="13" t="s">
        <v>39</v>
      </c>
      <c r="F34" s="13" t="s">
        <v>40</v>
      </c>
      <c r="G34" s="13" t="s">
        <v>54</v>
      </c>
      <c r="H34" s="14" t="s">
        <v>90</v>
      </c>
      <c r="I34" s="15" t="s">
        <v>43</v>
      </c>
      <c r="J34" s="1"/>
      <c r="K34" s="1"/>
      <c r="L34" s="1"/>
      <c r="M34" s="1"/>
      <c r="N34" s="1"/>
      <c r="O34" s="1"/>
      <c r="P34" s="1"/>
      <c r="Q34" s="1"/>
      <c r="R34" s="1"/>
      <c r="S34" s="1"/>
      <c r="T34" s="1"/>
      <c r="U34" s="1"/>
      <c r="V34" s="1"/>
      <c r="W34" s="1"/>
      <c r="X34" s="1"/>
      <c r="Y34" s="1"/>
      <c r="Z34" s="1"/>
    </row>
    <row r="35" spans="1:26" ht="259.5" customHeight="1" thickBot="1" x14ac:dyDescent="0.3">
      <c r="A35" s="13">
        <v>38</v>
      </c>
      <c r="B35" s="13">
        <v>3</v>
      </c>
      <c r="C35" s="13" t="s">
        <v>19</v>
      </c>
      <c r="D35" s="13">
        <v>1</v>
      </c>
      <c r="E35" s="13" t="s">
        <v>39</v>
      </c>
      <c r="F35" s="13" t="s">
        <v>40</v>
      </c>
      <c r="G35" s="13" t="s">
        <v>73</v>
      </c>
      <c r="H35" s="14" t="s">
        <v>91</v>
      </c>
      <c r="I35" s="15" t="s">
        <v>43</v>
      </c>
      <c r="J35" s="1"/>
      <c r="K35" s="1"/>
      <c r="L35" s="1"/>
      <c r="M35" s="1"/>
      <c r="N35" s="1"/>
      <c r="O35" s="1"/>
      <c r="P35" s="1"/>
      <c r="Q35" s="1"/>
      <c r="R35" s="1"/>
      <c r="S35" s="1"/>
      <c r="T35" s="1"/>
      <c r="U35" s="1"/>
      <c r="V35" s="1"/>
      <c r="W35" s="1"/>
      <c r="X35" s="1"/>
      <c r="Y35" s="1"/>
      <c r="Z35" s="1"/>
    </row>
    <row r="36" spans="1:26" ht="273.75" customHeight="1" thickBot="1" x14ac:dyDescent="0.3">
      <c r="A36" s="13">
        <v>39</v>
      </c>
      <c r="B36" s="13">
        <v>3</v>
      </c>
      <c r="C36" s="13" t="s">
        <v>19</v>
      </c>
      <c r="D36" s="13">
        <v>1</v>
      </c>
      <c r="E36" s="13" t="s">
        <v>39</v>
      </c>
      <c r="F36" s="13" t="s">
        <v>40</v>
      </c>
      <c r="G36" s="13" t="s">
        <v>73</v>
      </c>
      <c r="H36" s="14" t="s">
        <v>92</v>
      </c>
      <c r="I36" s="15" t="s">
        <v>93</v>
      </c>
      <c r="J36" s="1"/>
      <c r="K36" s="1"/>
      <c r="L36" s="1"/>
      <c r="M36" s="1"/>
      <c r="N36" s="1"/>
      <c r="O36" s="1"/>
      <c r="P36" s="1"/>
      <c r="Q36" s="1"/>
      <c r="R36" s="1"/>
      <c r="S36" s="1"/>
      <c r="T36" s="1"/>
      <c r="U36" s="1"/>
      <c r="V36" s="1"/>
      <c r="W36" s="1"/>
      <c r="X36" s="1"/>
      <c r="Y36" s="1"/>
      <c r="Z36" s="1"/>
    </row>
    <row r="37" spans="1:26" ht="288.75" customHeight="1" thickBot="1" x14ac:dyDescent="0.3">
      <c r="A37" s="13">
        <v>40</v>
      </c>
      <c r="B37" s="13">
        <v>3</v>
      </c>
      <c r="C37" s="13" t="s">
        <v>19</v>
      </c>
      <c r="D37" s="13">
        <v>1</v>
      </c>
      <c r="E37" s="13" t="s">
        <v>39</v>
      </c>
      <c r="F37" s="13" t="s">
        <v>40</v>
      </c>
      <c r="G37" s="13" t="s">
        <v>56</v>
      </c>
      <c r="H37" s="14" t="s">
        <v>94</v>
      </c>
      <c r="I37" s="15" t="s">
        <v>86</v>
      </c>
      <c r="J37" s="1"/>
      <c r="K37" s="1"/>
      <c r="L37" s="1"/>
      <c r="M37" s="1"/>
      <c r="N37" s="1"/>
      <c r="O37" s="1"/>
      <c r="P37" s="1"/>
      <c r="Q37" s="1"/>
      <c r="R37" s="1"/>
      <c r="S37" s="1"/>
      <c r="T37" s="1"/>
      <c r="U37" s="1"/>
      <c r="V37" s="1"/>
      <c r="W37" s="1"/>
      <c r="X37" s="1"/>
      <c r="Y37" s="1"/>
      <c r="Z37" s="1"/>
    </row>
    <row r="38" spans="1:26" ht="254.25" customHeight="1" thickBot="1" x14ac:dyDescent="0.3">
      <c r="A38" s="13">
        <v>41</v>
      </c>
      <c r="B38" s="13">
        <v>3</v>
      </c>
      <c r="C38" s="13" t="s">
        <v>19</v>
      </c>
      <c r="D38" s="13">
        <v>1</v>
      </c>
      <c r="E38" s="13" t="s">
        <v>39</v>
      </c>
      <c r="F38" s="13" t="s">
        <v>40</v>
      </c>
      <c r="G38" s="13" t="s">
        <v>56</v>
      </c>
      <c r="H38" s="14" t="s">
        <v>95</v>
      </c>
      <c r="I38" s="15" t="s">
        <v>43</v>
      </c>
      <c r="J38" s="1"/>
      <c r="K38" s="1"/>
      <c r="L38" s="1"/>
      <c r="M38" s="1"/>
      <c r="N38" s="1"/>
      <c r="O38" s="1"/>
      <c r="P38" s="1"/>
      <c r="Q38" s="1"/>
      <c r="R38" s="1"/>
      <c r="S38" s="1"/>
      <c r="T38" s="1"/>
      <c r="U38" s="1"/>
      <c r="V38" s="1"/>
      <c r="W38" s="1"/>
      <c r="X38" s="1"/>
      <c r="Y38" s="1"/>
      <c r="Z38" s="1"/>
    </row>
    <row r="39" spans="1:26" ht="244.5" customHeight="1" thickBot="1" x14ac:dyDescent="0.3">
      <c r="A39" s="13">
        <v>42</v>
      </c>
      <c r="B39" s="13">
        <v>3</v>
      </c>
      <c r="C39" s="13" t="s">
        <v>19</v>
      </c>
      <c r="D39" s="13">
        <v>1</v>
      </c>
      <c r="E39" s="13" t="s">
        <v>39</v>
      </c>
      <c r="F39" s="13" t="s">
        <v>40</v>
      </c>
      <c r="G39" s="13" t="s">
        <v>56</v>
      </c>
      <c r="H39" s="14" t="s">
        <v>96</v>
      </c>
      <c r="I39" s="15" t="s">
        <v>84</v>
      </c>
      <c r="J39" s="1"/>
      <c r="K39" s="1"/>
      <c r="L39" s="1"/>
      <c r="M39" s="1"/>
      <c r="N39" s="1"/>
      <c r="O39" s="1"/>
      <c r="P39" s="1"/>
      <c r="Q39" s="1"/>
      <c r="R39" s="1"/>
      <c r="S39" s="1"/>
      <c r="T39" s="1"/>
      <c r="U39" s="1"/>
      <c r="V39" s="1"/>
      <c r="W39" s="1"/>
      <c r="X39" s="1"/>
      <c r="Y39" s="1"/>
      <c r="Z39" s="1"/>
    </row>
    <row r="40" spans="1:26" ht="409.5" customHeight="1" thickBot="1" x14ac:dyDescent="0.3">
      <c r="A40" s="13">
        <v>43</v>
      </c>
      <c r="B40" s="13">
        <v>3</v>
      </c>
      <c r="C40" s="13" t="s">
        <v>19</v>
      </c>
      <c r="D40" s="13">
        <v>1</v>
      </c>
      <c r="E40" s="13" t="s">
        <v>39</v>
      </c>
      <c r="F40" s="13" t="s">
        <v>40</v>
      </c>
      <c r="G40" s="13" t="s">
        <v>97</v>
      </c>
      <c r="H40" s="14" t="s">
        <v>98</v>
      </c>
      <c r="I40" s="15" t="s">
        <v>99</v>
      </c>
      <c r="J40" s="1"/>
      <c r="K40" s="1"/>
      <c r="L40" s="1"/>
      <c r="M40" s="1"/>
      <c r="N40" s="1"/>
      <c r="O40" s="1"/>
      <c r="P40" s="1"/>
      <c r="Q40" s="1"/>
      <c r="R40" s="1"/>
      <c r="S40" s="1"/>
      <c r="T40" s="1"/>
      <c r="U40" s="1"/>
      <c r="V40" s="1"/>
      <c r="W40" s="1"/>
      <c r="X40" s="1"/>
      <c r="Y40" s="1"/>
      <c r="Z40" s="1"/>
    </row>
    <row r="41" spans="1:26" ht="259.5" customHeight="1" thickBot="1" x14ac:dyDescent="0.3">
      <c r="A41" s="13">
        <v>44</v>
      </c>
      <c r="B41" s="13">
        <v>3</v>
      </c>
      <c r="C41" s="13" t="s">
        <v>19</v>
      </c>
      <c r="D41" s="13">
        <v>1</v>
      </c>
      <c r="E41" s="13" t="s">
        <v>39</v>
      </c>
      <c r="F41" s="13" t="s">
        <v>40</v>
      </c>
      <c r="G41" s="13" t="s">
        <v>56</v>
      </c>
      <c r="H41" s="14" t="s">
        <v>100</v>
      </c>
      <c r="I41" s="15" t="s">
        <v>101</v>
      </c>
      <c r="J41" s="1"/>
      <c r="K41" s="1"/>
      <c r="L41" s="1"/>
      <c r="M41" s="1"/>
      <c r="N41" s="1"/>
      <c r="O41" s="1"/>
      <c r="P41" s="1"/>
      <c r="Q41" s="1"/>
      <c r="R41" s="1"/>
      <c r="S41" s="1"/>
      <c r="T41" s="1"/>
      <c r="U41" s="1"/>
      <c r="V41" s="1"/>
      <c r="W41" s="1"/>
      <c r="X41" s="1"/>
      <c r="Y41" s="1"/>
      <c r="Z41" s="1"/>
    </row>
    <row r="42" spans="1:26" ht="409.5" customHeight="1" thickBot="1" x14ac:dyDescent="0.3">
      <c r="A42" s="13">
        <v>45</v>
      </c>
      <c r="B42" s="13">
        <v>3</v>
      </c>
      <c r="C42" s="13" t="s">
        <v>19</v>
      </c>
      <c r="D42" s="13">
        <v>1</v>
      </c>
      <c r="E42" s="13" t="s">
        <v>39</v>
      </c>
      <c r="F42" s="13" t="s">
        <v>40</v>
      </c>
      <c r="G42" s="13" t="s">
        <v>56</v>
      </c>
      <c r="H42" s="14" t="s">
        <v>102</v>
      </c>
      <c r="I42" s="15" t="s">
        <v>43</v>
      </c>
      <c r="J42" s="1"/>
      <c r="K42" s="1"/>
      <c r="L42" s="1"/>
      <c r="M42" s="1"/>
      <c r="N42" s="1"/>
      <c r="O42" s="1"/>
      <c r="P42" s="1"/>
      <c r="Q42" s="1"/>
      <c r="R42" s="1"/>
      <c r="S42" s="1"/>
      <c r="T42" s="1"/>
      <c r="U42" s="1"/>
      <c r="V42" s="1"/>
      <c r="W42" s="1"/>
      <c r="X42" s="1"/>
      <c r="Y42" s="1"/>
      <c r="Z42" s="1"/>
    </row>
    <row r="43" spans="1:26" ht="409.5" customHeight="1" thickBot="1" x14ac:dyDescent="0.3">
      <c r="A43" s="13">
        <v>46</v>
      </c>
      <c r="B43" s="13">
        <v>3</v>
      </c>
      <c r="C43" s="13" t="s">
        <v>19</v>
      </c>
      <c r="D43" s="13">
        <v>1</v>
      </c>
      <c r="E43" s="13" t="s">
        <v>39</v>
      </c>
      <c r="F43" s="13" t="s">
        <v>40</v>
      </c>
      <c r="G43" s="13" t="s">
        <v>227</v>
      </c>
      <c r="H43" s="14" t="s">
        <v>103</v>
      </c>
      <c r="I43" s="15" t="s">
        <v>82</v>
      </c>
      <c r="J43" s="1"/>
      <c r="K43" s="1"/>
      <c r="L43" s="1"/>
      <c r="M43" s="1"/>
      <c r="N43" s="1"/>
      <c r="O43" s="1"/>
      <c r="P43" s="1"/>
      <c r="Q43" s="1"/>
      <c r="R43" s="1"/>
      <c r="S43" s="1"/>
      <c r="T43" s="1"/>
      <c r="U43" s="1"/>
      <c r="V43" s="1"/>
      <c r="W43" s="1"/>
      <c r="X43" s="1"/>
      <c r="Y43" s="1"/>
      <c r="Z43" s="1"/>
    </row>
    <row r="44" spans="1:26" ht="225.75" customHeight="1" thickBot="1" x14ac:dyDescent="0.3">
      <c r="A44" s="13">
        <v>47</v>
      </c>
      <c r="B44" s="13">
        <v>3</v>
      </c>
      <c r="C44" s="13" t="s">
        <v>19</v>
      </c>
      <c r="D44" s="13">
        <v>1</v>
      </c>
      <c r="E44" s="13" t="s">
        <v>39</v>
      </c>
      <c r="F44" s="13" t="s">
        <v>40</v>
      </c>
      <c r="G44" s="13" t="s">
        <v>45</v>
      </c>
      <c r="H44" s="14" t="s">
        <v>104</v>
      </c>
      <c r="I44" s="15" t="s">
        <v>43</v>
      </c>
      <c r="J44" s="1"/>
      <c r="K44" s="1"/>
      <c r="L44" s="1"/>
      <c r="M44" s="1"/>
      <c r="N44" s="1"/>
      <c r="O44" s="1"/>
      <c r="P44" s="1"/>
      <c r="Q44" s="1"/>
      <c r="R44" s="1"/>
      <c r="S44" s="1"/>
      <c r="T44" s="1"/>
      <c r="U44" s="1"/>
      <c r="V44" s="1"/>
      <c r="W44" s="1"/>
      <c r="X44" s="1"/>
      <c r="Y44" s="1"/>
      <c r="Z44" s="1"/>
    </row>
    <row r="45" spans="1:26" ht="60" customHeight="1" thickBot="1" x14ac:dyDescent="0.3">
      <c r="A45" s="13">
        <v>48</v>
      </c>
      <c r="B45" s="13">
        <v>3</v>
      </c>
      <c r="C45" s="13" t="s">
        <v>19</v>
      </c>
      <c r="D45" s="13">
        <v>1</v>
      </c>
      <c r="E45" s="13" t="s">
        <v>39</v>
      </c>
      <c r="F45" s="13" t="s">
        <v>40</v>
      </c>
      <c r="G45" s="13" t="s">
        <v>73</v>
      </c>
      <c r="H45" s="14" t="s">
        <v>105</v>
      </c>
      <c r="I45" s="15" t="s">
        <v>106</v>
      </c>
      <c r="J45" s="3"/>
      <c r="K45" s="3"/>
      <c r="L45" s="3"/>
      <c r="M45" s="3"/>
      <c r="N45" s="3"/>
      <c r="O45" s="3"/>
      <c r="P45" s="3"/>
      <c r="Q45" s="3"/>
      <c r="R45" s="3"/>
      <c r="S45" s="3"/>
      <c r="T45" s="3"/>
      <c r="U45" s="3"/>
      <c r="V45" s="3"/>
      <c r="W45" s="3"/>
      <c r="X45" s="3"/>
      <c r="Y45" s="3"/>
      <c r="Z45" s="3"/>
    </row>
    <row r="46" spans="1:26" ht="409.5" customHeight="1" thickBot="1" x14ac:dyDescent="0.3">
      <c r="A46" s="13">
        <v>49</v>
      </c>
      <c r="B46" s="13">
        <v>3</v>
      </c>
      <c r="C46" s="13" t="s">
        <v>19</v>
      </c>
      <c r="D46" s="13">
        <v>1</v>
      </c>
      <c r="E46" s="13" t="s">
        <v>39</v>
      </c>
      <c r="F46" s="13" t="s">
        <v>40</v>
      </c>
      <c r="G46" s="13" t="s">
        <v>56</v>
      </c>
      <c r="H46" s="14" t="s">
        <v>107</v>
      </c>
      <c r="I46" s="15" t="s">
        <v>106</v>
      </c>
      <c r="J46" s="3"/>
      <c r="K46" s="3"/>
      <c r="L46" s="3"/>
      <c r="M46" s="3"/>
      <c r="N46" s="3"/>
      <c r="O46" s="3"/>
      <c r="P46" s="3"/>
      <c r="Q46" s="3"/>
      <c r="R46" s="3"/>
      <c r="S46" s="3"/>
      <c r="T46" s="3"/>
      <c r="U46" s="3"/>
      <c r="V46" s="3"/>
      <c r="W46" s="3"/>
      <c r="X46" s="3"/>
      <c r="Y46" s="3"/>
      <c r="Z46" s="3"/>
    </row>
    <row r="47" spans="1:26" ht="409.5" customHeight="1" thickBot="1" x14ac:dyDescent="0.3">
      <c r="A47" s="13">
        <v>50</v>
      </c>
      <c r="B47" s="13">
        <v>3</v>
      </c>
      <c r="C47" s="13" t="s">
        <v>19</v>
      </c>
      <c r="D47" s="13">
        <v>1</v>
      </c>
      <c r="E47" s="13" t="s">
        <v>39</v>
      </c>
      <c r="F47" s="13" t="s">
        <v>40</v>
      </c>
      <c r="G47" s="13" t="s">
        <v>108</v>
      </c>
      <c r="H47" s="14" t="s">
        <v>109</v>
      </c>
      <c r="I47" s="15" t="s">
        <v>106</v>
      </c>
      <c r="J47" s="3"/>
      <c r="K47" s="3"/>
      <c r="L47" s="3"/>
      <c r="M47" s="3"/>
      <c r="N47" s="3"/>
      <c r="O47" s="3"/>
      <c r="P47" s="3"/>
      <c r="Q47" s="3"/>
      <c r="R47" s="3"/>
      <c r="S47" s="3"/>
      <c r="T47" s="3"/>
      <c r="U47" s="3"/>
      <c r="V47" s="3"/>
      <c r="W47" s="3"/>
      <c r="X47" s="3"/>
      <c r="Y47" s="3"/>
      <c r="Z47" s="3"/>
    </row>
    <row r="48" spans="1:26" ht="214.5" customHeight="1" thickBot="1" x14ac:dyDescent="0.3">
      <c r="A48" s="13">
        <v>51</v>
      </c>
      <c r="B48" s="13">
        <v>3</v>
      </c>
      <c r="C48" s="13" t="s">
        <v>19</v>
      </c>
      <c r="D48" s="13">
        <v>1</v>
      </c>
      <c r="E48" s="13" t="s">
        <v>39</v>
      </c>
      <c r="F48" s="13" t="s">
        <v>40</v>
      </c>
      <c r="G48" s="13" t="s">
        <v>56</v>
      </c>
      <c r="H48" s="14" t="s">
        <v>110</v>
      </c>
      <c r="I48" s="15" t="s">
        <v>43</v>
      </c>
      <c r="J48" s="3"/>
      <c r="K48" s="3"/>
      <c r="L48" s="3"/>
      <c r="M48" s="3"/>
      <c r="N48" s="3"/>
      <c r="O48" s="3"/>
      <c r="P48" s="3"/>
      <c r="Q48" s="3"/>
      <c r="R48" s="3"/>
      <c r="S48" s="3"/>
      <c r="T48" s="3"/>
      <c r="U48" s="3"/>
      <c r="V48" s="3"/>
      <c r="W48" s="3"/>
      <c r="X48" s="3"/>
      <c r="Y48" s="3"/>
      <c r="Z48" s="3"/>
    </row>
    <row r="49" spans="1:26" ht="63" customHeight="1" thickBot="1" x14ac:dyDescent="0.3">
      <c r="A49" s="13">
        <v>52</v>
      </c>
      <c r="B49" s="13">
        <v>3</v>
      </c>
      <c r="C49" s="13" t="s">
        <v>19</v>
      </c>
      <c r="D49" s="13">
        <v>1</v>
      </c>
      <c r="E49" s="13" t="s">
        <v>39</v>
      </c>
      <c r="F49" s="13" t="s">
        <v>40</v>
      </c>
      <c r="G49" s="13" t="s">
        <v>108</v>
      </c>
      <c r="H49" s="14" t="s">
        <v>111</v>
      </c>
      <c r="I49" s="15" t="s">
        <v>43</v>
      </c>
      <c r="J49" s="3"/>
      <c r="K49" s="3"/>
      <c r="L49" s="3"/>
      <c r="M49" s="3"/>
      <c r="N49" s="3"/>
      <c r="O49" s="3"/>
      <c r="P49" s="3"/>
      <c r="Q49" s="3"/>
      <c r="R49" s="3"/>
      <c r="S49" s="3"/>
      <c r="T49" s="3"/>
      <c r="U49" s="3"/>
      <c r="V49" s="3"/>
      <c r="W49" s="3"/>
      <c r="X49" s="3"/>
      <c r="Y49" s="3"/>
      <c r="Z49" s="3"/>
    </row>
    <row r="50" spans="1:26" ht="155.25" customHeight="1" thickBot="1" x14ac:dyDescent="0.3">
      <c r="A50" s="13">
        <v>53</v>
      </c>
      <c r="B50" s="13">
        <v>3</v>
      </c>
      <c r="C50" s="13" t="s">
        <v>19</v>
      </c>
      <c r="D50" s="13">
        <v>1</v>
      </c>
      <c r="E50" s="13" t="s">
        <v>39</v>
      </c>
      <c r="F50" s="13" t="s">
        <v>40</v>
      </c>
      <c r="G50" s="13" t="s">
        <v>56</v>
      </c>
      <c r="H50" s="14" t="s">
        <v>112</v>
      </c>
      <c r="I50" s="15" t="s">
        <v>43</v>
      </c>
      <c r="J50" s="3"/>
      <c r="K50" s="3"/>
      <c r="L50" s="3"/>
      <c r="M50" s="3"/>
      <c r="N50" s="3"/>
      <c r="O50" s="3"/>
      <c r="P50" s="3"/>
      <c r="Q50" s="3"/>
      <c r="R50" s="3"/>
      <c r="S50" s="3"/>
      <c r="T50" s="3"/>
      <c r="U50" s="3"/>
      <c r="V50" s="3"/>
      <c r="W50" s="3"/>
      <c r="X50" s="3"/>
      <c r="Y50" s="3"/>
      <c r="Z50" s="3"/>
    </row>
    <row r="51" spans="1:26" ht="166.5" customHeight="1" thickBot="1" x14ac:dyDescent="0.3">
      <c r="A51" s="13">
        <v>54</v>
      </c>
      <c r="B51" s="13">
        <v>3</v>
      </c>
      <c r="C51" s="13" t="s">
        <v>19</v>
      </c>
      <c r="D51" s="13">
        <v>1</v>
      </c>
      <c r="E51" s="13" t="s">
        <v>39</v>
      </c>
      <c r="F51" s="13" t="s">
        <v>40</v>
      </c>
      <c r="G51" s="13" t="s">
        <v>56</v>
      </c>
      <c r="H51" s="14" t="s">
        <v>113</v>
      </c>
      <c r="I51" s="15" t="s">
        <v>114</v>
      </c>
      <c r="J51" s="3"/>
      <c r="K51" s="3"/>
      <c r="L51" s="3"/>
      <c r="M51" s="3"/>
      <c r="N51" s="3"/>
      <c r="O51" s="3"/>
      <c r="P51" s="3"/>
      <c r="Q51" s="3"/>
      <c r="R51" s="3"/>
      <c r="S51" s="3"/>
      <c r="T51" s="3"/>
      <c r="U51" s="3"/>
      <c r="V51" s="3"/>
      <c r="W51" s="3"/>
      <c r="X51" s="3"/>
      <c r="Y51" s="3"/>
      <c r="Z51" s="3"/>
    </row>
    <row r="52" spans="1:26" ht="273.75" customHeight="1" thickBot="1" x14ac:dyDescent="0.3">
      <c r="A52" s="13">
        <v>55</v>
      </c>
      <c r="B52" s="13">
        <v>3</v>
      </c>
      <c r="C52" s="13" t="s">
        <v>19</v>
      </c>
      <c r="D52" s="13">
        <v>1</v>
      </c>
      <c r="E52" s="13" t="s">
        <v>39</v>
      </c>
      <c r="F52" s="13" t="s">
        <v>40</v>
      </c>
      <c r="G52" s="13" t="s">
        <v>227</v>
      </c>
      <c r="H52" s="14" t="s">
        <v>115</v>
      </c>
      <c r="I52" s="15" t="s">
        <v>114</v>
      </c>
      <c r="J52" s="3"/>
      <c r="K52" s="3"/>
      <c r="L52" s="3"/>
      <c r="M52" s="3"/>
      <c r="N52" s="3"/>
      <c r="O52" s="3"/>
      <c r="P52" s="3"/>
      <c r="Q52" s="3"/>
      <c r="R52" s="3"/>
      <c r="S52" s="3"/>
      <c r="T52" s="3"/>
      <c r="U52" s="3"/>
      <c r="V52" s="3"/>
      <c r="W52" s="3"/>
      <c r="X52" s="3"/>
      <c r="Y52" s="3"/>
      <c r="Z52" s="3"/>
    </row>
    <row r="53" spans="1:26" ht="90" customHeight="1" thickBot="1" x14ac:dyDescent="0.3">
      <c r="A53" s="13">
        <v>56</v>
      </c>
      <c r="B53" s="13">
        <v>3</v>
      </c>
      <c r="C53" s="13" t="s">
        <v>19</v>
      </c>
      <c r="D53" s="13">
        <v>1</v>
      </c>
      <c r="E53" s="13" t="s">
        <v>39</v>
      </c>
      <c r="F53" s="13" t="s">
        <v>40</v>
      </c>
      <c r="G53" s="13" t="s">
        <v>45</v>
      </c>
      <c r="H53" s="14" t="s">
        <v>116</v>
      </c>
      <c r="I53" s="15" t="s">
        <v>43</v>
      </c>
      <c r="J53" s="3"/>
      <c r="K53" s="3"/>
      <c r="L53" s="3"/>
      <c r="M53" s="3"/>
      <c r="N53" s="3"/>
      <c r="O53" s="3"/>
      <c r="P53" s="3"/>
      <c r="Q53" s="3"/>
      <c r="R53" s="3"/>
      <c r="S53" s="3"/>
      <c r="T53" s="3"/>
      <c r="U53" s="3"/>
      <c r="V53" s="3"/>
      <c r="W53" s="3"/>
      <c r="X53" s="3"/>
      <c r="Y53" s="3"/>
      <c r="Z53" s="3"/>
    </row>
    <row r="54" spans="1:26" ht="409.5" customHeight="1" thickBot="1" x14ac:dyDescent="0.3">
      <c r="A54" s="13">
        <v>57</v>
      </c>
      <c r="B54" s="13">
        <v>3</v>
      </c>
      <c r="C54" s="13" t="s">
        <v>19</v>
      </c>
      <c r="D54" s="13">
        <v>1</v>
      </c>
      <c r="E54" s="13" t="s">
        <v>39</v>
      </c>
      <c r="F54" s="13" t="s">
        <v>40</v>
      </c>
      <c r="G54" s="13" t="s">
        <v>117</v>
      </c>
      <c r="H54" s="14" t="s">
        <v>118</v>
      </c>
      <c r="I54" s="15" t="s">
        <v>82</v>
      </c>
      <c r="J54" s="3"/>
      <c r="K54" s="3"/>
      <c r="L54" s="3"/>
      <c r="M54" s="3"/>
      <c r="N54" s="3"/>
      <c r="O54" s="3"/>
      <c r="P54" s="3"/>
      <c r="Q54" s="3"/>
      <c r="R54" s="3"/>
      <c r="S54" s="3"/>
      <c r="T54" s="3"/>
      <c r="U54" s="3"/>
      <c r="V54" s="3"/>
      <c r="W54" s="3"/>
      <c r="X54" s="3"/>
      <c r="Y54" s="3"/>
      <c r="Z54" s="3"/>
    </row>
    <row r="55" spans="1:26" ht="153.75" customHeight="1" thickBot="1" x14ac:dyDescent="0.3">
      <c r="A55" s="13">
        <v>58</v>
      </c>
      <c r="B55" s="13">
        <v>3</v>
      </c>
      <c r="C55" s="13" t="s">
        <v>19</v>
      </c>
      <c r="D55" s="13">
        <v>1</v>
      </c>
      <c r="E55" s="13" t="s">
        <v>39</v>
      </c>
      <c r="F55" s="13" t="s">
        <v>40</v>
      </c>
      <c r="G55" s="13" t="s">
        <v>45</v>
      </c>
      <c r="H55" s="14" t="s">
        <v>119</v>
      </c>
      <c r="I55" s="15" t="s">
        <v>43</v>
      </c>
      <c r="J55" s="3"/>
      <c r="K55" s="3"/>
      <c r="L55" s="3"/>
      <c r="M55" s="3"/>
      <c r="N55" s="3"/>
      <c r="O55" s="3"/>
      <c r="P55" s="3"/>
      <c r="Q55" s="3"/>
      <c r="R55" s="3"/>
      <c r="S55" s="3"/>
      <c r="T55" s="3"/>
      <c r="U55" s="3"/>
      <c r="V55" s="3"/>
      <c r="W55" s="3"/>
      <c r="X55" s="3"/>
      <c r="Y55" s="3"/>
      <c r="Z55" s="3"/>
    </row>
    <row r="56" spans="1:26" ht="165" customHeight="1" thickBot="1" x14ac:dyDescent="0.3">
      <c r="A56" s="13">
        <v>59</v>
      </c>
      <c r="B56" s="13">
        <v>3</v>
      </c>
      <c r="C56" s="13" t="s">
        <v>19</v>
      </c>
      <c r="D56" s="13">
        <v>1</v>
      </c>
      <c r="E56" s="13" t="s">
        <v>39</v>
      </c>
      <c r="F56" s="13" t="s">
        <v>40</v>
      </c>
      <c r="G56" s="13" t="s">
        <v>117</v>
      </c>
      <c r="H56" s="14" t="s">
        <v>120</v>
      </c>
      <c r="I56" s="15" t="s">
        <v>106</v>
      </c>
      <c r="J56" s="3"/>
      <c r="K56" s="3"/>
      <c r="L56" s="3"/>
      <c r="M56" s="3"/>
      <c r="N56" s="3"/>
      <c r="O56" s="3"/>
      <c r="P56" s="3"/>
      <c r="Q56" s="3"/>
      <c r="R56" s="3"/>
      <c r="S56" s="3"/>
      <c r="T56" s="3"/>
      <c r="U56" s="3"/>
      <c r="V56" s="3"/>
      <c r="W56" s="3"/>
      <c r="X56" s="3"/>
      <c r="Y56" s="3"/>
      <c r="Z56" s="3"/>
    </row>
    <row r="57" spans="1:26" ht="210.75" customHeight="1" thickBot="1" x14ac:dyDescent="0.3">
      <c r="A57" s="13">
        <v>60</v>
      </c>
      <c r="B57" s="13">
        <v>3</v>
      </c>
      <c r="C57" s="13" t="s">
        <v>19</v>
      </c>
      <c r="D57" s="13">
        <v>1</v>
      </c>
      <c r="E57" s="13" t="s">
        <v>39</v>
      </c>
      <c r="F57" s="13" t="s">
        <v>40</v>
      </c>
      <c r="G57" s="13" t="s">
        <v>73</v>
      </c>
      <c r="H57" s="14" t="s">
        <v>121</v>
      </c>
      <c r="I57" s="15" t="s">
        <v>122</v>
      </c>
      <c r="J57" s="3"/>
      <c r="K57" s="3"/>
      <c r="L57" s="3"/>
      <c r="M57" s="3"/>
      <c r="N57" s="3"/>
      <c r="O57" s="3"/>
      <c r="P57" s="3"/>
      <c r="Q57" s="3"/>
      <c r="R57" s="3"/>
      <c r="S57" s="3"/>
      <c r="T57" s="3"/>
      <c r="U57" s="3"/>
      <c r="V57" s="3"/>
      <c r="W57" s="3"/>
      <c r="X57" s="3"/>
      <c r="Y57" s="3"/>
      <c r="Z57" s="3"/>
    </row>
    <row r="58" spans="1:26" ht="223.5" customHeight="1" thickBot="1" x14ac:dyDescent="0.3">
      <c r="A58" s="13">
        <v>61</v>
      </c>
      <c r="B58" s="13">
        <v>3</v>
      </c>
      <c r="C58" s="13" t="s">
        <v>19</v>
      </c>
      <c r="D58" s="13">
        <v>1</v>
      </c>
      <c r="E58" s="13" t="s">
        <v>39</v>
      </c>
      <c r="F58" s="13" t="s">
        <v>40</v>
      </c>
      <c r="G58" s="13" t="s">
        <v>45</v>
      </c>
      <c r="H58" s="14" t="s">
        <v>123</v>
      </c>
      <c r="I58" s="15" t="s">
        <v>122</v>
      </c>
      <c r="J58" s="3"/>
      <c r="K58" s="3"/>
      <c r="L58" s="3"/>
      <c r="M58" s="3"/>
      <c r="N58" s="3"/>
      <c r="O58" s="3"/>
      <c r="P58" s="3"/>
      <c r="Q58" s="3"/>
      <c r="R58" s="3"/>
      <c r="S58" s="3"/>
      <c r="T58" s="3"/>
      <c r="U58" s="3"/>
      <c r="V58" s="3"/>
      <c r="W58" s="3"/>
      <c r="X58" s="3"/>
      <c r="Y58" s="3"/>
      <c r="Z58" s="3"/>
    </row>
    <row r="59" spans="1:26" ht="138" customHeight="1" thickBot="1" x14ac:dyDescent="0.3">
      <c r="A59" s="13">
        <v>62</v>
      </c>
      <c r="B59" s="13">
        <v>3</v>
      </c>
      <c r="C59" s="13" t="s">
        <v>19</v>
      </c>
      <c r="D59" s="13">
        <v>1</v>
      </c>
      <c r="E59" s="13" t="s">
        <v>39</v>
      </c>
      <c r="F59" s="13" t="s">
        <v>40</v>
      </c>
      <c r="G59" s="13" t="s">
        <v>27</v>
      </c>
      <c r="H59" s="14" t="s">
        <v>124</v>
      </c>
      <c r="I59" s="15" t="s">
        <v>122</v>
      </c>
      <c r="J59" s="3"/>
      <c r="K59" s="3"/>
      <c r="L59" s="3"/>
      <c r="M59" s="3"/>
      <c r="N59" s="3"/>
      <c r="O59" s="3"/>
      <c r="P59" s="3"/>
      <c r="Q59" s="3"/>
      <c r="R59" s="3"/>
      <c r="S59" s="3"/>
      <c r="T59" s="3"/>
      <c r="U59" s="3"/>
      <c r="V59" s="3"/>
      <c r="W59" s="3"/>
      <c r="X59" s="3"/>
      <c r="Y59" s="3"/>
      <c r="Z59" s="3"/>
    </row>
    <row r="60" spans="1:26" ht="168" customHeight="1" thickBot="1" x14ac:dyDescent="0.3">
      <c r="A60" s="13">
        <v>63</v>
      </c>
      <c r="B60" s="13">
        <v>3</v>
      </c>
      <c r="C60" s="13" t="s">
        <v>19</v>
      </c>
      <c r="D60" s="13">
        <v>1</v>
      </c>
      <c r="E60" s="13" t="s">
        <v>39</v>
      </c>
      <c r="F60" s="13" t="s">
        <v>40</v>
      </c>
      <c r="G60" s="13" t="s">
        <v>73</v>
      </c>
      <c r="H60" s="14" t="s">
        <v>125</v>
      </c>
      <c r="I60" s="15" t="s">
        <v>122</v>
      </c>
      <c r="J60" s="3"/>
      <c r="K60" s="3"/>
      <c r="L60" s="3"/>
      <c r="M60" s="3"/>
      <c r="N60" s="3"/>
      <c r="O60" s="3"/>
      <c r="P60" s="3"/>
      <c r="Q60" s="3"/>
      <c r="R60" s="3"/>
      <c r="S60" s="3"/>
      <c r="T60" s="3"/>
      <c r="U60" s="3"/>
      <c r="V60" s="3"/>
      <c r="W60" s="3"/>
      <c r="X60" s="3"/>
      <c r="Y60" s="3"/>
      <c r="Z60" s="3"/>
    </row>
    <row r="61" spans="1:26" ht="228.75" customHeight="1" thickBot="1" x14ac:dyDescent="0.3">
      <c r="A61" s="13">
        <v>64</v>
      </c>
      <c r="B61" s="13">
        <v>3</v>
      </c>
      <c r="C61" s="13" t="s">
        <v>19</v>
      </c>
      <c r="D61" s="13">
        <v>1</v>
      </c>
      <c r="E61" s="13" t="s">
        <v>39</v>
      </c>
      <c r="F61" s="13" t="s">
        <v>40</v>
      </c>
      <c r="G61" s="13" t="s">
        <v>117</v>
      </c>
      <c r="H61" s="14" t="s">
        <v>126</v>
      </c>
      <c r="I61" s="15" t="s">
        <v>122</v>
      </c>
      <c r="J61" s="3"/>
      <c r="K61" s="3"/>
      <c r="L61" s="3"/>
      <c r="M61" s="3"/>
      <c r="N61" s="3"/>
      <c r="O61" s="3"/>
      <c r="P61" s="3"/>
      <c r="Q61" s="3"/>
      <c r="R61" s="3"/>
      <c r="S61" s="3"/>
      <c r="T61" s="3"/>
      <c r="U61" s="3"/>
      <c r="V61" s="3"/>
      <c r="W61" s="3"/>
      <c r="X61" s="3"/>
      <c r="Y61" s="3"/>
      <c r="Z61" s="3"/>
    </row>
    <row r="62" spans="1:26" ht="170.25" customHeight="1" thickBot="1" x14ac:dyDescent="0.3">
      <c r="A62" s="13">
        <v>65</v>
      </c>
      <c r="B62" s="13">
        <v>3</v>
      </c>
      <c r="C62" s="13" t="s">
        <v>19</v>
      </c>
      <c r="D62" s="13">
        <v>1</v>
      </c>
      <c r="E62" s="13" t="s">
        <v>39</v>
      </c>
      <c r="F62" s="13" t="s">
        <v>40</v>
      </c>
      <c r="G62" s="13" t="s">
        <v>27</v>
      </c>
      <c r="H62" s="14" t="s">
        <v>127</v>
      </c>
      <c r="I62" s="15" t="s">
        <v>122</v>
      </c>
      <c r="J62" s="3"/>
      <c r="K62" s="3"/>
      <c r="L62" s="3"/>
      <c r="M62" s="3"/>
      <c r="N62" s="3"/>
      <c r="O62" s="3"/>
      <c r="P62" s="3"/>
      <c r="Q62" s="3"/>
      <c r="R62" s="3"/>
      <c r="S62" s="3"/>
      <c r="T62" s="3"/>
      <c r="U62" s="3"/>
      <c r="V62" s="3"/>
      <c r="W62" s="3"/>
      <c r="X62" s="3"/>
      <c r="Y62" s="3"/>
      <c r="Z62" s="3"/>
    </row>
    <row r="63" spans="1:26" ht="138" customHeight="1" thickBot="1" x14ac:dyDescent="0.3">
      <c r="A63" s="13">
        <v>66</v>
      </c>
      <c r="B63" s="13">
        <v>3</v>
      </c>
      <c r="C63" s="13" t="s">
        <v>19</v>
      </c>
      <c r="D63" s="13">
        <v>1</v>
      </c>
      <c r="E63" s="13" t="s">
        <v>39</v>
      </c>
      <c r="F63" s="13" t="s">
        <v>40</v>
      </c>
      <c r="G63" s="13" t="s">
        <v>73</v>
      </c>
      <c r="H63" s="14" t="s">
        <v>128</v>
      </c>
      <c r="I63" s="15" t="s">
        <v>122</v>
      </c>
      <c r="J63" s="3"/>
      <c r="K63" s="3"/>
      <c r="L63" s="3"/>
      <c r="M63" s="3"/>
      <c r="N63" s="3"/>
      <c r="O63" s="3"/>
      <c r="P63" s="3"/>
      <c r="Q63" s="3"/>
      <c r="R63" s="3"/>
      <c r="S63" s="3"/>
      <c r="T63" s="3"/>
      <c r="U63" s="3"/>
      <c r="V63" s="3"/>
      <c r="W63" s="3"/>
      <c r="X63" s="3"/>
      <c r="Y63" s="3"/>
      <c r="Z63" s="3"/>
    </row>
    <row r="64" spans="1:26" ht="225.75" customHeight="1" thickBot="1" x14ac:dyDescent="0.3">
      <c r="A64" s="13">
        <v>67</v>
      </c>
      <c r="B64" s="13">
        <v>3</v>
      </c>
      <c r="C64" s="13" t="s">
        <v>19</v>
      </c>
      <c r="D64" s="13">
        <v>1</v>
      </c>
      <c r="E64" s="13" t="s">
        <v>39</v>
      </c>
      <c r="F64" s="13" t="s">
        <v>40</v>
      </c>
      <c r="G64" s="13" t="s">
        <v>227</v>
      </c>
      <c r="H64" s="14" t="s">
        <v>129</v>
      </c>
      <c r="I64" s="15" t="s">
        <v>122</v>
      </c>
      <c r="J64" s="1"/>
      <c r="K64" s="1"/>
      <c r="L64" s="1"/>
      <c r="M64" s="1"/>
      <c r="N64" s="1"/>
      <c r="O64" s="1"/>
      <c r="P64" s="1"/>
      <c r="Q64" s="1"/>
      <c r="R64" s="1"/>
      <c r="S64" s="1"/>
      <c r="T64" s="1"/>
      <c r="U64" s="1"/>
      <c r="V64" s="1"/>
      <c r="W64" s="1"/>
      <c r="X64" s="1"/>
      <c r="Y64" s="1"/>
      <c r="Z64" s="1"/>
    </row>
    <row r="65" spans="1:26" ht="150.75" customHeight="1" thickBot="1" x14ac:dyDescent="0.3">
      <c r="A65" s="13">
        <v>68</v>
      </c>
      <c r="B65" s="13">
        <v>3</v>
      </c>
      <c r="C65" s="13" t="s">
        <v>19</v>
      </c>
      <c r="D65" s="13">
        <v>1</v>
      </c>
      <c r="E65" s="13" t="s">
        <v>39</v>
      </c>
      <c r="F65" s="13" t="s">
        <v>40</v>
      </c>
      <c r="G65" s="13" t="s">
        <v>73</v>
      </c>
      <c r="H65" s="14" t="s">
        <v>130</v>
      </c>
      <c r="I65" s="15" t="s">
        <v>122</v>
      </c>
      <c r="J65" s="1"/>
      <c r="K65" s="1"/>
      <c r="L65" s="1"/>
      <c r="M65" s="1"/>
      <c r="N65" s="1"/>
      <c r="O65" s="1"/>
      <c r="P65" s="1"/>
      <c r="Q65" s="1"/>
      <c r="R65" s="1"/>
      <c r="S65" s="1"/>
      <c r="T65" s="1"/>
      <c r="U65" s="1"/>
      <c r="V65" s="1"/>
      <c r="W65" s="1"/>
      <c r="X65" s="1"/>
      <c r="Y65" s="1"/>
      <c r="Z65" s="1"/>
    </row>
    <row r="66" spans="1:26" ht="255.75" customHeight="1" thickBot="1" x14ac:dyDescent="0.3">
      <c r="A66" s="13">
        <v>69</v>
      </c>
      <c r="B66" s="13">
        <v>3</v>
      </c>
      <c r="C66" s="13" t="s">
        <v>19</v>
      </c>
      <c r="D66" s="13">
        <v>1</v>
      </c>
      <c r="E66" s="13" t="s">
        <v>39</v>
      </c>
      <c r="F66" s="13" t="s">
        <v>40</v>
      </c>
      <c r="G66" s="13" t="s">
        <v>56</v>
      </c>
      <c r="H66" s="14" t="s">
        <v>131</v>
      </c>
      <c r="I66" s="15" t="s">
        <v>122</v>
      </c>
      <c r="J66" s="1"/>
      <c r="K66" s="1"/>
      <c r="L66" s="1"/>
      <c r="M66" s="1"/>
      <c r="N66" s="1"/>
      <c r="O66" s="1"/>
      <c r="P66" s="1"/>
      <c r="Q66" s="1"/>
      <c r="R66" s="1"/>
      <c r="S66" s="1"/>
      <c r="T66" s="1"/>
      <c r="U66" s="1"/>
      <c r="V66" s="1"/>
      <c r="W66" s="1"/>
      <c r="X66" s="1"/>
      <c r="Y66" s="1"/>
      <c r="Z66" s="1"/>
    </row>
    <row r="67" spans="1:26" ht="168.75" customHeight="1" thickBot="1" x14ac:dyDescent="0.3">
      <c r="A67" s="13">
        <v>70</v>
      </c>
      <c r="B67" s="13">
        <v>3</v>
      </c>
      <c r="C67" s="13" t="s">
        <v>19</v>
      </c>
      <c r="D67" s="13">
        <v>1</v>
      </c>
      <c r="E67" s="13" t="s">
        <v>39</v>
      </c>
      <c r="F67" s="13" t="s">
        <v>40</v>
      </c>
      <c r="G67" s="13" t="s">
        <v>48</v>
      </c>
      <c r="H67" s="14" t="s">
        <v>132</v>
      </c>
      <c r="I67" s="15" t="s">
        <v>43</v>
      </c>
      <c r="J67" s="1"/>
      <c r="K67" s="1"/>
      <c r="L67" s="1"/>
      <c r="M67" s="1"/>
      <c r="N67" s="1"/>
      <c r="O67" s="1"/>
      <c r="P67" s="1"/>
      <c r="Q67" s="1"/>
      <c r="R67" s="1"/>
      <c r="S67" s="1"/>
      <c r="T67" s="1"/>
      <c r="U67" s="1"/>
      <c r="V67" s="1"/>
      <c r="W67" s="1"/>
      <c r="X67" s="1"/>
      <c r="Y67" s="1"/>
      <c r="Z67" s="1"/>
    </row>
    <row r="68" spans="1:26" ht="195.75" customHeight="1" thickBot="1" x14ac:dyDescent="0.3">
      <c r="A68" s="13">
        <v>71</v>
      </c>
      <c r="B68" s="13">
        <v>3</v>
      </c>
      <c r="C68" s="13" t="s">
        <v>19</v>
      </c>
      <c r="D68" s="13">
        <v>1</v>
      </c>
      <c r="E68" s="13" t="s">
        <v>39</v>
      </c>
      <c r="F68" s="13" t="s">
        <v>40</v>
      </c>
      <c r="G68" s="13" t="s">
        <v>45</v>
      </c>
      <c r="H68" s="14" t="s">
        <v>133</v>
      </c>
      <c r="I68" s="15" t="s">
        <v>43</v>
      </c>
      <c r="J68" s="1"/>
      <c r="K68" s="1"/>
      <c r="L68" s="1"/>
      <c r="M68" s="1"/>
      <c r="N68" s="1"/>
      <c r="O68" s="1"/>
      <c r="P68" s="1"/>
      <c r="Q68" s="1"/>
      <c r="R68" s="1"/>
      <c r="S68" s="1"/>
      <c r="T68" s="1"/>
      <c r="U68" s="1"/>
      <c r="V68" s="1"/>
      <c r="W68" s="1"/>
      <c r="X68" s="1"/>
      <c r="Y68" s="1"/>
      <c r="Z68" s="1"/>
    </row>
    <row r="69" spans="1:26" ht="210" customHeight="1" thickBot="1" x14ac:dyDescent="0.3">
      <c r="A69" s="13">
        <v>72</v>
      </c>
      <c r="B69" s="13">
        <v>3</v>
      </c>
      <c r="C69" s="13" t="s">
        <v>19</v>
      </c>
      <c r="D69" s="13">
        <v>1</v>
      </c>
      <c r="E69" s="13" t="s">
        <v>39</v>
      </c>
      <c r="F69" s="13" t="s">
        <v>40</v>
      </c>
      <c r="G69" s="13" t="s">
        <v>47</v>
      </c>
      <c r="H69" s="14" t="s">
        <v>134</v>
      </c>
      <c r="I69" s="15" t="s">
        <v>43</v>
      </c>
      <c r="J69" s="1"/>
      <c r="K69" s="1"/>
      <c r="L69" s="1"/>
      <c r="M69" s="1"/>
      <c r="N69" s="1"/>
      <c r="O69" s="1"/>
      <c r="P69" s="1"/>
      <c r="Q69" s="1"/>
      <c r="R69" s="1"/>
      <c r="S69" s="1"/>
      <c r="T69" s="1"/>
      <c r="U69" s="1"/>
      <c r="V69" s="1"/>
      <c r="W69" s="1"/>
      <c r="X69" s="1"/>
      <c r="Y69" s="1"/>
      <c r="Z69" s="1"/>
    </row>
    <row r="70" spans="1:26" ht="150.75" customHeight="1" thickBot="1" x14ac:dyDescent="0.3">
      <c r="A70" s="13">
        <v>73</v>
      </c>
      <c r="B70" s="13">
        <v>3</v>
      </c>
      <c r="C70" s="13" t="s">
        <v>19</v>
      </c>
      <c r="D70" s="13">
        <v>1</v>
      </c>
      <c r="E70" s="13" t="s">
        <v>39</v>
      </c>
      <c r="F70" s="13" t="s">
        <v>40</v>
      </c>
      <c r="G70" s="13" t="s">
        <v>227</v>
      </c>
      <c r="H70" s="14" t="s">
        <v>135</v>
      </c>
      <c r="I70" s="15" t="s">
        <v>136</v>
      </c>
      <c r="J70" s="1"/>
      <c r="K70" s="1"/>
      <c r="L70" s="1"/>
      <c r="M70" s="1"/>
      <c r="N70" s="1"/>
      <c r="O70" s="1"/>
      <c r="P70" s="1"/>
      <c r="Q70" s="1"/>
      <c r="R70" s="1"/>
      <c r="S70" s="1"/>
      <c r="T70" s="1"/>
      <c r="U70" s="1"/>
      <c r="V70" s="1"/>
      <c r="W70" s="1"/>
      <c r="X70" s="1"/>
      <c r="Y70" s="1"/>
      <c r="Z70" s="1"/>
    </row>
    <row r="71" spans="1:26" ht="363" customHeight="1" thickBot="1" x14ac:dyDescent="0.3">
      <c r="A71" s="13">
        <v>74</v>
      </c>
      <c r="B71" s="13">
        <v>3</v>
      </c>
      <c r="C71" s="13" t="s">
        <v>19</v>
      </c>
      <c r="D71" s="13">
        <v>1</v>
      </c>
      <c r="E71" s="13" t="s">
        <v>39</v>
      </c>
      <c r="F71" s="13" t="s">
        <v>40</v>
      </c>
      <c r="G71" s="13" t="s">
        <v>73</v>
      </c>
      <c r="H71" s="14" t="s">
        <v>137</v>
      </c>
      <c r="I71" s="15" t="s">
        <v>136</v>
      </c>
      <c r="J71" s="1"/>
      <c r="K71" s="1"/>
      <c r="L71" s="1"/>
      <c r="M71" s="1"/>
      <c r="N71" s="1"/>
      <c r="O71" s="1"/>
      <c r="P71" s="1"/>
      <c r="Q71" s="1"/>
      <c r="R71" s="1"/>
      <c r="S71" s="1"/>
      <c r="T71" s="1"/>
      <c r="U71" s="1"/>
      <c r="V71" s="1"/>
      <c r="W71" s="1"/>
      <c r="X71" s="1"/>
      <c r="Y71" s="1"/>
      <c r="Z71" s="1"/>
    </row>
    <row r="72" spans="1:26" ht="240" customHeight="1" thickBot="1" x14ac:dyDescent="0.3">
      <c r="A72" s="13">
        <v>75</v>
      </c>
      <c r="B72" s="13">
        <v>3</v>
      </c>
      <c r="C72" s="13" t="s">
        <v>19</v>
      </c>
      <c r="D72" s="13">
        <v>1</v>
      </c>
      <c r="E72" s="13" t="s">
        <v>39</v>
      </c>
      <c r="F72" s="13" t="s">
        <v>40</v>
      </c>
      <c r="G72" s="13" t="s">
        <v>45</v>
      </c>
      <c r="H72" s="14" t="s">
        <v>138</v>
      </c>
      <c r="I72" s="15" t="s">
        <v>43</v>
      </c>
      <c r="J72" s="1"/>
      <c r="K72" s="1"/>
      <c r="L72" s="1"/>
      <c r="M72" s="1"/>
      <c r="N72" s="1"/>
      <c r="O72" s="1"/>
      <c r="P72" s="1"/>
      <c r="Q72" s="1"/>
      <c r="R72" s="1"/>
      <c r="S72" s="1"/>
      <c r="T72" s="1"/>
      <c r="U72" s="1"/>
      <c r="V72" s="1"/>
      <c r="W72" s="1"/>
      <c r="X72" s="1"/>
      <c r="Y72" s="1"/>
      <c r="Z72" s="1"/>
    </row>
    <row r="73" spans="1:26" ht="122.25" customHeight="1" thickBot="1" x14ac:dyDescent="0.3">
      <c r="A73" s="13">
        <v>76</v>
      </c>
      <c r="B73" s="13">
        <v>3</v>
      </c>
      <c r="C73" s="13" t="s">
        <v>19</v>
      </c>
      <c r="D73" s="13">
        <v>1</v>
      </c>
      <c r="E73" s="13" t="s">
        <v>39</v>
      </c>
      <c r="F73" s="13" t="s">
        <v>40</v>
      </c>
      <c r="G73" s="13" t="s">
        <v>27</v>
      </c>
      <c r="H73" s="14" t="s">
        <v>139</v>
      </c>
      <c r="I73" s="15" t="s">
        <v>43</v>
      </c>
      <c r="J73" s="1"/>
      <c r="K73" s="1"/>
      <c r="L73" s="1"/>
      <c r="M73" s="1"/>
      <c r="N73" s="1"/>
      <c r="O73" s="1"/>
      <c r="P73" s="1"/>
      <c r="Q73" s="1"/>
      <c r="R73" s="1"/>
      <c r="S73" s="1"/>
      <c r="T73" s="1"/>
      <c r="U73" s="1"/>
      <c r="V73" s="1"/>
      <c r="W73" s="1"/>
      <c r="X73" s="1"/>
      <c r="Y73" s="1"/>
      <c r="Z73" s="1"/>
    </row>
    <row r="74" spans="1:26" ht="76.5" customHeight="1" thickBot="1" x14ac:dyDescent="0.3">
      <c r="A74" s="13">
        <v>77</v>
      </c>
      <c r="B74" s="13">
        <v>3</v>
      </c>
      <c r="C74" s="13" t="s">
        <v>19</v>
      </c>
      <c r="D74" s="13">
        <v>1</v>
      </c>
      <c r="E74" s="13" t="s">
        <v>39</v>
      </c>
      <c r="F74" s="13" t="s">
        <v>40</v>
      </c>
      <c r="G74" s="13" t="s">
        <v>56</v>
      </c>
      <c r="H74" s="14" t="s">
        <v>140</v>
      </c>
      <c r="I74" s="15" t="s">
        <v>43</v>
      </c>
      <c r="J74" s="1"/>
      <c r="K74" s="1"/>
      <c r="L74" s="1"/>
      <c r="M74" s="1"/>
      <c r="N74" s="1"/>
      <c r="O74" s="1"/>
      <c r="P74" s="1"/>
      <c r="Q74" s="1"/>
      <c r="R74" s="1"/>
      <c r="S74" s="1"/>
      <c r="T74" s="1"/>
      <c r="U74" s="1"/>
      <c r="V74" s="1"/>
      <c r="W74" s="1"/>
      <c r="X74" s="1"/>
      <c r="Y74" s="1"/>
      <c r="Z74" s="1"/>
    </row>
    <row r="75" spans="1:26" ht="211.5" customHeight="1" thickBot="1" x14ac:dyDescent="0.3">
      <c r="A75" s="13">
        <v>78</v>
      </c>
      <c r="B75" s="13">
        <v>3</v>
      </c>
      <c r="C75" s="13" t="s">
        <v>19</v>
      </c>
      <c r="D75" s="13">
        <v>1</v>
      </c>
      <c r="E75" s="13" t="s">
        <v>39</v>
      </c>
      <c r="F75" s="13" t="s">
        <v>40</v>
      </c>
      <c r="G75" s="13" t="s">
        <v>27</v>
      </c>
      <c r="H75" s="14" t="s">
        <v>141</v>
      </c>
      <c r="I75" s="15" t="s">
        <v>142</v>
      </c>
      <c r="J75" s="1"/>
      <c r="K75" s="1"/>
      <c r="L75" s="1"/>
      <c r="M75" s="1"/>
      <c r="N75" s="1"/>
      <c r="O75" s="1"/>
      <c r="P75" s="1"/>
      <c r="Q75" s="1"/>
      <c r="R75" s="1"/>
      <c r="S75" s="1"/>
      <c r="T75" s="1"/>
      <c r="U75" s="1"/>
      <c r="V75" s="1"/>
      <c r="W75" s="1"/>
      <c r="X75" s="1"/>
      <c r="Y75" s="1"/>
      <c r="Z75" s="1"/>
    </row>
    <row r="76" spans="1:26" ht="409.5" customHeight="1" thickBot="1" x14ac:dyDescent="0.3">
      <c r="A76" s="13">
        <v>79</v>
      </c>
      <c r="B76" s="13">
        <v>3</v>
      </c>
      <c r="C76" s="13" t="s">
        <v>19</v>
      </c>
      <c r="D76" s="13">
        <v>1</v>
      </c>
      <c r="E76" s="13" t="s">
        <v>39</v>
      </c>
      <c r="F76" s="13" t="s">
        <v>40</v>
      </c>
      <c r="G76" s="13" t="s">
        <v>56</v>
      </c>
      <c r="H76" s="14" t="s">
        <v>143</v>
      </c>
      <c r="I76" s="15" t="s">
        <v>142</v>
      </c>
      <c r="J76" s="1"/>
      <c r="K76" s="1"/>
      <c r="L76" s="1"/>
      <c r="M76" s="1"/>
      <c r="N76" s="1"/>
      <c r="O76" s="1"/>
      <c r="P76" s="1"/>
      <c r="Q76" s="1"/>
      <c r="R76" s="1"/>
      <c r="S76" s="1"/>
      <c r="T76" s="1"/>
      <c r="U76" s="1"/>
      <c r="V76" s="1"/>
      <c r="W76" s="1"/>
      <c r="X76" s="1"/>
      <c r="Y76" s="1"/>
      <c r="Z76" s="1"/>
    </row>
    <row r="77" spans="1:26" ht="226.5" customHeight="1" thickBot="1" x14ac:dyDescent="0.3">
      <c r="A77" s="13">
        <v>80</v>
      </c>
      <c r="B77" s="13">
        <v>3</v>
      </c>
      <c r="C77" s="13" t="s">
        <v>19</v>
      </c>
      <c r="D77" s="13">
        <v>1</v>
      </c>
      <c r="E77" s="13" t="s">
        <v>39</v>
      </c>
      <c r="F77" s="13" t="s">
        <v>40</v>
      </c>
      <c r="G77" s="13" t="s">
        <v>144</v>
      </c>
      <c r="H77" s="14" t="s">
        <v>145</v>
      </c>
      <c r="I77" s="15" t="s">
        <v>142</v>
      </c>
      <c r="J77" s="1"/>
      <c r="K77" s="1"/>
      <c r="L77" s="1"/>
      <c r="M77" s="1"/>
      <c r="N77" s="1"/>
      <c r="O77" s="1"/>
      <c r="P77" s="1"/>
      <c r="Q77" s="1"/>
      <c r="R77" s="1"/>
      <c r="S77" s="1"/>
      <c r="T77" s="1"/>
      <c r="U77" s="1"/>
      <c r="V77" s="1"/>
      <c r="W77" s="1"/>
      <c r="X77" s="1"/>
      <c r="Y77" s="1"/>
      <c r="Z77" s="1"/>
    </row>
    <row r="78" spans="1:26" ht="96.75" customHeight="1" thickBot="1" x14ac:dyDescent="0.3">
      <c r="A78" s="13">
        <v>81</v>
      </c>
      <c r="B78" s="13">
        <v>3</v>
      </c>
      <c r="C78" s="13" t="s">
        <v>19</v>
      </c>
      <c r="D78" s="13">
        <v>1</v>
      </c>
      <c r="E78" s="13" t="s">
        <v>39</v>
      </c>
      <c r="F78" s="13" t="s">
        <v>40</v>
      </c>
      <c r="G78" s="13" t="s">
        <v>56</v>
      </c>
      <c r="H78" s="14" t="s">
        <v>146</v>
      </c>
      <c r="I78" s="15" t="s">
        <v>142</v>
      </c>
      <c r="J78" s="1"/>
      <c r="K78" s="1"/>
      <c r="L78" s="1"/>
      <c r="M78" s="1"/>
      <c r="N78" s="1"/>
      <c r="O78" s="1"/>
      <c r="P78" s="1"/>
      <c r="Q78" s="1"/>
      <c r="R78" s="1"/>
      <c r="S78" s="1"/>
      <c r="T78" s="1"/>
      <c r="U78" s="1"/>
      <c r="V78" s="1"/>
      <c r="W78" s="1"/>
      <c r="X78" s="1"/>
      <c r="Y78" s="1"/>
      <c r="Z78" s="1"/>
    </row>
    <row r="79" spans="1:26" ht="92.25" customHeight="1" thickBot="1" x14ac:dyDescent="0.3">
      <c r="A79" s="13">
        <v>82</v>
      </c>
      <c r="B79" s="13">
        <v>3</v>
      </c>
      <c r="C79" s="13" t="s">
        <v>19</v>
      </c>
      <c r="D79" s="13">
        <v>1</v>
      </c>
      <c r="E79" s="13" t="s">
        <v>39</v>
      </c>
      <c r="F79" s="13" t="s">
        <v>40</v>
      </c>
      <c r="G79" s="13" t="s">
        <v>73</v>
      </c>
      <c r="H79" s="14" t="s">
        <v>147</v>
      </c>
      <c r="I79" s="15" t="s">
        <v>142</v>
      </c>
      <c r="J79" s="1"/>
      <c r="K79" s="1"/>
      <c r="L79" s="1"/>
      <c r="M79" s="1"/>
      <c r="N79" s="1"/>
      <c r="O79" s="1"/>
      <c r="P79" s="1"/>
      <c r="Q79" s="1"/>
      <c r="R79" s="1"/>
      <c r="S79" s="1"/>
      <c r="T79" s="1"/>
      <c r="U79" s="1"/>
      <c r="V79" s="1"/>
      <c r="W79" s="1"/>
      <c r="X79" s="1"/>
      <c r="Y79" s="1"/>
      <c r="Z79" s="1"/>
    </row>
    <row r="80" spans="1:26" ht="138.75" customHeight="1" thickBot="1" x14ac:dyDescent="0.3">
      <c r="A80" s="13">
        <v>83</v>
      </c>
      <c r="B80" s="13">
        <v>3</v>
      </c>
      <c r="C80" s="13" t="s">
        <v>19</v>
      </c>
      <c r="D80" s="13">
        <v>1</v>
      </c>
      <c r="E80" s="13" t="s">
        <v>39</v>
      </c>
      <c r="F80" s="13" t="s">
        <v>40</v>
      </c>
      <c r="G80" s="13" t="s">
        <v>56</v>
      </c>
      <c r="H80" s="14" t="s">
        <v>148</v>
      </c>
      <c r="I80" s="15" t="s">
        <v>142</v>
      </c>
      <c r="J80" s="1"/>
      <c r="K80" s="1"/>
      <c r="L80" s="1"/>
      <c r="M80" s="1"/>
      <c r="N80" s="1"/>
      <c r="O80" s="1"/>
      <c r="P80" s="1"/>
      <c r="Q80" s="1"/>
      <c r="R80" s="1"/>
      <c r="S80" s="1"/>
      <c r="T80" s="1"/>
      <c r="U80" s="1"/>
      <c r="V80" s="1"/>
      <c r="W80" s="1"/>
      <c r="X80" s="1"/>
      <c r="Y80" s="1"/>
      <c r="Z80" s="1"/>
    </row>
    <row r="81" spans="1:26" ht="365.25" customHeight="1" thickBot="1" x14ac:dyDescent="0.3">
      <c r="A81" s="13">
        <v>84</v>
      </c>
      <c r="B81" s="13">
        <v>3</v>
      </c>
      <c r="C81" s="13" t="s">
        <v>19</v>
      </c>
      <c r="D81" s="13">
        <v>1</v>
      </c>
      <c r="E81" s="13" t="s">
        <v>39</v>
      </c>
      <c r="F81" s="13" t="s">
        <v>40</v>
      </c>
      <c r="G81" s="13" t="s">
        <v>27</v>
      </c>
      <c r="H81" s="14" t="s">
        <v>149</v>
      </c>
      <c r="I81" s="15" t="s">
        <v>142</v>
      </c>
      <c r="J81" s="1"/>
      <c r="K81" s="1"/>
      <c r="L81" s="1"/>
      <c r="M81" s="1"/>
      <c r="N81" s="1"/>
      <c r="O81" s="1"/>
      <c r="P81" s="1"/>
      <c r="Q81" s="1"/>
      <c r="R81" s="1"/>
      <c r="S81" s="1"/>
      <c r="T81" s="1"/>
      <c r="U81" s="1"/>
      <c r="V81" s="1"/>
      <c r="W81" s="1"/>
      <c r="X81" s="1"/>
      <c r="Y81" s="1"/>
      <c r="Z81" s="1"/>
    </row>
    <row r="82" spans="1:26" ht="183" customHeight="1" thickBot="1" x14ac:dyDescent="0.3">
      <c r="A82" s="13">
        <v>85</v>
      </c>
      <c r="B82" s="13">
        <v>3</v>
      </c>
      <c r="C82" s="13" t="s">
        <v>19</v>
      </c>
      <c r="D82" s="13">
        <v>1</v>
      </c>
      <c r="E82" s="13" t="s">
        <v>39</v>
      </c>
      <c r="F82" s="13" t="s">
        <v>40</v>
      </c>
      <c r="G82" s="13" t="s">
        <v>48</v>
      </c>
      <c r="H82" s="14" t="s">
        <v>150</v>
      </c>
      <c r="I82" s="15" t="s">
        <v>142</v>
      </c>
      <c r="J82" s="1"/>
      <c r="K82" s="1"/>
      <c r="L82" s="1"/>
      <c r="M82" s="1"/>
      <c r="N82" s="1"/>
      <c r="O82" s="1"/>
      <c r="P82" s="1"/>
      <c r="Q82" s="1"/>
      <c r="R82" s="1"/>
      <c r="S82" s="1"/>
      <c r="T82" s="1"/>
      <c r="U82" s="1"/>
      <c r="V82" s="1"/>
      <c r="W82" s="1"/>
      <c r="X82" s="1"/>
      <c r="Y82" s="1"/>
      <c r="Z82" s="1"/>
    </row>
    <row r="83" spans="1:26" ht="394.5" customHeight="1" thickBot="1" x14ac:dyDescent="0.3">
      <c r="A83" s="13">
        <v>86</v>
      </c>
      <c r="B83" s="13">
        <v>3</v>
      </c>
      <c r="C83" s="13" t="s">
        <v>19</v>
      </c>
      <c r="D83" s="13">
        <v>1</v>
      </c>
      <c r="E83" s="13" t="s">
        <v>39</v>
      </c>
      <c r="F83" s="13" t="s">
        <v>40</v>
      </c>
      <c r="G83" s="13" t="s">
        <v>45</v>
      </c>
      <c r="H83" s="14" t="s">
        <v>151</v>
      </c>
      <c r="I83" s="15" t="s">
        <v>43</v>
      </c>
      <c r="J83" s="1"/>
      <c r="K83" s="1"/>
      <c r="L83" s="1"/>
      <c r="M83" s="1"/>
      <c r="N83" s="1"/>
      <c r="O83" s="1"/>
      <c r="P83" s="1"/>
      <c r="Q83" s="1"/>
      <c r="R83" s="1"/>
      <c r="S83" s="1"/>
      <c r="T83" s="1"/>
      <c r="U83" s="1"/>
      <c r="V83" s="1"/>
      <c r="W83" s="1"/>
      <c r="X83" s="1"/>
      <c r="Y83" s="1"/>
      <c r="Z83" s="1"/>
    </row>
    <row r="84" spans="1:26" ht="213.75" customHeight="1" thickBot="1" x14ac:dyDescent="0.3">
      <c r="A84" s="13">
        <v>87</v>
      </c>
      <c r="B84" s="13">
        <v>3</v>
      </c>
      <c r="C84" s="13" t="s">
        <v>19</v>
      </c>
      <c r="D84" s="13">
        <v>1</v>
      </c>
      <c r="E84" s="13" t="s">
        <v>39</v>
      </c>
      <c r="F84" s="13" t="s">
        <v>40</v>
      </c>
      <c r="G84" s="13" t="s">
        <v>48</v>
      </c>
      <c r="H84" s="14" t="s">
        <v>152</v>
      </c>
      <c r="I84" s="15" t="s">
        <v>43</v>
      </c>
      <c r="J84" s="1"/>
      <c r="K84" s="1"/>
      <c r="L84" s="1"/>
      <c r="M84" s="1"/>
      <c r="N84" s="1"/>
      <c r="O84" s="1"/>
      <c r="P84" s="1"/>
      <c r="Q84" s="1"/>
      <c r="R84" s="1"/>
      <c r="S84" s="1"/>
      <c r="T84" s="1"/>
      <c r="U84" s="1"/>
      <c r="V84" s="1"/>
      <c r="W84" s="1"/>
      <c r="X84" s="1"/>
      <c r="Y84" s="1"/>
      <c r="Z84" s="1"/>
    </row>
    <row r="85" spans="1:26" ht="303" customHeight="1" thickBot="1" x14ac:dyDescent="0.3">
      <c r="A85" s="13">
        <v>88</v>
      </c>
      <c r="B85" s="13">
        <v>3</v>
      </c>
      <c r="C85" s="13" t="s">
        <v>19</v>
      </c>
      <c r="D85" s="13">
        <v>1</v>
      </c>
      <c r="E85" s="13" t="s">
        <v>39</v>
      </c>
      <c r="F85" s="13" t="s">
        <v>40</v>
      </c>
      <c r="G85" s="13" t="s">
        <v>45</v>
      </c>
      <c r="H85" s="14" t="s">
        <v>153</v>
      </c>
      <c r="I85" s="15" t="s">
        <v>122</v>
      </c>
      <c r="J85" s="1"/>
      <c r="K85" s="1"/>
      <c r="L85" s="1"/>
      <c r="M85" s="1"/>
      <c r="N85" s="1"/>
      <c r="O85" s="1"/>
      <c r="P85" s="1"/>
      <c r="Q85" s="1"/>
      <c r="R85" s="1"/>
      <c r="S85" s="1"/>
      <c r="T85" s="1"/>
      <c r="U85" s="1"/>
      <c r="V85" s="1"/>
      <c r="W85" s="1"/>
      <c r="X85" s="1"/>
      <c r="Y85" s="1"/>
      <c r="Z85" s="1"/>
    </row>
    <row r="86" spans="1:26" ht="227.25" customHeight="1" thickBot="1" x14ac:dyDescent="0.3">
      <c r="A86" s="13">
        <v>89</v>
      </c>
      <c r="B86" s="13">
        <v>3</v>
      </c>
      <c r="C86" s="13" t="s">
        <v>19</v>
      </c>
      <c r="D86" s="13">
        <v>1</v>
      </c>
      <c r="E86" s="13" t="s">
        <v>39</v>
      </c>
      <c r="F86" s="13" t="s">
        <v>40</v>
      </c>
      <c r="G86" s="13" t="s">
        <v>27</v>
      </c>
      <c r="H86" s="14" t="s">
        <v>154</v>
      </c>
      <c r="I86" s="15" t="s">
        <v>43</v>
      </c>
      <c r="J86" s="1"/>
      <c r="K86" s="1"/>
      <c r="L86" s="1"/>
      <c r="M86" s="1"/>
      <c r="N86" s="1"/>
      <c r="O86" s="1"/>
      <c r="P86" s="1"/>
      <c r="Q86" s="1"/>
      <c r="R86" s="1"/>
      <c r="S86" s="1"/>
      <c r="T86" s="1"/>
      <c r="U86" s="1"/>
      <c r="V86" s="1"/>
      <c r="W86" s="1"/>
      <c r="X86" s="1"/>
      <c r="Y86" s="1"/>
      <c r="Z86" s="1"/>
    </row>
    <row r="87" spans="1:26" ht="177.75" customHeight="1" thickBot="1" x14ac:dyDescent="0.3">
      <c r="A87" s="13">
        <v>90</v>
      </c>
      <c r="B87" s="13">
        <v>3</v>
      </c>
      <c r="C87" s="13" t="s">
        <v>19</v>
      </c>
      <c r="D87" s="13">
        <v>1</v>
      </c>
      <c r="E87" s="13" t="s">
        <v>39</v>
      </c>
      <c r="F87" s="13" t="s">
        <v>40</v>
      </c>
      <c r="G87" s="13" t="s">
        <v>466</v>
      </c>
      <c r="H87" s="14" t="s">
        <v>545</v>
      </c>
      <c r="I87" s="15" t="s">
        <v>155</v>
      </c>
      <c r="J87" s="1"/>
      <c r="K87" s="1"/>
      <c r="L87" s="1"/>
      <c r="M87" s="1"/>
      <c r="N87" s="1"/>
      <c r="O87" s="1"/>
      <c r="P87" s="1"/>
      <c r="Q87" s="1"/>
      <c r="R87" s="1"/>
      <c r="S87" s="1"/>
      <c r="T87" s="1"/>
      <c r="U87" s="1"/>
      <c r="V87" s="1"/>
      <c r="W87" s="1"/>
      <c r="X87" s="1"/>
      <c r="Y87" s="1"/>
      <c r="Z87" s="1"/>
    </row>
    <row r="88" spans="1:26" ht="409.5" customHeight="1" thickBot="1" x14ac:dyDescent="0.3">
      <c r="A88" s="13">
        <v>91</v>
      </c>
      <c r="B88" s="13">
        <v>3</v>
      </c>
      <c r="C88" s="13" t="s">
        <v>19</v>
      </c>
      <c r="D88" s="13">
        <v>1</v>
      </c>
      <c r="E88" s="13" t="s">
        <v>39</v>
      </c>
      <c r="F88" s="13" t="s">
        <v>40</v>
      </c>
      <c r="G88" s="13" t="s">
        <v>73</v>
      </c>
      <c r="H88" s="14" t="s">
        <v>546</v>
      </c>
      <c r="I88" s="15" t="s">
        <v>155</v>
      </c>
      <c r="J88" s="1"/>
      <c r="K88" s="1"/>
      <c r="L88" s="1"/>
      <c r="M88" s="1"/>
      <c r="N88" s="1"/>
      <c r="O88" s="1"/>
      <c r="P88" s="1"/>
      <c r="Q88" s="1"/>
      <c r="R88" s="1"/>
      <c r="S88" s="1"/>
      <c r="T88" s="1"/>
      <c r="U88" s="1"/>
      <c r="V88" s="1"/>
      <c r="W88" s="1"/>
      <c r="X88" s="1"/>
      <c r="Y88" s="1"/>
      <c r="Z88" s="1"/>
    </row>
    <row r="89" spans="1:26" ht="408.75" customHeight="1" thickBot="1" x14ac:dyDescent="0.3">
      <c r="A89" s="13">
        <v>92</v>
      </c>
      <c r="B89" s="13">
        <v>3</v>
      </c>
      <c r="C89" s="13" t="s">
        <v>19</v>
      </c>
      <c r="D89" s="13">
        <v>1</v>
      </c>
      <c r="E89" s="13" t="s">
        <v>39</v>
      </c>
      <c r="F89" s="13" t="s">
        <v>40</v>
      </c>
      <c r="G89" s="13" t="s">
        <v>47</v>
      </c>
      <c r="H89" s="14" t="s">
        <v>156</v>
      </c>
      <c r="I89" s="15" t="s">
        <v>43</v>
      </c>
      <c r="J89" s="1"/>
      <c r="K89" s="1"/>
      <c r="L89" s="1"/>
      <c r="M89" s="1"/>
      <c r="N89" s="1"/>
      <c r="O89" s="1"/>
      <c r="P89" s="1"/>
      <c r="Q89" s="1"/>
      <c r="R89" s="1"/>
      <c r="S89" s="1"/>
      <c r="T89" s="1"/>
      <c r="U89" s="1"/>
      <c r="V89" s="1"/>
      <c r="W89" s="1"/>
      <c r="X89" s="1"/>
      <c r="Y89" s="1"/>
      <c r="Z89" s="1"/>
    </row>
    <row r="90" spans="1:26" ht="408.75" customHeight="1" thickBot="1" x14ac:dyDescent="0.3">
      <c r="A90" s="13">
        <v>93</v>
      </c>
      <c r="B90" s="13">
        <v>3</v>
      </c>
      <c r="C90" s="13" t="s">
        <v>19</v>
      </c>
      <c r="D90" s="13">
        <v>1</v>
      </c>
      <c r="E90" s="13" t="s">
        <v>39</v>
      </c>
      <c r="F90" s="13" t="s">
        <v>40</v>
      </c>
      <c r="G90" s="13" t="s">
        <v>45</v>
      </c>
      <c r="H90" s="14" t="s">
        <v>157</v>
      </c>
      <c r="I90" s="15" t="s">
        <v>158</v>
      </c>
      <c r="J90" s="1"/>
      <c r="K90" s="1"/>
      <c r="L90" s="1"/>
      <c r="M90" s="1"/>
      <c r="N90" s="1"/>
      <c r="O90" s="1"/>
      <c r="P90" s="1"/>
      <c r="Q90" s="1"/>
      <c r="R90" s="1"/>
      <c r="S90" s="1"/>
      <c r="T90" s="1"/>
      <c r="U90" s="1"/>
      <c r="V90" s="1"/>
      <c r="W90" s="1"/>
      <c r="X90" s="1"/>
      <c r="Y90" s="1"/>
      <c r="Z90" s="1"/>
    </row>
    <row r="91" spans="1:26" ht="331.5" customHeight="1" thickBot="1" x14ac:dyDescent="0.3">
      <c r="A91" s="13">
        <v>94</v>
      </c>
      <c r="B91" s="13">
        <v>3</v>
      </c>
      <c r="C91" s="13" t="s">
        <v>19</v>
      </c>
      <c r="D91" s="13">
        <v>1</v>
      </c>
      <c r="E91" s="13" t="s">
        <v>39</v>
      </c>
      <c r="F91" s="13" t="s">
        <v>40</v>
      </c>
      <c r="G91" s="13" t="s">
        <v>73</v>
      </c>
      <c r="H91" s="14" t="s">
        <v>159</v>
      </c>
      <c r="I91" s="15" t="s">
        <v>160</v>
      </c>
      <c r="J91" s="1"/>
      <c r="K91" s="1"/>
      <c r="L91" s="1"/>
      <c r="M91" s="1"/>
      <c r="N91" s="1"/>
      <c r="O91" s="1"/>
      <c r="P91" s="1"/>
      <c r="Q91" s="1"/>
      <c r="R91" s="1"/>
      <c r="S91" s="1"/>
      <c r="T91" s="1"/>
      <c r="U91" s="1"/>
      <c r="V91" s="1"/>
      <c r="W91" s="1"/>
      <c r="X91" s="1"/>
      <c r="Y91" s="1"/>
      <c r="Z91" s="1"/>
    </row>
    <row r="92" spans="1:26" ht="333" customHeight="1" thickBot="1" x14ac:dyDescent="0.3">
      <c r="A92" s="13">
        <v>95</v>
      </c>
      <c r="B92" s="13">
        <v>3</v>
      </c>
      <c r="C92" s="13" t="s">
        <v>19</v>
      </c>
      <c r="D92" s="13">
        <v>1</v>
      </c>
      <c r="E92" s="13" t="s">
        <v>39</v>
      </c>
      <c r="F92" s="13" t="s">
        <v>40</v>
      </c>
      <c r="G92" s="13" t="s">
        <v>56</v>
      </c>
      <c r="H92" s="14" t="s">
        <v>161</v>
      </c>
      <c r="I92" s="15" t="s">
        <v>160</v>
      </c>
      <c r="J92" s="1"/>
      <c r="K92" s="1"/>
      <c r="L92" s="1"/>
      <c r="M92" s="1"/>
      <c r="N92" s="1"/>
      <c r="O92" s="1"/>
      <c r="P92" s="1"/>
      <c r="Q92" s="1"/>
      <c r="R92" s="1"/>
      <c r="S92" s="1"/>
      <c r="T92" s="1"/>
      <c r="U92" s="1"/>
      <c r="V92" s="1"/>
      <c r="W92" s="1"/>
      <c r="X92" s="1"/>
      <c r="Y92" s="1"/>
      <c r="Z92" s="1"/>
    </row>
    <row r="93" spans="1:26" ht="153.75" customHeight="1" thickBot="1" x14ac:dyDescent="0.3">
      <c r="A93" s="13">
        <v>96</v>
      </c>
      <c r="B93" s="13">
        <v>3</v>
      </c>
      <c r="C93" s="13" t="s">
        <v>19</v>
      </c>
      <c r="D93" s="13">
        <v>1</v>
      </c>
      <c r="E93" s="13" t="s">
        <v>39</v>
      </c>
      <c r="F93" s="13" t="s">
        <v>40</v>
      </c>
      <c r="G93" s="13" t="s">
        <v>162</v>
      </c>
      <c r="H93" s="14" t="s">
        <v>163</v>
      </c>
      <c r="I93" s="15" t="s">
        <v>160</v>
      </c>
      <c r="J93" s="1"/>
      <c r="K93" s="1"/>
      <c r="L93" s="1"/>
      <c r="M93" s="1"/>
      <c r="N93" s="1"/>
      <c r="O93" s="1"/>
      <c r="P93" s="1"/>
      <c r="Q93" s="1"/>
      <c r="R93" s="1"/>
      <c r="S93" s="1"/>
      <c r="T93" s="1"/>
      <c r="U93" s="1"/>
      <c r="V93" s="1"/>
      <c r="W93" s="1"/>
      <c r="X93" s="1"/>
      <c r="Y93" s="1"/>
      <c r="Z93" s="1"/>
    </row>
    <row r="94" spans="1:26" ht="136.5" customHeight="1" thickBot="1" x14ac:dyDescent="0.3">
      <c r="A94" s="13">
        <v>97</v>
      </c>
      <c r="B94" s="13">
        <v>3</v>
      </c>
      <c r="C94" s="13" t="s">
        <v>19</v>
      </c>
      <c r="D94" s="13">
        <v>1</v>
      </c>
      <c r="E94" s="13" t="s">
        <v>39</v>
      </c>
      <c r="F94" s="13" t="s">
        <v>40</v>
      </c>
      <c r="G94" s="13" t="s">
        <v>56</v>
      </c>
      <c r="H94" s="14" t="s">
        <v>164</v>
      </c>
      <c r="I94" s="15" t="s">
        <v>160</v>
      </c>
      <c r="J94" s="1"/>
      <c r="K94" s="1"/>
      <c r="L94" s="1"/>
      <c r="M94" s="1"/>
      <c r="N94" s="1"/>
      <c r="O94" s="1"/>
      <c r="P94" s="1"/>
      <c r="Q94" s="1"/>
      <c r="R94" s="1"/>
      <c r="S94" s="1"/>
      <c r="T94" s="1"/>
      <c r="U94" s="1"/>
      <c r="V94" s="1"/>
      <c r="W94" s="1"/>
      <c r="X94" s="1"/>
      <c r="Y94" s="1"/>
      <c r="Z94" s="1"/>
    </row>
    <row r="95" spans="1:26" ht="300.75" customHeight="1" thickBot="1" x14ac:dyDescent="0.3">
      <c r="A95" s="13">
        <v>98</v>
      </c>
      <c r="B95" s="13">
        <v>3</v>
      </c>
      <c r="C95" s="13" t="s">
        <v>19</v>
      </c>
      <c r="D95" s="13">
        <v>1</v>
      </c>
      <c r="E95" s="13" t="s">
        <v>39</v>
      </c>
      <c r="F95" s="13" t="s">
        <v>40</v>
      </c>
      <c r="G95" s="13" t="s">
        <v>45</v>
      </c>
      <c r="H95" s="14" t="s">
        <v>165</v>
      </c>
      <c r="I95" s="15" t="s">
        <v>160</v>
      </c>
      <c r="J95" s="1"/>
      <c r="K95" s="1"/>
      <c r="L95" s="1"/>
      <c r="M95" s="1"/>
      <c r="N95" s="1"/>
      <c r="O95" s="1"/>
      <c r="P95" s="1"/>
      <c r="Q95" s="1"/>
      <c r="R95" s="1"/>
      <c r="S95" s="1"/>
      <c r="T95" s="1"/>
      <c r="U95" s="1"/>
      <c r="V95" s="1"/>
      <c r="W95" s="1"/>
      <c r="X95" s="1"/>
      <c r="Y95" s="1"/>
      <c r="Z95" s="1"/>
    </row>
    <row r="96" spans="1:26" ht="408.75" customHeight="1" thickBot="1" x14ac:dyDescent="0.3">
      <c r="A96" s="13">
        <v>99</v>
      </c>
      <c r="B96" s="13">
        <v>3</v>
      </c>
      <c r="C96" s="13" t="s">
        <v>19</v>
      </c>
      <c r="D96" s="13">
        <v>1</v>
      </c>
      <c r="E96" s="13" t="s">
        <v>39</v>
      </c>
      <c r="F96" s="13" t="s">
        <v>40</v>
      </c>
      <c r="G96" s="13" t="s">
        <v>166</v>
      </c>
      <c r="H96" s="14" t="s">
        <v>167</v>
      </c>
      <c r="I96" s="15" t="s">
        <v>160</v>
      </c>
      <c r="J96" s="1"/>
      <c r="K96" s="1"/>
      <c r="L96" s="1"/>
      <c r="M96" s="1"/>
      <c r="N96" s="1"/>
      <c r="O96" s="1"/>
      <c r="P96" s="1"/>
      <c r="Q96" s="1"/>
      <c r="R96" s="1"/>
      <c r="S96" s="1"/>
      <c r="T96" s="1"/>
      <c r="U96" s="1"/>
      <c r="V96" s="1"/>
      <c r="W96" s="1"/>
      <c r="X96" s="1"/>
      <c r="Y96" s="1"/>
      <c r="Z96" s="1"/>
    </row>
    <row r="97" spans="1:26" ht="336.75" customHeight="1" thickBot="1" x14ac:dyDescent="0.3">
      <c r="A97" s="13">
        <v>100</v>
      </c>
      <c r="B97" s="13">
        <v>3</v>
      </c>
      <c r="C97" s="13" t="s">
        <v>19</v>
      </c>
      <c r="D97" s="13">
        <v>1</v>
      </c>
      <c r="E97" s="13" t="s">
        <v>39</v>
      </c>
      <c r="F97" s="13" t="s">
        <v>40</v>
      </c>
      <c r="G97" s="13" t="s">
        <v>168</v>
      </c>
      <c r="H97" s="14" t="s">
        <v>169</v>
      </c>
      <c r="I97" s="15" t="s">
        <v>160</v>
      </c>
      <c r="J97" s="1"/>
      <c r="K97" s="1"/>
      <c r="L97" s="1"/>
      <c r="M97" s="1"/>
      <c r="N97" s="1"/>
      <c r="O97" s="1"/>
      <c r="P97" s="1"/>
      <c r="Q97" s="1"/>
      <c r="R97" s="1"/>
      <c r="S97" s="1"/>
      <c r="T97" s="1"/>
      <c r="U97" s="1"/>
      <c r="V97" s="1"/>
      <c r="W97" s="1"/>
      <c r="X97" s="1"/>
      <c r="Y97" s="1"/>
      <c r="Z97" s="1"/>
    </row>
    <row r="98" spans="1:26" ht="319.5" customHeight="1" thickBot="1" x14ac:dyDescent="0.3">
      <c r="A98" s="13">
        <v>101</v>
      </c>
      <c r="B98" s="13">
        <v>3</v>
      </c>
      <c r="C98" s="13" t="s">
        <v>19</v>
      </c>
      <c r="D98" s="13">
        <v>1</v>
      </c>
      <c r="E98" s="13" t="s">
        <v>39</v>
      </c>
      <c r="F98" s="13" t="s">
        <v>40</v>
      </c>
      <c r="G98" s="13" t="s">
        <v>170</v>
      </c>
      <c r="H98" s="14" t="s">
        <v>171</v>
      </c>
      <c r="I98" s="15" t="s">
        <v>160</v>
      </c>
      <c r="J98" s="1"/>
      <c r="K98" s="1"/>
      <c r="L98" s="1"/>
      <c r="M98" s="1"/>
      <c r="N98" s="1"/>
      <c r="O98" s="1"/>
      <c r="P98" s="1"/>
      <c r="Q98" s="1"/>
      <c r="R98" s="1"/>
      <c r="S98" s="1"/>
      <c r="T98" s="1"/>
      <c r="U98" s="1"/>
      <c r="V98" s="1"/>
      <c r="W98" s="1"/>
      <c r="X98" s="1"/>
      <c r="Y98" s="1"/>
      <c r="Z98" s="1"/>
    </row>
    <row r="99" spans="1:26" ht="409.5" customHeight="1" thickBot="1" x14ac:dyDescent="0.3">
      <c r="A99" s="13">
        <v>102</v>
      </c>
      <c r="B99" s="13">
        <v>3</v>
      </c>
      <c r="C99" s="13" t="s">
        <v>19</v>
      </c>
      <c r="D99" s="13">
        <v>1</v>
      </c>
      <c r="E99" s="13" t="s">
        <v>39</v>
      </c>
      <c r="F99" s="13" t="s">
        <v>40</v>
      </c>
      <c r="G99" s="13" t="s">
        <v>61</v>
      </c>
      <c r="H99" s="14" t="s">
        <v>172</v>
      </c>
      <c r="I99" s="15" t="s">
        <v>173</v>
      </c>
      <c r="J99" s="1"/>
      <c r="K99" s="1"/>
      <c r="L99" s="1"/>
      <c r="M99" s="1"/>
      <c r="N99" s="1"/>
      <c r="O99" s="1"/>
      <c r="P99" s="1"/>
      <c r="Q99" s="1"/>
      <c r="R99" s="1"/>
      <c r="S99" s="1"/>
      <c r="T99" s="1"/>
      <c r="U99" s="1"/>
      <c r="V99" s="1"/>
      <c r="W99" s="1"/>
      <c r="X99" s="1"/>
      <c r="Y99" s="1"/>
      <c r="Z99" s="1"/>
    </row>
    <row r="100" spans="1:26" ht="215.25" customHeight="1" thickBot="1" x14ac:dyDescent="0.3">
      <c r="A100" s="13">
        <v>103</v>
      </c>
      <c r="B100" s="13">
        <v>3</v>
      </c>
      <c r="C100" s="13" t="s">
        <v>19</v>
      </c>
      <c r="D100" s="13">
        <v>1</v>
      </c>
      <c r="E100" s="13" t="s">
        <v>39</v>
      </c>
      <c r="F100" s="13" t="s">
        <v>40</v>
      </c>
      <c r="G100" s="13" t="s">
        <v>174</v>
      </c>
      <c r="H100" s="14" t="s">
        <v>175</v>
      </c>
      <c r="I100" s="15" t="s">
        <v>160</v>
      </c>
      <c r="J100" s="1"/>
      <c r="K100" s="1"/>
      <c r="L100" s="1"/>
      <c r="M100" s="1"/>
      <c r="N100" s="1"/>
      <c r="O100" s="1"/>
      <c r="P100" s="1"/>
      <c r="Q100" s="1"/>
      <c r="R100" s="1"/>
      <c r="S100" s="1"/>
      <c r="T100" s="1"/>
      <c r="U100" s="1"/>
      <c r="V100" s="1"/>
      <c r="W100" s="1"/>
      <c r="X100" s="1"/>
      <c r="Y100" s="1"/>
      <c r="Z100" s="1"/>
    </row>
    <row r="101" spans="1:26" ht="151.5" customHeight="1" thickBot="1" x14ac:dyDescent="0.3">
      <c r="A101" s="13">
        <v>104</v>
      </c>
      <c r="B101" s="13">
        <v>3</v>
      </c>
      <c r="C101" s="13" t="s">
        <v>19</v>
      </c>
      <c r="D101" s="13">
        <v>1</v>
      </c>
      <c r="E101" s="13" t="s">
        <v>39</v>
      </c>
      <c r="F101" s="13" t="s">
        <v>40</v>
      </c>
      <c r="G101" s="13" t="s">
        <v>56</v>
      </c>
      <c r="H101" s="14" t="s">
        <v>176</v>
      </c>
      <c r="I101" s="15" t="s">
        <v>43</v>
      </c>
      <c r="J101" s="1"/>
      <c r="K101" s="1"/>
      <c r="L101" s="1"/>
      <c r="M101" s="1"/>
      <c r="N101" s="1"/>
      <c r="O101" s="1"/>
      <c r="P101" s="1"/>
      <c r="Q101" s="1"/>
      <c r="R101" s="1"/>
      <c r="S101" s="1"/>
      <c r="T101" s="1"/>
      <c r="U101" s="1"/>
      <c r="V101" s="1"/>
      <c r="W101" s="1"/>
      <c r="X101" s="1"/>
      <c r="Y101" s="1"/>
      <c r="Z101" s="1"/>
    </row>
    <row r="102" spans="1:26" ht="211.5" customHeight="1" thickBot="1" x14ac:dyDescent="0.3">
      <c r="A102" s="13">
        <v>105</v>
      </c>
      <c r="B102" s="13">
        <v>3</v>
      </c>
      <c r="C102" s="13" t="s">
        <v>19</v>
      </c>
      <c r="D102" s="13">
        <v>1</v>
      </c>
      <c r="E102" s="13" t="s">
        <v>39</v>
      </c>
      <c r="F102" s="13" t="s">
        <v>40</v>
      </c>
      <c r="G102" s="13" t="s">
        <v>276</v>
      </c>
      <c r="H102" s="14" t="s">
        <v>177</v>
      </c>
      <c r="I102" s="15" t="s">
        <v>43</v>
      </c>
      <c r="J102" s="1"/>
      <c r="K102" s="1"/>
      <c r="L102" s="1"/>
      <c r="M102" s="1"/>
      <c r="N102" s="1"/>
      <c r="O102" s="1"/>
      <c r="P102" s="1"/>
      <c r="Q102" s="1"/>
      <c r="R102" s="1"/>
      <c r="S102" s="1"/>
      <c r="T102" s="1"/>
      <c r="U102" s="1"/>
      <c r="V102" s="1"/>
      <c r="W102" s="1"/>
      <c r="X102" s="1"/>
      <c r="Y102" s="1"/>
      <c r="Z102" s="1"/>
    </row>
    <row r="103" spans="1:26" ht="78" customHeight="1" thickBot="1" x14ac:dyDescent="0.3">
      <c r="A103" s="13">
        <v>106</v>
      </c>
      <c r="B103" s="13">
        <v>3</v>
      </c>
      <c r="C103" s="13" t="s">
        <v>19</v>
      </c>
      <c r="D103" s="13">
        <v>1</v>
      </c>
      <c r="E103" s="13" t="s">
        <v>39</v>
      </c>
      <c r="F103" s="13" t="s">
        <v>40</v>
      </c>
      <c r="G103" s="13" t="s">
        <v>41</v>
      </c>
      <c r="H103" s="14" t="s">
        <v>178</v>
      </c>
      <c r="I103" s="15" t="s">
        <v>43</v>
      </c>
      <c r="J103" s="1"/>
      <c r="K103" s="1"/>
      <c r="L103" s="1"/>
      <c r="M103" s="1"/>
      <c r="N103" s="1"/>
      <c r="O103" s="1"/>
      <c r="P103" s="1"/>
      <c r="Q103" s="1"/>
      <c r="R103" s="1"/>
      <c r="S103" s="1"/>
      <c r="T103" s="1"/>
      <c r="U103" s="1"/>
      <c r="V103" s="1"/>
      <c r="W103" s="1"/>
      <c r="X103" s="1"/>
      <c r="Y103" s="1"/>
      <c r="Z103" s="1"/>
    </row>
    <row r="104" spans="1:26" ht="274.5" customHeight="1" thickBot="1" x14ac:dyDescent="0.3">
      <c r="A104" s="13">
        <v>107</v>
      </c>
      <c r="B104" s="13">
        <v>3</v>
      </c>
      <c r="C104" s="13" t="s">
        <v>19</v>
      </c>
      <c r="D104" s="13">
        <v>1</v>
      </c>
      <c r="E104" s="13" t="s">
        <v>39</v>
      </c>
      <c r="F104" s="13" t="s">
        <v>40</v>
      </c>
      <c r="G104" s="13" t="s">
        <v>479</v>
      </c>
      <c r="H104" s="14" t="s">
        <v>179</v>
      </c>
      <c r="I104" s="15" t="s">
        <v>43</v>
      </c>
      <c r="J104" s="1"/>
      <c r="K104" s="1"/>
      <c r="L104" s="1"/>
      <c r="M104" s="1"/>
      <c r="N104" s="1"/>
      <c r="O104" s="1"/>
      <c r="P104" s="1"/>
      <c r="Q104" s="1"/>
      <c r="R104" s="1"/>
      <c r="S104" s="1"/>
      <c r="T104" s="1"/>
      <c r="U104" s="1"/>
      <c r="V104" s="1"/>
      <c r="W104" s="1"/>
      <c r="X104" s="1"/>
      <c r="Y104" s="1"/>
      <c r="Z104" s="1"/>
    </row>
    <row r="105" spans="1:26" ht="229.5" customHeight="1" thickBot="1" x14ac:dyDescent="0.3">
      <c r="A105" s="13">
        <v>108</v>
      </c>
      <c r="B105" s="13">
        <v>3</v>
      </c>
      <c r="C105" s="13" t="s">
        <v>19</v>
      </c>
      <c r="D105" s="13">
        <v>1</v>
      </c>
      <c r="E105" s="13" t="s">
        <v>39</v>
      </c>
      <c r="F105" s="13" t="s">
        <v>40</v>
      </c>
      <c r="G105" s="13" t="s">
        <v>47</v>
      </c>
      <c r="H105" s="14" t="s">
        <v>180</v>
      </c>
      <c r="I105" s="15" t="s">
        <v>43</v>
      </c>
      <c r="J105" s="1"/>
      <c r="K105" s="1"/>
      <c r="L105" s="1"/>
      <c r="M105" s="1"/>
      <c r="N105" s="1"/>
      <c r="O105" s="1"/>
      <c r="P105" s="1"/>
      <c r="Q105" s="1"/>
      <c r="R105" s="1"/>
      <c r="S105" s="1"/>
      <c r="T105" s="1"/>
      <c r="U105" s="1"/>
      <c r="V105" s="1"/>
      <c r="W105" s="1"/>
      <c r="X105" s="1"/>
      <c r="Y105" s="1"/>
      <c r="Z105" s="1"/>
    </row>
    <row r="106" spans="1:26" ht="200.25" customHeight="1" thickBot="1" x14ac:dyDescent="0.3">
      <c r="A106" s="13">
        <v>109</v>
      </c>
      <c r="B106" s="13">
        <v>3</v>
      </c>
      <c r="C106" s="13" t="s">
        <v>19</v>
      </c>
      <c r="D106" s="13">
        <v>1</v>
      </c>
      <c r="E106" s="13" t="s">
        <v>39</v>
      </c>
      <c r="F106" s="13" t="s">
        <v>40</v>
      </c>
      <c r="G106" s="13" t="s">
        <v>97</v>
      </c>
      <c r="H106" s="14" t="s">
        <v>181</v>
      </c>
      <c r="I106" s="15" t="s">
        <v>101</v>
      </c>
      <c r="J106" s="1"/>
      <c r="K106" s="1"/>
      <c r="L106" s="1"/>
      <c r="M106" s="1"/>
      <c r="N106" s="1"/>
      <c r="O106" s="1"/>
      <c r="P106" s="1"/>
      <c r="Q106" s="1"/>
      <c r="R106" s="1"/>
      <c r="S106" s="1"/>
      <c r="T106" s="1"/>
      <c r="U106" s="1"/>
      <c r="V106" s="1"/>
      <c r="W106" s="1"/>
      <c r="X106" s="1"/>
      <c r="Y106" s="1"/>
      <c r="Z106" s="1"/>
    </row>
    <row r="107" spans="1:26" ht="108.75" customHeight="1" thickBot="1" x14ac:dyDescent="0.3">
      <c r="A107" s="13">
        <v>110</v>
      </c>
      <c r="B107" s="13">
        <v>3</v>
      </c>
      <c r="C107" s="13" t="s">
        <v>19</v>
      </c>
      <c r="D107" s="13">
        <v>1</v>
      </c>
      <c r="E107" s="13" t="s">
        <v>39</v>
      </c>
      <c r="F107" s="13" t="s">
        <v>40</v>
      </c>
      <c r="G107" s="13" t="s">
        <v>108</v>
      </c>
      <c r="H107" s="14" t="s">
        <v>182</v>
      </c>
      <c r="I107" s="15" t="s">
        <v>101</v>
      </c>
      <c r="J107" s="1"/>
      <c r="K107" s="1"/>
      <c r="L107" s="1"/>
      <c r="M107" s="1"/>
      <c r="N107" s="1"/>
      <c r="O107" s="1"/>
      <c r="P107" s="1"/>
      <c r="Q107" s="1"/>
      <c r="R107" s="1"/>
      <c r="S107" s="1"/>
      <c r="T107" s="1"/>
      <c r="U107" s="1"/>
      <c r="V107" s="1"/>
      <c r="W107" s="1"/>
      <c r="X107" s="1"/>
      <c r="Y107" s="1"/>
      <c r="Z107" s="1"/>
    </row>
    <row r="108" spans="1:26" ht="107.25" customHeight="1" thickBot="1" x14ac:dyDescent="0.3">
      <c r="A108" s="13">
        <v>111</v>
      </c>
      <c r="B108" s="13">
        <v>3</v>
      </c>
      <c r="C108" s="13" t="s">
        <v>19</v>
      </c>
      <c r="D108" s="13">
        <v>1</v>
      </c>
      <c r="E108" s="13" t="s">
        <v>39</v>
      </c>
      <c r="F108" s="13" t="s">
        <v>40</v>
      </c>
      <c r="G108" s="13" t="s">
        <v>183</v>
      </c>
      <c r="H108" s="14" t="s">
        <v>184</v>
      </c>
      <c r="I108" s="15" t="s">
        <v>101</v>
      </c>
      <c r="J108" s="1"/>
      <c r="K108" s="1"/>
      <c r="L108" s="1"/>
      <c r="M108" s="1"/>
      <c r="N108" s="1"/>
      <c r="O108" s="1"/>
      <c r="P108" s="1"/>
      <c r="Q108" s="1"/>
      <c r="R108" s="1"/>
      <c r="S108" s="1"/>
      <c r="T108" s="1"/>
      <c r="U108" s="1"/>
      <c r="V108" s="1"/>
      <c r="W108" s="1"/>
      <c r="X108" s="1"/>
      <c r="Y108" s="1"/>
      <c r="Z108" s="1"/>
    </row>
    <row r="109" spans="1:26" ht="63.75" customHeight="1" thickBot="1" x14ac:dyDescent="0.3">
      <c r="A109" s="13">
        <v>112</v>
      </c>
      <c r="B109" s="13">
        <v>3</v>
      </c>
      <c r="C109" s="13" t="s">
        <v>19</v>
      </c>
      <c r="D109" s="13">
        <v>1</v>
      </c>
      <c r="E109" s="13" t="s">
        <v>39</v>
      </c>
      <c r="F109" s="13" t="s">
        <v>40</v>
      </c>
      <c r="G109" s="13" t="s">
        <v>185</v>
      </c>
      <c r="H109" s="14" t="s">
        <v>186</v>
      </c>
      <c r="I109" s="15" t="s">
        <v>101</v>
      </c>
      <c r="J109" s="1"/>
      <c r="K109" s="1"/>
      <c r="L109" s="1"/>
      <c r="M109" s="1"/>
      <c r="N109" s="1"/>
      <c r="O109" s="1"/>
      <c r="P109" s="1"/>
      <c r="Q109" s="1"/>
      <c r="R109" s="1"/>
      <c r="S109" s="1"/>
      <c r="T109" s="1"/>
      <c r="U109" s="1"/>
      <c r="V109" s="1"/>
      <c r="W109" s="1"/>
      <c r="X109" s="1"/>
      <c r="Y109" s="1"/>
      <c r="Z109" s="1"/>
    </row>
    <row r="110" spans="1:26" ht="330.75" customHeight="1" thickBot="1" x14ac:dyDescent="0.3">
      <c r="A110" s="13">
        <v>113</v>
      </c>
      <c r="B110" s="13">
        <v>3</v>
      </c>
      <c r="C110" s="13" t="s">
        <v>19</v>
      </c>
      <c r="D110" s="13">
        <v>1</v>
      </c>
      <c r="E110" s="13" t="s">
        <v>39</v>
      </c>
      <c r="F110" s="13" t="s">
        <v>40</v>
      </c>
      <c r="G110" s="13" t="s">
        <v>183</v>
      </c>
      <c r="H110" s="14" t="s">
        <v>187</v>
      </c>
      <c r="I110" s="15" t="s">
        <v>101</v>
      </c>
      <c r="J110" s="1"/>
      <c r="K110" s="1"/>
      <c r="L110" s="1"/>
      <c r="M110" s="1"/>
      <c r="N110" s="1"/>
      <c r="O110" s="1"/>
      <c r="P110" s="1"/>
      <c r="Q110" s="1"/>
      <c r="R110" s="1"/>
      <c r="S110" s="1"/>
      <c r="T110" s="1"/>
      <c r="U110" s="1"/>
      <c r="V110" s="1"/>
      <c r="W110" s="1"/>
      <c r="X110" s="1"/>
      <c r="Y110" s="1"/>
      <c r="Z110" s="1"/>
    </row>
    <row r="111" spans="1:26" ht="62.25" customHeight="1" thickBot="1" x14ac:dyDescent="0.3">
      <c r="A111" s="13">
        <v>114</v>
      </c>
      <c r="B111" s="13">
        <v>3</v>
      </c>
      <c r="C111" s="13" t="s">
        <v>19</v>
      </c>
      <c r="D111" s="13">
        <v>1</v>
      </c>
      <c r="E111" s="13" t="s">
        <v>39</v>
      </c>
      <c r="F111" s="13" t="s">
        <v>40</v>
      </c>
      <c r="G111" s="13" t="s">
        <v>45</v>
      </c>
      <c r="H111" s="14" t="s">
        <v>188</v>
      </c>
      <c r="I111" s="15" t="s">
        <v>43</v>
      </c>
      <c r="J111" s="1"/>
      <c r="K111" s="1"/>
      <c r="L111" s="1"/>
      <c r="M111" s="1"/>
      <c r="N111" s="1"/>
      <c r="O111" s="1"/>
      <c r="P111" s="1"/>
      <c r="Q111" s="1"/>
      <c r="R111" s="1"/>
      <c r="S111" s="1"/>
      <c r="T111" s="1"/>
      <c r="U111" s="1"/>
      <c r="V111" s="1"/>
      <c r="W111" s="1"/>
      <c r="X111" s="1"/>
      <c r="Y111" s="1"/>
      <c r="Z111" s="1"/>
    </row>
    <row r="112" spans="1:26" ht="109.5" customHeight="1" thickBot="1" x14ac:dyDescent="0.3">
      <c r="A112" s="13">
        <v>115</v>
      </c>
      <c r="B112" s="13">
        <v>3</v>
      </c>
      <c r="C112" s="13" t="s">
        <v>19</v>
      </c>
      <c r="D112" s="13">
        <v>1</v>
      </c>
      <c r="E112" s="13" t="s">
        <v>39</v>
      </c>
      <c r="F112" s="13" t="s">
        <v>40</v>
      </c>
      <c r="G112" s="13" t="s">
        <v>48</v>
      </c>
      <c r="H112" s="14" t="s">
        <v>189</v>
      </c>
      <c r="I112" s="15" t="s">
        <v>101</v>
      </c>
      <c r="J112" s="1"/>
      <c r="K112" s="1"/>
      <c r="L112" s="1"/>
      <c r="M112" s="1"/>
      <c r="N112" s="1"/>
      <c r="O112" s="1"/>
      <c r="P112" s="1"/>
      <c r="Q112" s="1"/>
      <c r="R112" s="1"/>
      <c r="S112" s="1"/>
      <c r="T112" s="1"/>
      <c r="U112" s="1"/>
      <c r="V112" s="1"/>
      <c r="W112" s="1"/>
      <c r="X112" s="1"/>
      <c r="Y112" s="1"/>
      <c r="Z112" s="1"/>
    </row>
    <row r="113" spans="1:26" ht="227.25" customHeight="1" thickBot="1" x14ac:dyDescent="0.3">
      <c r="A113" s="13">
        <v>116</v>
      </c>
      <c r="B113" s="13">
        <v>3</v>
      </c>
      <c r="C113" s="13" t="s">
        <v>19</v>
      </c>
      <c r="D113" s="13">
        <v>1</v>
      </c>
      <c r="E113" s="13" t="s">
        <v>39</v>
      </c>
      <c r="F113" s="13" t="s">
        <v>40</v>
      </c>
      <c r="G113" s="13" t="s">
        <v>87</v>
      </c>
      <c r="H113" s="14" t="s">
        <v>190</v>
      </c>
      <c r="I113" s="15" t="s">
        <v>101</v>
      </c>
      <c r="J113" s="1"/>
      <c r="K113" s="1"/>
      <c r="L113" s="1"/>
      <c r="M113" s="1"/>
      <c r="N113" s="1"/>
      <c r="O113" s="1"/>
      <c r="P113" s="1"/>
      <c r="Q113" s="1"/>
      <c r="R113" s="1"/>
      <c r="S113" s="1"/>
      <c r="T113" s="1"/>
      <c r="U113" s="1"/>
      <c r="V113" s="1"/>
      <c r="W113" s="1"/>
      <c r="X113" s="1"/>
      <c r="Y113" s="1"/>
      <c r="Z113" s="1"/>
    </row>
    <row r="114" spans="1:26" ht="303.75" customHeight="1" thickBot="1" x14ac:dyDescent="0.3">
      <c r="A114" s="13">
        <v>117</v>
      </c>
      <c r="B114" s="13">
        <v>3</v>
      </c>
      <c r="C114" s="13" t="s">
        <v>19</v>
      </c>
      <c r="D114" s="13">
        <v>1</v>
      </c>
      <c r="E114" s="13" t="s">
        <v>39</v>
      </c>
      <c r="F114" s="13" t="s">
        <v>40</v>
      </c>
      <c r="G114" s="13" t="s">
        <v>97</v>
      </c>
      <c r="H114" s="14" t="s">
        <v>191</v>
      </c>
      <c r="I114" s="15" t="s">
        <v>101</v>
      </c>
      <c r="J114" s="1"/>
      <c r="K114" s="1"/>
      <c r="L114" s="1"/>
      <c r="M114" s="1"/>
      <c r="N114" s="1"/>
      <c r="O114" s="1"/>
      <c r="P114" s="1"/>
      <c r="Q114" s="1"/>
      <c r="R114" s="1"/>
      <c r="S114" s="1"/>
      <c r="T114" s="1"/>
      <c r="U114" s="1"/>
      <c r="V114" s="1"/>
      <c r="W114" s="1"/>
      <c r="X114" s="1"/>
      <c r="Y114" s="1"/>
      <c r="Z114" s="1"/>
    </row>
    <row r="115" spans="1:26" ht="81" customHeight="1" thickBot="1" x14ac:dyDescent="0.3">
      <c r="A115" s="13">
        <v>118</v>
      </c>
      <c r="B115" s="13">
        <v>3</v>
      </c>
      <c r="C115" s="13" t="s">
        <v>19</v>
      </c>
      <c r="D115" s="13">
        <v>1</v>
      </c>
      <c r="E115" s="13" t="s">
        <v>39</v>
      </c>
      <c r="F115" s="13" t="s">
        <v>40</v>
      </c>
      <c r="G115" s="13" t="s">
        <v>192</v>
      </c>
      <c r="H115" s="14" t="s">
        <v>193</v>
      </c>
      <c r="I115" s="15" t="s">
        <v>101</v>
      </c>
      <c r="J115" s="1"/>
      <c r="K115" s="1"/>
      <c r="L115" s="1"/>
      <c r="M115" s="1"/>
      <c r="N115" s="1"/>
      <c r="O115" s="1"/>
      <c r="P115" s="1"/>
      <c r="Q115" s="1"/>
      <c r="R115" s="1"/>
      <c r="S115" s="1"/>
      <c r="T115" s="1"/>
      <c r="U115" s="1"/>
      <c r="V115" s="1"/>
      <c r="W115" s="1"/>
      <c r="X115" s="1"/>
      <c r="Y115" s="1"/>
      <c r="Z115" s="1"/>
    </row>
    <row r="116" spans="1:26" ht="332.25" customHeight="1" thickBot="1" x14ac:dyDescent="0.3">
      <c r="A116" s="13">
        <v>119</v>
      </c>
      <c r="B116" s="13">
        <v>3</v>
      </c>
      <c r="C116" s="13" t="s">
        <v>19</v>
      </c>
      <c r="D116" s="13">
        <v>1</v>
      </c>
      <c r="E116" s="13" t="s">
        <v>39</v>
      </c>
      <c r="F116" s="13" t="s">
        <v>40</v>
      </c>
      <c r="G116" s="13" t="s">
        <v>194</v>
      </c>
      <c r="H116" s="14" t="s">
        <v>195</v>
      </c>
      <c r="I116" s="15" t="s">
        <v>101</v>
      </c>
      <c r="J116" s="1"/>
      <c r="K116" s="1"/>
      <c r="L116" s="1"/>
      <c r="M116" s="1"/>
      <c r="N116" s="1"/>
      <c r="O116" s="1"/>
      <c r="P116" s="1"/>
      <c r="Q116" s="1"/>
      <c r="R116" s="1"/>
      <c r="S116" s="1"/>
      <c r="T116" s="1"/>
      <c r="U116" s="1"/>
      <c r="V116" s="1"/>
      <c r="W116" s="1"/>
      <c r="X116" s="1"/>
      <c r="Y116" s="1"/>
      <c r="Z116" s="1"/>
    </row>
    <row r="117" spans="1:26" ht="363.75" customHeight="1" thickBot="1" x14ac:dyDescent="0.3">
      <c r="A117" s="13">
        <v>120</v>
      </c>
      <c r="B117" s="13">
        <v>3</v>
      </c>
      <c r="C117" s="13" t="s">
        <v>19</v>
      </c>
      <c r="D117" s="13">
        <v>1</v>
      </c>
      <c r="E117" s="13" t="s">
        <v>39</v>
      </c>
      <c r="F117" s="13" t="s">
        <v>40</v>
      </c>
      <c r="G117" s="13" t="s">
        <v>73</v>
      </c>
      <c r="H117" s="14" t="s">
        <v>196</v>
      </c>
      <c r="I117" s="15" t="s">
        <v>197</v>
      </c>
      <c r="J117" s="1"/>
      <c r="K117" s="1"/>
      <c r="L117" s="1"/>
      <c r="M117" s="1"/>
      <c r="N117" s="1"/>
      <c r="O117" s="1"/>
      <c r="P117" s="1"/>
      <c r="Q117" s="1"/>
      <c r="R117" s="1"/>
      <c r="S117" s="1"/>
      <c r="T117" s="1"/>
      <c r="U117" s="1"/>
      <c r="V117" s="1"/>
      <c r="W117" s="1"/>
      <c r="X117" s="1"/>
      <c r="Y117" s="1"/>
      <c r="Z117" s="1"/>
    </row>
    <row r="118" spans="1:26" ht="363" customHeight="1" thickBot="1" x14ac:dyDescent="0.3">
      <c r="A118" s="13">
        <v>121</v>
      </c>
      <c r="B118" s="13">
        <v>3</v>
      </c>
      <c r="C118" s="13" t="s">
        <v>19</v>
      </c>
      <c r="D118" s="13">
        <v>1</v>
      </c>
      <c r="E118" s="13" t="s">
        <v>39</v>
      </c>
      <c r="F118" s="13" t="s">
        <v>40</v>
      </c>
      <c r="G118" s="13" t="s">
        <v>108</v>
      </c>
      <c r="H118" s="14" t="s">
        <v>198</v>
      </c>
      <c r="I118" s="15" t="s">
        <v>197</v>
      </c>
      <c r="J118" s="1"/>
      <c r="K118" s="1"/>
      <c r="L118" s="1"/>
      <c r="M118" s="1"/>
      <c r="N118" s="1"/>
      <c r="O118" s="1"/>
      <c r="P118" s="1"/>
      <c r="Q118" s="1"/>
      <c r="R118" s="1"/>
      <c r="S118" s="1"/>
      <c r="T118" s="1"/>
      <c r="U118" s="1"/>
      <c r="V118" s="1"/>
      <c r="W118" s="1"/>
      <c r="X118" s="1"/>
      <c r="Y118" s="1"/>
      <c r="Z118" s="1"/>
    </row>
    <row r="119" spans="1:26" ht="363.75" customHeight="1" thickBot="1" x14ac:dyDescent="0.3">
      <c r="A119" s="13">
        <v>122</v>
      </c>
      <c r="B119" s="13">
        <v>3</v>
      </c>
      <c r="C119" s="13" t="s">
        <v>19</v>
      </c>
      <c r="D119" s="13">
        <v>1</v>
      </c>
      <c r="E119" s="13" t="s">
        <v>39</v>
      </c>
      <c r="F119" s="13" t="s">
        <v>40</v>
      </c>
      <c r="G119" s="13" t="s">
        <v>56</v>
      </c>
      <c r="H119" s="14" t="s">
        <v>199</v>
      </c>
      <c r="I119" s="15" t="s">
        <v>200</v>
      </c>
      <c r="J119" s="1"/>
      <c r="K119" s="1"/>
      <c r="L119" s="1"/>
      <c r="M119" s="1"/>
      <c r="N119" s="1"/>
      <c r="O119" s="1"/>
      <c r="P119" s="1"/>
      <c r="Q119" s="1"/>
      <c r="R119" s="1"/>
      <c r="S119" s="1"/>
      <c r="T119" s="1"/>
      <c r="U119" s="1"/>
      <c r="V119" s="1"/>
      <c r="W119" s="1"/>
      <c r="X119" s="1"/>
      <c r="Y119" s="1"/>
      <c r="Z119" s="1"/>
    </row>
    <row r="120" spans="1:26" ht="391.5" customHeight="1" thickBot="1" x14ac:dyDescent="0.3">
      <c r="A120" s="13">
        <v>123</v>
      </c>
      <c r="B120" s="13">
        <v>3</v>
      </c>
      <c r="C120" s="13" t="s">
        <v>19</v>
      </c>
      <c r="D120" s="13">
        <v>1</v>
      </c>
      <c r="E120" s="13" t="s">
        <v>39</v>
      </c>
      <c r="F120" s="13" t="s">
        <v>40</v>
      </c>
      <c r="G120" s="13" t="s">
        <v>61</v>
      </c>
      <c r="H120" s="14" t="s">
        <v>201</v>
      </c>
      <c r="I120" s="15" t="s">
        <v>173</v>
      </c>
      <c r="J120" s="1"/>
      <c r="K120" s="1"/>
      <c r="L120" s="1"/>
      <c r="M120" s="1"/>
      <c r="N120" s="1"/>
      <c r="O120" s="1"/>
      <c r="P120" s="1"/>
      <c r="Q120" s="1"/>
      <c r="R120" s="1"/>
      <c r="S120" s="1"/>
      <c r="T120" s="1"/>
      <c r="U120" s="1"/>
      <c r="V120" s="1"/>
      <c r="W120" s="1"/>
      <c r="X120" s="1"/>
      <c r="Y120" s="1"/>
      <c r="Z120" s="1"/>
    </row>
    <row r="121" spans="1:26" ht="303" customHeight="1" thickBot="1" x14ac:dyDescent="0.3">
      <c r="A121" s="13">
        <v>124</v>
      </c>
      <c r="B121" s="13">
        <v>3</v>
      </c>
      <c r="C121" s="13" t="s">
        <v>19</v>
      </c>
      <c r="D121" s="13">
        <v>1</v>
      </c>
      <c r="E121" s="13" t="s">
        <v>39</v>
      </c>
      <c r="F121" s="13" t="s">
        <v>40</v>
      </c>
      <c r="G121" s="13" t="s">
        <v>202</v>
      </c>
      <c r="H121" s="14" t="s">
        <v>203</v>
      </c>
      <c r="I121" s="15" t="s">
        <v>86</v>
      </c>
      <c r="J121" s="1"/>
      <c r="K121" s="1"/>
      <c r="L121" s="1"/>
      <c r="M121" s="1"/>
      <c r="N121" s="1"/>
      <c r="O121" s="1"/>
      <c r="P121" s="1"/>
      <c r="Q121" s="1"/>
      <c r="R121" s="1"/>
      <c r="S121" s="1"/>
      <c r="T121" s="1"/>
      <c r="U121" s="1"/>
      <c r="V121" s="1"/>
      <c r="W121" s="1"/>
      <c r="X121" s="1"/>
      <c r="Y121" s="1"/>
      <c r="Z121" s="1"/>
    </row>
    <row r="122" spans="1:26" ht="226.5" customHeight="1" thickBot="1" x14ac:dyDescent="0.3">
      <c r="A122" s="13">
        <v>125</v>
      </c>
      <c r="B122" s="13">
        <v>3</v>
      </c>
      <c r="C122" s="13" t="s">
        <v>19</v>
      </c>
      <c r="D122" s="13">
        <v>1</v>
      </c>
      <c r="E122" s="13" t="s">
        <v>39</v>
      </c>
      <c r="F122" s="13" t="s">
        <v>40</v>
      </c>
      <c r="G122" s="13" t="s">
        <v>56</v>
      </c>
      <c r="H122" s="14" t="s">
        <v>204</v>
      </c>
      <c r="I122" s="15" t="s">
        <v>86</v>
      </c>
      <c r="J122" s="1"/>
      <c r="K122" s="1"/>
      <c r="L122" s="1"/>
      <c r="M122" s="1"/>
      <c r="N122" s="1"/>
      <c r="O122" s="1"/>
      <c r="P122" s="1"/>
      <c r="Q122" s="1"/>
      <c r="R122" s="1"/>
      <c r="S122" s="1"/>
      <c r="T122" s="1"/>
      <c r="U122" s="1"/>
      <c r="V122" s="1"/>
      <c r="W122" s="1"/>
      <c r="X122" s="1"/>
      <c r="Y122" s="1"/>
      <c r="Z122" s="1"/>
    </row>
    <row r="123" spans="1:26" ht="212.25" customHeight="1" thickBot="1" x14ac:dyDescent="0.3">
      <c r="A123" s="13">
        <v>126</v>
      </c>
      <c r="B123" s="13">
        <v>3</v>
      </c>
      <c r="C123" s="13" t="s">
        <v>19</v>
      </c>
      <c r="D123" s="13">
        <v>1</v>
      </c>
      <c r="E123" s="13" t="s">
        <v>39</v>
      </c>
      <c r="F123" s="13" t="s">
        <v>40</v>
      </c>
      <c r="G123" s="13" t="s">
        <v>202</v>
      </c>
      <c r="H123" s="14" t="s">
        <v>205</v>
      </c>
      <c r="I123" s="15" t="s">
        <v>86</v>
      </c>
      <c r="J123" s="1"/>
      <c r="K123" s="1"/>
      <c r="L123" s="1"/>
      <c r="M123" s="1"/>
      <c r="N123" s="1"/>
      <c r="O123" s="1"/>
      <c r="P123" s="1"/>
      <c r="Q123" s="1"/>
      <c r="R123" s="1"/>
      <c r="S123" s="1"/>
      <c r="T123" s="1"/>
      <c r="U123" s="1"/>
      <c r="V123" s="1"/>
      <c r="W123" s="1"/>
      <c r="X123" s="1"/>
      <c r="Y123" s="1"/>
      <c r="Z123" s="1"/>
    </row>
    <row r="124" spans="1:26" ht="300" customHeight="1" thickBot="1" x14ac:dyDescent="0.3">
      <c r="A124" s="13">
        <v>127</v>
      </c>
      <c r="B124" s="13">
        <v>3</v>
      </c>
      <c r="C124" s="13" t="s">
        <v>19</v>
      </c>
      <c r="D124" s="13">
        <v>1</v>
      </c>
      <c r="E124" s="13" t="s">
        <v>39</v>
      </c>
      <c r="F124" s="13" t="s">
        <v>40</v>
      </c>
      <c r="G124" s="13" t="s">
        <v>48</v>
      </c>
      <c r="H124" s="14" t="s">
        <v>206</v>
      </c>
      <c r="I124" s="15" t="s">
        <v>86</v>
      </c>
      <c r="J124" s="1"/>
      <c r="K124" s="1"/>
      <c r="L124" s="1"/>
      <c r="M124" s="1"/>
      <c r="N124" s="1"/>
      <c r="O124" s="1"/>
      <c r="P124" s="1"/>
      <c r="Q124" s="1"/>
      <c r="R124" s="1"/>
      <c r="S124" s="1"/>
      <c r="T124" s="1"/>
      <c r="U124" s="1"/>
      <c r="V124" s="1"/>
      <c r="W124" s="1"/>
      <c r="X124" s="1"/>
      <c r="Y124" s="1"/>
      <c r="Z124" s="1"/>
    </row>
    <row r="125" spans="1:26" ht="92.25" customHeight="1" thickBot="1" x14ac:dyDescent="0.3">
      <c r="A125" s="13">
        <v>128</v>
      </c>
      <c r="B125" s="13">
        <v>3</v>
      </c>
      <c r="C125" s="13" t="s">
        <v>19</v>
      </c>
      <c r="D125" s="13">
        <v>1</v>
      </c>
      <c r="E125" s="13" t="s">
        <v>39</v>
      </c>
      <c r="F125" s="13" t="s">
        <v>40</v>
      </c>
      <c r="G125" s="13" t="s">
        <v>202</v>
      </c>
      <c r="H125" s="14" t="s">
        <v>207</v>
      </c>
      <c r="I125" s="15" t="s">
        <v>43</v>
      </c>
      <c r="J125" s="1"/>
      <c r="K125" s="1"/>
      <c r="L125" s="1"/>
      <c r="M125" s="1"/>
      <c r="N125" s="1"/>
      <c r="O125" s="1"/>
      <c r="P125" s="1"/>
      <c r="Q125" s="1"/>
      <c r="R125" s="1"/>
      <c r="S125" s="1"/>
      <c r="T125" s="1"/>
      <c r="U125" s="1"/>
      <c r="V125" s="1"/>
      <c r="W125" s="1"/>
      <c r="X125" s="1"/>
      <c r="Y125" s="1"/>
      <c r="Z125" s="1"/>
    </row>
    <row r="126" spans="1:26" ht="106.5" customHeight="1" thickBot="1" x14ac:dyDescent="0.3">
      <c r="A126" s="13">
        <v>129</v>
      </c>
      <c r="B126" s="13">
        <v>3</v>
      </c>
      <c r="C126" s="13" t="s">
        <v>19</v>
      </c>
      <c r="D126" s="13">
        <v>1</v>
      </c>
      <c r="E126" s="13" t="s">
        <v>39</v>
      </c>
      <c r="F126" s="13" t="s">
        <v>40</v>
      </c>
      <c r="G126" s="13" t="s">
        <v>56</v>
      </c>
      <c r="H126" s="14" t="s">
        <v>208</v>
      </c>
      <c r="I126" s="15" t="s">
        <v>106</v>
      </c>
      <c r="J126" s="1"/>
      <c r="K126" s="1"/>
      <c r="L126" s="1"/>
      <c r="M126" s="1"/>
      <c r="N126" s="1"/>
      <c r="O126" s="1"/>
      <c r="P126" s="1"/>
      <c r="Q126" s="1"/>
      <c r="R126" s="1"/>
      <c r="S126" s="1"/>
      <c r="T126" s="1"/>
      <c r="U126" s="1"/>
      <c r="V126" s="1"/>
      <c r="W126" s="1"/>
      <c r="X126" s="1"/>
      <c r="Y126" s="1"/>
      <c r="Z126" s="1"/>
    </row>
    <row r="127" spans="1:26" ht="181.5" customHeight="1" thickBot="1" x14ac:dyDescent="0.3">
      <c r="A127" s="13">
        <v>130</v>
      </c>
      <c r="B127" s="13">
        <v>3</v>
      </c>
      <c r="C127" s="13" t="s">
        <v>19</v>
      </c>
      <c r="D127" s="13">
        <v>1</v>
      </c>
      <c r="E127" s="13" t="s">
        <v>39</v>
      </c>
      <c r="F127" s="13" t="s">
        <v>40</v>
      </c>
      <c r="G127" s="13" t="s">
        <v>209</v>
      </c>
      <c r="H127" s="14" t="s">
        <v>210</v>
      </c>
      <c r="I127" s="15" t="s">
        <v>106</v>
      </c>
      <c r="J127" s="1"/>
      <c r="K127" s="1"/>
      <c r="L127" s="1"/>
      <c r="M127" s="1"/>
      <c r="N127" s="1"/>
      <c r="O127" s="1"/>
      <c r="P127" s="1"/>
      <c r="Q127" s="1"/>
      <c r="R127" s="1"/>
      <c r="S127" s="1"/>
      <c r="T127" s="1"/>
      <c r="U127" s="1"/>
      <c r="V127" s="1"/>
      <c r="W127" s="1"/>
      <c r="X127" s="1"/>
      <c r="Y127" s="1"/>
      <c r="Z127" s="1"/>
    </row>
    <row r="128" spans="1:26" ht="179.25" customHeight="1" thickBot="1" x14ac:dyDescent="0.3">
      <c r="A128" s="13">
        <v>131</v>
      </c>
      <c r="B128" s="13">
        <v>3</v>
      </c>
      <c r="C128" s="13" t="s">
        <v>19</v>
      </c>
      <c r="D128" s="13">
        <v>1</v>
      </c>
      <c r="E128" s="13" t="s">
        <v>39</v>
      </c>
      <c r="F128" s="13" t="s">
        <v>40</v>
      </c>
      <c r="G128" s="13" t="s">
        <v>61</v>
      </c>
      <c r="H128" s="14" t="s">
        <v>211</v>
      </c>
      <c r="I128" s="15" t="s">
        <v>106</v>
      </c>
      <c r="J128" s="1"/>
      <c r="K128" s="1"/>
      <c r="L128" s="1"/>
      <c r="M128" s="1"/>
      <c r="N128" s="1"/>
      <c r="O128" s="1"/>
      <c r="P128" s="1"/>
      <c r="Q128" s="1"/>
      <c r="R128" s="1"/>
      <c r="S128" s="1"/>
      <c r="T128" s="1"/>
      <c r="U128" s="1"/>
      <c r="V128" s="1"/>
      <c r="W128" s="1"/>
      <c r="X128" s="1"/>
      <c r="Y128" s="1"/>
      <c r="Z128" s="1"/>
    </row>
    <row r="129" spans="1:26" ht="184.5" customHeight="1" thickBot="1" x14ac:dyDescent="0.3">
      <c r="A129" s="13">
        <v>132</v>
      </c>
      <c r="B129" s="13">
        <v>3</v>
      </c>
      <c r="C129" s="13" t="s">
        <v>19</v>
      </c>
      <c r="D129" s="13">
        <v>1</v>
      </c>
      <c r="E129" s="13" t="s">
        <v>39</v>
      </c>
      <c r="F129" s="13" t="s">
        <v>40</v>
      </c>
      <c r="G129" s="13" t="s">
        <v>50</v>
      </c>
      <c r="H129" s="14" t="s">
        <v>212</v>
      </c>
      <c r="I129" s="15" t="s">
        <v>106</v>
      </c>
      <c r="J129" s="1"/>
      <c r="K129" s="1"/>
      <c r="L129" s="1"/>
      <c r="M129" s="1"/>
      <c r="N129" s="1"/>
      <c r="O129" s="1"/>
      <c r="P129" s="1"/>
      <c r="Q129" s="1"/>
      <c r="R129" s="1"/>
      <c r="S129" s="1"/>
      <c r="T129" s="1"/>
      <c r="U129" s="1"/>
      <c r="V129" s="1"/>
      <c r="W129" s="1"/>
      <c r="X129" s="1"/>
      <c r="Y129" s="1"/>
      <c r="Z129" s="1"/>
    </row>
    <row r="130" spans="1:26" ht="219" customHeight="1" thickBot="1" x14ac:dyDescent="0.3">
      <c r="A130" s="13">
        <v>133</v>
      </c>
      <c r="B130" s="13">
        <v>3</v>
      </c>
      <c r="C130" s="13" t="s">
        <v>19</v>
      </c>
      <c r="D130" s="13">
        <v>1</v>
      </c>
      <c r="E130" s="13" t="s">
        <v>39</v>
      </c>
      <c r="F130" s="13" t="s">
        <v>40</v>
      </c>
      <c r="G130" s="13" t="s">
        <v>213</v>
      </c>
      <c r="H130" s="14" t="s">
        <v>214</v>
      </c>
      <c r="I130" s="15" t="s">
        <v>106</v>
      </c>
      <c r="J130" s="1"/>
      <c r="K130" s="1"/>
      <c r="L130" s="1"/>
      <c r="M130" s="1"/>
      <c r="N130" s="1"/>
      <c r="O130" s="1"/>
      <c r="P130" s="1"/>
      <c r="Q130" s="1"/>
      <c r="R130" s="1"/>
      <c r="S130" s="1"/>
      <c r="T130" s="1"/>
      <c r="U130" s="1"/>
      <c r="V130" s="1"/>
      <c r="W130" s="1"/>
      <c r="X130" s="1"/>
      <c r="Y130" s="1"/>
      <c r="Z130" s="1"/>
    </row>
    <row r="131" spans="1:26" ht="409.5" customHeight="1" thickBot="1" x14ac:dyDescent="0.3">
      <c r="A131" s="13">
        <v>134</v>
      </c>
      <c r="B131" s="13">
        <v>3</v>
      </c>
      <c r="C131" s="13" t="s">
        <v>19</v>
      </c>
      <c r="D131" s="13">
        <v>1</v>
      </c>
      <c r="E131" s="13" t="s">
        <v>39</v>
      </c>
      <c r="F131" s="13" t="s">
        <v>40</v>
      </c>
      <c r="G131" s="13" t="s">
        <v>170</v>
      </c>
      <c r="H131" s="14" t="s">
        <v>215</v>
      </c>
      <c r="I131" s="15" t="s">
        <v>106</v>
      </c>
      <c r="J131" s="1"/>
      <c r="K131" s="1"/>
      <c r="L131" s="1"/>
      <c r="M131" s="1"/>
      <c r="N131" s="1"/>
      <c r="O131" s="1"/>
      <c r="P131" s="1"/>
      <c r="Q131" s="1"/>
      <c r="R131" s="1"/>
      <c r="S131" s="1"/>
      <c r="T131" s="1"/>
      <c r="U131" s="1"/>
      <c r="V131" s="1"/>
      <c r="W131" s="1"/>
      <c r="X131" s="1"/>
      <c r="Y131" s="1"/>
      <c r="Z131" s="1"/>
    </row>
    <row r="132" spans="1:26" ht="87.75" customHeight="1" thickBot="1" x14ac:dyDescent="0.3">
      <c r="A132" s="13">
        <v>135</v>
      </c>
      <c r="B132" s="13">
        <v>3</v>
      </c>
      <c r="C132" s="13" t="s">
        <v>19</v>
      </c>
      <c r="D132" s="13">
        <v>1</v>
      </c>
      <c r="E132" s="13" t="s">
        <v>39</v>
      </c>
      <c r="F132" s="13" t="s">
        <v>40</v>
      </c>
      <c r="G132" s="13" t="s">
        <v>213</v>
      </c>
      <c r="H132" s="14" t="s">
        <v>216</v>
      </c>
      <c r="I132" s="15" t="s">
        <v>106</v>
      </c>
      <c r="J132" s="1"/>
      <c r="K132" s="1"/>
      <c r="L132" s="1"/>
      <c r="M132" s="1"/>
      <c r="N132" s="1"/>
      <c r="O132" s="1"/>
      <c r="P132" s="1"/>
      <c r="Q132" s="1"/>
      <c r="R132" s="1"/>
      <c r="S132" s="1"/>
      <c r="T132" s="1"/>
      <c r="U132" s="1"/>
      <c r="V132" s="1"/>
      <c r="W132" s="1"/>
      <c r="X132" s="1"/>
      <c r="Y132" s="1"/>
      <c r="Z132" s="1"/>
    </row>
    <row r="133" spans="1:26" ht="291.75" customHeight="1" thickBot="1" x14ac:dyDescent="0.3">
      <c r="A133" s="13">
        <v>136</v>
      </c>
      <c r="B133" s="13">
        <v>3</v>
      </c>
      <c r="C133" s="13" t="s">
        <v>19</v>
      </c>
      <c r="D133" s="13">
        <v>1</v>
      </c>
      <c r="E133" s="13" t="s">
        <v>39</v>
      </c>
      <c r="F133" s="13" t="s">
        <v>40</v>
      </c>
      <c r="G133" s="13" t="s">
        <v>56</v>
      </c>
      <c r="H133" s="14" t="s">
        <v>217</v>
      </c>
      <c r="I133" s="15" t="s">
        <v>114</v>
      </c>
      <c r="J133" s="1"/>
      <c r="K133" s="1"/>
      <c r="L133" s="1"/>
      <c r="M133" s="1"/>
      <c r="N133" s="1"/>
      <c r="O133" s="1"/>
      <c r="P133" s="1"/>
      <c r="Q133" s="1"/>
      <c r="R133" s="1"/>
      <c r="S133" s="1"/>
      <c r="T133" s="1"/>
      <c r="U133" s="1"/>
      <c r="V133" s="1"/>
      <c r="W133" s="1"/>
      <c r="X133" s="1"/>
      <c r="Y133" s="1"/>
      <c r="Z133" s="1"/>
    </row>
    <row r="134" spans="1:26" ht="408.75" customHeight="1" thickBot="1" x14ac:dyDescent="0.3">
      <c r="A134" s="13">
        <v>137</v>
      </c>
      <c r="B134" s="13">
        <v>3</v>
      </c>
      <c r="C134" s="13" t="s">
        <v>19</v>
      </c>
      <c r="D134" s="13">
        <v>1</v>
      </c>
      <c r="E134" s="13" t="s">
        <v>39</v>
      </c>
      <c r="F134" s="13" t="s">
        <v>40</v>
      </c>
      <c r="G134" s="13" t="s">
        <v>56</v>
      </c>
      <c r="H134" s="14" t="s">
        <v>218</v>
      </c>
      <c r="I134" s="15" t="s">
        <v>122</v>
      </c>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autoFilter ref="A2:I134" xr:uid="{00000000-0009-0000-0000-000003000000}"/>
  <mergeCells count="1">
    <mergeCell ref="A1:I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78715-7179-4DFD-9F8D-754FDB0EAADF}">
  <dimension ref="A1:C37"/>
  <sheetViews>
    <sheetView zoomScale="60" zoomScaleNormal="60" workbookViewId="0">
      <selection activeCell="B13" sqref="B13"/>
    </sheetView>
  </sheetViews>
  <sheetFormatPr baseColWidth="10" defaultRowHeight="15" x14ac:dyDescent="0.25"/>
  <cols>
    <col min="1" max="1" width="31.7109375" style="9" customWidth="1"/>
    <col min="2" max="2" width="21.42578125" style="9" customWidth="1"/>
    <col min="3" max="3" width="102.5703125" style="9" customWidth="1"/>
    <col min="4" max="13" width="11.42578125" style="9"/>
    <col min="14" max="14" width="30.7109375" style="9" customWidth="1"/>
    <col min="15" max="16384" width="11.42578125" style="9"/>
  </cols>
  <sheetData>
    <row r="1" spans="1:3" ht="45.75" thickBot="1" x14ac:dyDescent="0.3">
      <c r="A1" s="21" t="s">
        <v>512</v>
      </c>
      <c r="B1" s="21" t="s">
        <v>473</v>
      </c>
      <c r="C1" s="21" t="s">
        <v>472</v>
      </c>
    </row>
    <row r="2" spans="1:3" ht="92.25" customHeight="1" thickBot="1" x14ac:dyDescent="0.3">
      <c r="A2" s="20" t="s">
        <v>108</v>
      </c>
      <c r="B2" s="19">
        <f>COUNTIF(UA02A!G3:G134,"ADMISIÓN")</f>
        <v>4</v>
      </c>
      <c r="C2" s="16" t="s">
        <v>486</v>
      </c>
    </row>
    <row r="3" spans="1:3" ht="54" customHeight="1" thickBot="1" x14ac:dyDescent="0.3">
      <c r="A3" s="20" t="s">
        <v>47</v>
      </c>
      <c r="B3" s="19">
        <f>COUNTIF(UA02A!G3:G134,"ALMA")</f>
        <v>7</v>
      </c>
      <c r="C3" s="16" t="s">
        <v>501</v>
      </c>
    </row>
    <row r="4" spans="1:3" ht="47.25" customHeight="1" thickBot="1" x14ac:dyDescent="0.3">
      <c r="A4" s="20" t="s">
        <v>144</v>
      </c>
      <c r="B4" s="19">
        <f>COUNTIF(UA02A!G3:G134,"CATEGORÍA DOCENTE")</f>
        <v>1</v>
      </c>
      <c r="C4" s="16" t="s">
        <v>488</v>
      </c>
    </row>
    <row r="5" spans="1:3" ht="35.25" customHeight="1" thickBot="1" x14ac:dyDescent="0.3">
      <c r="A5" s="20" t="s">
        <v>209</v>
      </c>
      <c r="B5" s="19">
        <f>COUNTIF(UA02A!G3:G134,"CIBERGEOGRAFÍA")</f>
        <v>1</v>
      </c>
      <c r="C5" s="16" t="s">
        <v>500</v>
      </c>
    </row>
    <row r="6" spans="1:3" ht="75.75" customHeight="1" thickBot="1" x14ac:dyDescent="0.3">
      <c r="A6" s="20" t="s">
        <v>58</v>
      </c>
      <c r="B6" s="19">
        <f>COUNTIF(UA02A!G3:G134,"CONCIENCIA")</f>
        <v>1</v>
      </c>
      <c r="C6" s="16" t="s">
        <v>502</v>
      </c>
    </row>
    <row r="7" spans="1:3" ht="62.25" customHeight="1" thickBot="1" x14ac:dyDescent="0.3">
      <c r="A7" s="20" t="s">
        <v>45</v>
      </c>
      <c r="B7" s="19">
        <f>COUNTIF(UA02A!G3:G134,"CULTURA ORGANIZACIONAL")</f>
        <v>16</v>
      </c>
      <c r="C7" s="16" t="s">
        <v>503</v>
      </c>
    </row>
    <row r="8" spans="1:3" ht="30.75" customHeight="1" thickBot="1" x14ac:dyDescent="0.3">
      <c r="A8" s="20" t="s">
        <v>87</v>
      </c>
      <c r="B8" s="19">
        <f>COUNTIF(UA02A!G3:G134,"CURRÍCULO")</f>
        <v>2</v>
      </c>
      <c r="C8" s="16" t="s">
        <v>485</v>
      </c>
    </row>
    <row r="9" spans="1:3" ht="33" customHeight="1" thickBot="1" x14ac:dyDescent="0.3">
      <c r="A9" s="20" t="s">
        <v>80</v>
      </c>
      <c r="B9" s="19">
        <f>COUNTIF(UA02A!G3:G134,"DESERCIÓN ESTUDIANTIL")</f>
        <v>1</v>
      </c>
      <c r="C9" s="16" t="s">
        <v>483</v>
      </c>
    </row>
    <row r="10" spans="1:3" ht="46.5" customHeight="1" thickBot="1" x14ac:dyDescent="0.3">
      <c r="A10" s="20" t="s">
        <v>162</v>
      </c>
      <c r="B10" s="19">
        <f>COUNTIF(UA02A!G3:G134,"DIÁLOGO DE SABERES")</f>
        <v>1</v>
      </c>
      <c r="C10" s="16" t="s">
        <v>489</v>
      </c>
    </row>
    <row r="11" spans="1:3" ht="35.25" customHeight="1" thickBot="1" x14ac:dyDescent="0.3">
      <c r="A11" s="20" t="s">
        <v>56</v>
      </c>
      <c r="B11" s="19">
        <f>COUNTIF(UA02A!G3:G134,"EDUCACIÓN")</f>
        <v>23</v>
      </c>
      <c r="C11" s="16" t="s">
        <v>471</v>
      </c>
    </row>
    <row r="12" spans="1:3" ht="51.75" customHeight="1" thickBot="1" x14ac:dyDescent="0.3">
      <c r="A12" s="20" t="s">
        <v>168</v>
      </c>
      <c r="B12" s="19">
        <f>COUNTIF(UA02A!G3:G134,"EDUCACIÓN EN PANDEMIA")</f>
        <v>1</v>
      </c>
      <c r="C12" s="16" t="s">
        <v>504</v>
      </c>
    </row>
    <row r="13" spans="1:3" ht="31.5" customHeight="1" thickBot="1" x14ac:dyDescent="0.3">
      <c r="A13" s="20" t="s">
        <v>174</v>
      </c>
      <c r="B13" s="19">
        <f>COUNTIF(UA02A!G3:G134,"EGRESADOS")</f>
        <v>1</v>
      </c>
      <c r="C13" s="16" t="s">
        <v>491</v>
      </c>
    </row>
    <row r="14" spans="1:3" ht="31.5" customHeight="1" thickBot="1" x14ac:dyDescent="0.3">
      <c r="A14" s="20" t="s">
        <v>479</v>
      </c>
      <c r="B14" s="19">
        <f>COUNTIF(UA02A!G3:G134,"ESPÍRITU")</f>
        <v>1</v>
      </c>
      <c r="C14" s="16" t="s">
        <v>493</v>
      </c>
    </row>
    <row r="15" spans="1:3" ht="49.5" customHeight="1" thickBot="1" x14ac:dyDescent="0.3">
      <c r="A15" s="20" t="s">
        <v>276</v>
      </c>
      <c r="B15" s="19">
        <f>COUNTIF(UA02A!G3:G134,"ESPÍRITU DE ÉPOCA")</f>
        <v>1</v>
      </c>
      <c r="C15" s="16" t="s">
        <v>492</v>
      </c>
    </row>
    <row r="16" spans="1:3" ht="31.5" customHeight="1" thickBot="1" x14ac:dyDescent="0.3">
      <c r="A16" s="20" t="s">
        <v>194</v>
      </c>
      <c r="B16" s="19">
        <f>COUNTIF(UA02A!G3:G134,"ESTUDIANTE PEAMA")</f>
        <v>1</v>
      </c>
      <c r="C16" s="16" t="s">
        <v>494</v>
      </c>
    </row>
    <row r="17" spans="1:3" ht="78" customHeight="1" thickBot="1" x14ac:dyDescent="0.3">
      <c r="A17" s="20" t="s">
        <v>117</v>
      </c>
      <c r="B17" s="19">
        <f>COUNTIF(UA02A!G3:G134,"EVALUACIÓN DOCENTE")</f>
        <v>3</v>
      </c>
      <c r="C17" s="16" t="s">
        <v>487</v>
      </c>
    </row>
    <row r="18" spans="1:3" ht="31.5" customHeight="1" thickBot="1" x14ac:dyDescent="0.3">
      <c r="A18" s="20" t="s">
        <v>183</v>
      </c>
      <c r="B18" s="19">
        <f>COUNTIF(UA02A!G3:G134,"FORMACIÓN DOCENTE PERMANENTE")</f>
        <v>2</v>
      </c>
      <c r="C18" s="16" t="s">
        <v>495</v>
      </c>
    </row>
    <row r="19" spans="1:3" ht="48" customHeight="1" thickBot="1" x14ac:dyDescent="0.3">
      <c r="A19" s="20" t="s">
        <v>466</v>
      </c>
      <c r="B19" s="19">
        <f>COUNTIF(UA02A!G3:G134,"HISTORIA VIVA")</f>
        <v>1</v>
      </c>
      <c r="C19" s="16" t="s">
        <v>499</v>
      </c>
    </row>
    <row r="20" spans="1:3" ht="63.75" customHeight="1" thickBot="1" x14ac:dyDescent="0.3">
      <c r="A20" s="20" t="s">
        <v>54</v>
      </c>
      <c r="B20" s="19">
        <f>COUNTIF(UA02A!G3:G134,"HUMANIZACIÓN ORGANIZACIONAL")</f>
        <v>3</v>
      </c>
      <c r="C20" s="16" t="s">
        <v>505</v>
      </c>
    </row>
    <row r="21" spans="1:3" ht="81" customHeight="1" thickBot="1" x14ac:dyDescent="0.3">
      <c r="A21" s="20" t="s">
        <v>41</v>
      </c>
      <c r="B21" s="19">
        <f>COUNTIF(UA02A!G3:G134,"INCERTIDUMBRE")</f>
        <v>4</v>
      </c>
      <c r="C21" s="16" t="s">
        <v>506</v>
      </c>
    </row>
    <row r="22" spans="1:3" ht="63" customHeight="1" thickBot="1" x14ac:dyDescent="0.3">
      <c r="A22" s="20" t="s">
        <v>185</v>
      </c>
      <c r="B22" s="19">
        <f>COUNTIF(UA02A!G3:G134,"INCLUSIÓN")</f>
        <v>1</v>
      </c>
      <c r="C22" s="16" t="s">
        <v>470</v>
      </c>
    </row>
    <row r="23" spans="1:3" ht="62.25" customHeight="1" thickBot="1" x14ac:dyDescent="0.3">
      <c r="A23" s="20" t="s">
        <v>213</v>
      </c>
      <c r="B23" s="19">
        <f>COUNTIF(UA02A!G3:G134,"INTELIGENCIA ARTIFICIAL")</f>
        <v>2</v>
      </c>
      <c r="C23" s="16" t="s">
        <v>498</v>
      </c>
    </row>
    <row r="24" spans="1:3" ht="31.5" customHeight="1" thickBot="1" x14ac:dyDescent="0.3">
      <c r="A24" s="20" t="s">
        <v>227</v>
      </c>
      <c r="B24" s="19">
        <f>COUNTIF(UA02A!G3:G134,"INTERRELACIÓN ESTUDIANTE - DOCENTE")</f>
        <v>4</v>
      </c>
      <c r="C24" s="16" t="s">
        <v>484</v>
      </c>
    </row>
    <row r="25" spans="1:3" ht="31.5" customHeight="1" thickBot="1" x14ac:dyDescent="0.3">
      <c r="A25" s="20" t="s">
        <v>61</v>
      </c>
      <c r="B25" s="19">
        <f>COUNTIF(UA02A!G3:G134,"JUVENTUDES")</f>
        <v>6</v>
      </c>
      <c r="C25" s="16" t="s">
        <v>480</v>
      </c>
    </row>
    <row r="26" spans="1:3" ht="53.25" customHeight="1" thickBot="1" x14ac:dyDescent="0.3">
      <c r="A26" s="20" t="s">
        <v>63</v>
      </c>
      <c r="B26" s="19">
        <f>COUNTIF(UA02A!G3:G134,"LIDERAZGO")</f>
        <v>1</v>
      </c>
      <c r="C26" s="16" t="s">
        <v>507</v>
      </c>
    </row>
    <row r="27" spans="1:3" ht="76.5" customHeight="1" thickBot="1" x14ac:dyDescent="0.3">
      <c r="A27" s="20" t="s">
        <v>73</v>
      </c>
      <c r="B27" s="19">
        <f>COUNTIF(UA02A!G3:G134,"LOGROS Y FRACASOS")</f>
        <v>14</v>
      </c>
      <c r="C27" s="16" t="s">
        <v>482</v>
      </c>
    </row>
    <row r="28" spans="1:3" ht="65.25" customHeight="1" thickBot="1" x14ac:dyDescent="0.3">
      <c r="A28" s="20" t="s">
        <v>202</v>
      </c>
      <c r="B28" s="19">
        <f>COUNTIF(UA02A!G3:G134,"MODELO INTERSEDES")</f>
        <v>3</v>
      </c>
      <c r="C28" s="16" t="s">
        <v>497</v>
      </c>
    </row>
    <row r="29" spans="1:3" ht="31.5" customHeight="1" thickBot="1" x14ac:dyDescent="0.3">
      <c r="A29" s="20" t="s">
        <v>97</v>
      </c>
      <c r="B29" s="19">
        <f>COUNTIF(UA02A!G3:G134,"PARTICULARIDADES DE SEDE")</f>
        <v>3</v>
      </c>
      <c r="C29" s="16" t="s">
        <v>508</v>
      </c>
    </row>
    <row r="30" spans="1:3" ht="51" customHeight="1" thickBot="1" x14ac:dyDescent="0.3">
      <c r="A30" s="20" t="s">
        <v>192</v>
      </c>
      <c r="B30" s="19">
        <f>COUNTIF(UA02A!G3:G134,"POLÍTICAS EDUCATIVAS")</f>
        <v>1</v>
      </c>
      <c r="C30" s="16" t="s">
        <v>496</v>
      </c>
    </row>
    <row r="31" spans="1:3" ht="48" customHeight="1" thickBot="1" x14ac:dyDescent="0.3">
      <c r="A31" s="20" t="s">
        <v>50</v>
      </c>
      <c r="B31" s="19">
        <f>COUNTIF(UA02A!G3:G134,"PROBLEMÁTICA AMBIENTAL")</f>
        <v>2</v>
      </c>
      <c r="C31" s="16" t="s">
        <v>509</v>
      </c>
    </row>
    <row r="32" spans="1:3" ht="48" customHeight="1" thickBot="1" x14ac:dyDescent="0.3">
      <c r="A32" s="20" t="s">
        <v>48</v>
      </c>
      <c r="B32" s="19">
        <f>COUNTIF(UA02A!G3:G134,"PROPÓSITO SUPERIOR")</f>
        <v>8</v>
      </c>
      <c r="C32" s="16" t="s">
        <v>510</v>
      </c>
    </row>
    <row r="33" spans="1:3" ht="31.5" customHeight="1" thickBot="1" x14ac:dyDescent="0.3">
      <c r="A33" s="20" t="s">
        <v>27</v>
      </c>
      <c r="B33" s="19">
        <f>COUNTIF(UA02A!G3:G134,"PROPUESTA INSTITUTO NACIONAL")</f>
        <v>8</v>
      </c>
      <c r="C33" s="16" t="s">
        <v>469</v>
      </c>
    </row>
    <row r="34" spans="1:3" ht="47.25" customHeight="1" thickBot="1" x14ac:dyDescent="0.3">
      <c r="A34" s="20" t="s">
        <v>69</v>
      </c>
      <c r="B34" s="19">
        <f>COUNTIF(UA02A!G3:G134,"PSICOLOGÍA")</f>
        <v>1</v>
      </c>
      <c r="C34" s="16" t="s">
        <v>481</v>
      </c>
    </row>
    <row r="35" spans="1:3" ht="48.75" customHeight="1" thickBot="1" x14ac:dyDescent="0.3">
      <c r="A35" s="20" t="s">
        <v>166</v>
      </c>
      <c r="B35" s="19">
        <f>COUNTIF(UA02A!G3:G134,"RELACIÓN TEORÍA Y PRÁCTICA")</f>
        <v>1</v>
      </c>
      <c r="C35" s="16" t="s">
        <v>490</v>
      </c>
    </row>
    <row r="36" spans="1:3" ht="48.75" customHeight="1" thickBot="1" x14ac:dyDescent="0.3">
      <c r="A36" s="20" t="s">
        <v>170</v>
      </c>
      <c r="B36" s="19">
        <f>COUNTIF(UA02A!G3:G134,"TECNOLOGÍAS DIGITALES APLICADAS A LA EDUCACIÓN")</f>
        <v>2</v>
      </c>
      <c r="C36" s="16" t="s">
        <v>511</v>
      </c>
    </row>
    <row r="37" spans="1:3" ht="35.25" customHeight="1" thickBot="1" x14ac:dyDescent="0.3">
      <c r="A37" s="18" t="s">
        <v>468</v>
      </c>
      <c r="B37" s="17">
        <f>SUM(B2:B36)</f>
        <v>132</v>
      </c>
      <c r="C37" s="1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1"/>
  <sheetViews>
    <sheetView workbookViewId="0">
      <selection sqref="A1:H1"/>
    </sheetView>
  </sheetViews>
  <sheetFormatPr baseColWidth="10" defaultColWidth="14.42578125" defaultRowHeight="15" customHeight="1" x14ac:dyDescent="0.25"/>
  <cols>
    <col min="1" max="1" width="15.5703125" customWidth="1"/>
    <col min="2" max="2" width="7.42578125" customWidth="1"/>
    <col min="3" max="3" width="9.28515625" customWidth="1"/>
    <col min="4" max="4" width="14.7109375" customWidth="1"/>
    <col min="5" max="6" width="10.7109375" customWidth="1"/>
    <col min="7" max="7" width="14.5703125" customWidth="1"/>
    <col min="8" max="8" width="16.5703125" customWidth="1"/>
    <col min="9" max="26" width="10.7109375" customWidth="1"/>
  </cols>
  <sheetData>
    <row r="1" spans="1:8" ht="15" customHeight="1" thickBot="1" x14ac:dyDescent="0.3">
      <c r="A1" s="22" t="s">
        <v>467</v>
      </c>
      <c r="B1" s="22"/>
      <c r="C1" s="22"/>
      <c r="D1" s="22"/>
      <c r="E1" s="22"/>
      <c r="F1" s="22"/>
      <c r="G1" s="22"/>
      <c r="H1" s="22"/>
    </row>
    <row r="2" spans="1:8" ht="132" customHeight="1" thickBot="1" x14ac:dyDescent="0.3">
      <c r="A2" s="7" t="s">
        <v>0</v>
      </c>
      <c r="B2" s="7" t="s">
        <v>1</v>
      </c>
      <c r="C2" s="7" t="s">
        <v>2</v>
      </c>
      <c r="D2" s="8" t="s">
        <v>219</v>
      </c>
      <c r="E2" s="7" t="s">
        <v>220</v>
      </c>
      <c r="F2" s="7" t="s">
        <v>5</v>
      </c>
      <c r="G2" s="7" t="s">
        <v>6</v>
      </c>
      <c r="H2" s="7" t="s">
        <v>7</v>
      </c>
    </row>
    <row r="3" spans="1:8" ht="16.5" customHeight="1" thickBot="1" x14ac:dyDescent="0.3">
      <c r="A3" s="23" t="s">
        <v>221</v>
      </c>
      <c r="B3" s="24"/>
      <c r="C3" s="24"/>
      <c r="D3" s="25" t="s">
        <v>222</v>
      </c>
      <c r="E3" s="24"/>
      <c r="F3" s="24"/>
      <c r="G3" s="24"/>
      <c r="H3" s="24"/>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9"/>
  <sheetViews>
    <sheetView topLeftCell="A44" workbookViewId="0">
      <selection activeCell="A3" sqref="A3:A44"/>
    </sheetView>
  </sheetViews>
  <sheetFormatPr baseColWidth="10" defaultColWidth="14.42578125" defaultRowHeight="15" customHeight="1" x14ac:dyDescent="0.25"/>
  <cols>
    <col min="1" max="1" width="21.7109375" customWidth="1"/>
    <col min="2" max="2" width="15.5703125" customWidth="1"/>
    <col min="3" max="3" width="15.42578125" customWidth="1"/>
    <col min="4" max="4" width="7.7109375" customWidth="1"/>
    <col min="5" max="5" width="19.28515625" customWidth="1"/>
    <col min="6" max="6" width="21.42578125" customWidth="1"/>
    <col min="7" max="7" width="31.28515625" customWidth="1"/>
    <col min="8" max="8" width="71" customWidth="1"/>
    <col min="9" max="9" width="22.140625" customWidth="1"/>
    <col min="10" max="26" width="10.7109375" customWidth="1"/>
  </cols>
  <sheetData>
    <row r="1" spans="1:26" ht="15" customHeight="1" thickTop="1" thickBot="1" x14ac:dyDescent="0.3">
      <c r="A1" s="26" t="s">
        <v>467</v>
      </c>
      <c r="B1" s="26"/>
      <c r="C1" s="26"/>
      <c r="D1" s="26"/>
      <c r="E1" s="26"/>
      <c r="F1" s="26"/>
      <c r="G1" s="26"/>
      <c r="H1" s="26"/>
      <c r="I1" s="26"/>
    </row>
    <row r="2" spans="1:26" ht="31.5" thickTop="1" thickBot="1" x14ac:dyDescent="0.3">
      <c r="A2" s="10" t="s">
        <v>10</v>
      </c>
      <c r="B2" s="11" t="s">
        <v>11</v>
      </c>
      <c r="C2" s="11" t="s">
        <v>12</v>
      </c>
      <c r="D2" s="11" t="s">
        <v>13</v>
      </c>
      <c r="E2" s="11" t="s">
        <v>14</v>
      </c>
      <c r="F2" s="11" t="s">
        <v>15</v>
      </c>
      <c r="G2" s="11" t="s">
        <v>16</v>
      </c>
      <c r="H2" s="12" t="s">
        <v>17</v>
      </c>
      <c r="I2" s="11" t="s">
        <v>18</v>
      </c>
      <c r="J2" s="1"/>
      <c r="K2" s="1"/>
      <c r="L2" s="1"/>
      <c r="M2" s="1"/>
      <c r="N2" s="1"/>
      <c r="O2" s="1"/>
      <c r="P2" s="1"/>
      <c r="Q2" s="1"/>
      <c r="R2" s="1"/>
      <c r="S2" s="1"/>
      <c r="T2" s="1"/>
      <c r="U2" s="1"/>
      <c r="V2" s="1"/>
      <c r="W2" s="1"/>
      <c r="X2" s="1"/>
      <c r="Y2" s="1"/>
      <c r="Z2" s="1"/>
    </row>
    <row r="3" spans="1:26" ht="288.75" customHeight="1" thickTop="1" thickBot="1" x14ac:dyDescent="0.3">
      <c r="A3" s="13">
        <v>138</v>
      </c>
      <c r="B3" s="13">
        <v>3</v>
      </c>
      <c r="C3" s="13" t="s">
        <v>19</v>
      </c>
      <c r="D3" s="13">
        <v>1</v>
      </c>
      <c r="E3" s="13" t="s">
        <v>223</v>
      </c>
      <c r="F3" s="13" t="s">
        <v>224</v>
      </c>
      <c r="G3" s="13" t="s">
        <v>225</v>
      </c>
      <c r="H3" s="14" t="s">
        <v>226</v>
      </c>
      <c r="I3" s="15" t="s">
        <v>84</v>
      </c>
      <c r="J3" s="1"/>
      <c r="K3" s="1"/>
      <c r="L3" s="1"/>
      <c r="M3" s="1"/>
      <c r="N3" s="1"/>
      <c r="O3" s="1"/>
      <c r="P3" s="1"/>
      <c r="Q3" s="1"/>
      <c r="R3" s="1"/>
      <c r="S3" s="1"/>
      <c r="T3" s="1"/>
      <c r="U3" s="1"/>
      <c r="V3" s="1"/>
      <c r="W3" s="1"/>
      <c r="X3" s="1"/>
      <c r="Y3" s="1"/>
      <c r="Z3" s="1"/>
    </row>
    <row r="4" spans="1:26" ht="76.5" customHeight="1" thickBot="1" x14ac:dyDescent="0.3">
      <c r="A4" s="13">
        <v>139</v>
      </c>
      <c r="B4" s="13">
        <v>3</v>
      </c>
      <c r="C4" s="13" t="s">
        <v>19</v>
      </c>
      <c r="D4" s="13">
        <v>1</v>
      </c>
      <c r="E4" s="13" t="s">
        <v>223</v>
      </c>
      <c r="F4" s="13" t="s">
        <v>224</v>
      </c>
      <c r="G4" s="13" t="s">
        <v>227</v>
      </c>
      <c r="H4" s="14" t="s">
        <v>228</v>
      </c>
      <c r="I4" s="15" t="s">
        <v>84</v>
      </c>
      <c r="J4" s="1"/>
      <c r="K4" s="1"/>
      <c r="L4" s="1"/>
      <c r="M4" s="1"/>
      <c r="N4" s="1"/>
      <c r="O4" s="1"/>
      <c r="P4" s="1"/>
      <c r="Q4" s="1"/>
      <c r="R4" s="1"/>
      <c r="S4" s="1"/>
      <c r="T4" s="1"/>
      <c r="U4" s="1"/>
      <c r="V4" s="1"/>
      <c r="W4" s="1"/>
      <c r="X4" s="1"/>
      <c r="Y4" s="1"/>
      <c r="Z4" s="1"/>
    </row>
    <row r="5" spans="1:26" ht="189.75" thickBot="1" x14ac:dyDescent="0.3">
      <c r="A5" s="13">
        <v>140</v>
      </c>
      <c r="B5" s="13">
        <v>3</v>
      </c>
      <c r="C5" s="13" t="s">
        <v>19</v>
      </c>
      <c r="D5" s="13">
        <v>1</v>
      </c>
      <c r="E5" s="13" t="s">
        <v>223</v>
      </c>
      <c r="F5" s="13" t="s">
        <v>224</v>
      </c>
      <c r="G5" s="13" t="s">
        <v>45</v>
      </c>
      <c r="H5" s="14" t="s">
        <v>229</v>
      </c>
      <c r="I5" s="15" t="s">
        <v>84</v>
      </c>
      <c r="J5" s="1"/>
      <c r="K5" s="1"/>
      <c r="L5" s="1"/>
      <c r="M5" s="1"/>
      <c r="N5" s="1"/>
      <c r="O5" s="1"/>
      <c r="P5" s="1"/>
      <c r="Q5" s="1"/>
      <c r="R5" s="1"/>
      <c r="S5" s="1"/>
      <c r="T5" s="1"/>
      <c r="U5" s="1"/>
      <c r="V5" s="1"/>
      <c r="W5" s="1"/>
      <c r="X5" s="1"/>
      <c r="Y5" s="1"/>
      <c r="Z5" s="1"/>
    </row>
    <row r="6" spans="1:26" ht="268.5" thickBot="1" x14ac:dyDescent="0.3">
      <c r="A6" s="13">
        <v>141</v>
      </c>
      <c r="B6" s="13">
        <v>3</v>
      </c>
      <c r="C6" s="13" t="s">
        <v>19</v>
      </c>
      <c r="D6" s="13">
        <v>1</v>
      </c>
      <c r="E6" s="13" t="s">
        <v>223</v>
      </c>
      <c r="F6" s="13" t="s">
        <v>224</v>
      </c>
      <c r="G6" s="13" t="s">
        <v>225</v>
      </c>
      <c r="H6" s="14" t="s">
        <v>230</v>
      </c>
      <c r="I6" s="15" t="s">
        <v>84</v>
      </c>
      <c r="J6" s="1"/>
      <c r="K6" s="1"/>
      <c r="L6" s="1"/>
      <c r="M6" s="1"/>
      <c r="N6" s="1"/>
      <c r="O6" s="1"/>
      <c r="P6" s="1"/>
      <c r="Q6" s="1"/>
      <c r="R6" s="1"/>
      <c r="S6" s="1"/>
      <c r="T6" s="1"/>
      <c r="U6" s="1"/>
      <c r="V6" s="1"/>
      <c r="W6" s="1"/>
      <c r="X6" s="1"/>
      <c r="Y6" s="1"/>
      <c r="Z6" s="1"/>
    </row>
    <row r="7" spans="1:26" ht="252.75" thickBot="1" x14ac:dyDescent="0.3">
      <c r="A7" s="13">
        <v>142</v>
      </c>
      <c r="B7" s="13">
        <v>3</v>
      </c>
      <c r="C7" s="13" t="s">
        <v>19</v>
      </c>
      <c r="D7" s="13">
        <v>1</v>
      </c>
      <c r="E7" s="13" t="s">
        <v>223</v>
      </c>
      <c r="F7" s="13" t="s">
        <v>224</v>
      </c>
      <c r="G7" s="13" t="s">
        <v>48</v>
      </c>
      <c r="H7" s="14" t="s">
        <v>231</v>
      </c>
      <c r="I7" s="15" t="s">
        <v>84</v>
      </c>
      <c r="J7" s="1"/>
      <c r="K7" s="1"/>
      <c r="L7" s="1"/>
      <c r="M7" s="1"/>
      <c r="N7" s="1"/>
      <c r="O7" s="1"/>
      <c r="P7" s="1"/>
      <c r="Q7" s="1"/>
      <c r="R7" s="1"/>
      <c r="S7" s="1"/>
      <c r="T7" s="1"/>
      <c r="U7" s="1"/>
      <c r="V7" s="1"/>
      <c r="W7" s="1"/>
      <c r="X7" s="1"/>
      <c r="Y7" s="1"/>
      <c r="Z7" s="1"/>
    </row>
    <row r="8" spans="1:26" ht="161.25" customHeight="1" thickBot="1" x14ac:dyDescent="0.3">
      <c r="A8" s="13">
        <v>143</v>
      </c>
      <c r="B8" s="13">
        <v>3</v>
      </c>
      <c r="C8" s="13" t="s">
        <v>19</v>
      </c>
      <c r="D8" s="13">
        <v>1</v>
      </c>
      <c r="E8" s="13" t="s">
        <v>223</v>
      </c>
      <c r="F8" s="13" t="s">
        <v>224</v>
      </c>
      <c r="G8" s="13" t="s">
        <v>73</v>
      </c>
      <c r="H8" s="14" t="s">
        <v>232</v>
      </c>
      <c r="I8" s="15" t="s">
        <v>84</v>
      </c>
      <c r="J8" s="1"/>
      <c r="K8" s="1"/>
      <c r="L8" s="1"/>
      <c r="M8" s="1"/>
      <c r="N8" s="1"/>
      <c r="O8" s="1"/>
      <c r="P8" s="1"/>
      <c r="Q8" s="1"/>
      <c r="R8" s="1"/>
      <c r="S8" s="1"/>
      <c r="T8" s="1"/>
      <c r="U8" s="1"/>
      <c r="V8" s="1"/>
      <c r="W8" s="1"/>
      <c r="X8" s="1"/>
      <c r="Y8" s="1"/>
      <c r="Z8" s="1"/>
    </row>
    <row r="9" spans="1:26" ht="409.5" customHeight="1" thickBot="1" x14ac:dyDescent="0.3">
      <c r="A9" s="13">
        <v>144</v>
      </c>
      <c r="B9" s="13">
        <v>3</v>
      </c>
      <c r="C9" s="13" t="s">
        <v>19</v>
      </c>
      <c r="D9" s="13">
        <v>1</v>
      </c>
      <c r="E9" s="13" t="s">
        <v>223</v>
      </c>
      <c r="F9" s="13" t="s">
        <v>224</v>
      </c>
      <c r="G9" s="13" t="s">
        <v>227</v>
      </c>
      <c r="H9" s="14" t="s">
        <v>233</v>
      </c>
      <c r="I9" s="15" t="s">
        <v>84</v>
      </c>
      <c r="J9" s="1"/>
      <c r="K9" s="1"/>
      <c r="L9" s="1"/>
      <c r="M9" s="1"/>
      <c r="N9" s="1"/>
      <c r="O9" s="1"/>
      <c r="P9" s="1"/>
      <c r="Q9" s="1"/>
      <c r="R9" s="1"/>
      <c r="S9" s="1"/>
      <c r="T9" s="1"/>
      <c r="U9" s="1"/>
      <c r="V9" s="1"/>
      <c r="W9" s="1"/>
      <c r="X9" s="1"/>
      <c r="Y9" s="1"/>
      <c r="Z9" s="1"/>
    </row>
    <row r="10" spans="1:26" ht="146.25" customHeight="1" thickBot="1" x14ac:dyDescent="0.3">
      <c r="A10" s="13">
        <v>145</v>
      </c>
      <c r="B10" s="13">
        <v>3</v>
      </c>
      <c r="C10" s="13" t="s">
        <v>19</v>
      </c>
      <c r="D10" s="13">
        <v>1</v>
      </c>
      <c r="E10" s="13" t="s">
        <v>223</v>
      </c>
      <c r="F10" s="13" t="s">
        <v>224</v>
      </c>
      <c r="G10" s="13" t="s">
        <v>234</v>
      </c>
      <c r="H10" s="14" t="s">
        <v>235</v>
      </c>
      <c r="I10" s="15" t="s">
        <v>84</v>
      </c>
      <c r="J10" s="1"/>
      <c r="K10" s="1"/>
      <c r="L10" s="1"/>
      <c r="M10" s="1"/>
      <c r="N10" s="1"/>
      <c r="O10" s="1"/>
      <c r="P10" s="1"/>
      <c r="Q10" s="1"/>
      <c r="R10" s="1"/>
      <c r="S10" s="1"/>
      <c r="T10" s="1"/>
      <c r="U10" s="1"/>
      <c r="V10" s="1"/>
      <c r="W10" s="1"/>
      <c r="X10" s="1"/>
      <c r="Y10" s="1"/>
      <c r="Z10" s="1"/>
    </row>
    <row r="11" spans="1:26" ht="315.75" customHeight="1" thickBot="1" x14ac:dyDescent="0.3">
      <c r="A11" s="13">
        <v>146</v>
      </c>
      <c r="B11" s="13">
        <v>3</v>
      </c>
      <c r="C11" s="13" t="s">
        <v>19</v>
      </c>
      <c r="D11" s="13">
        <v>1</v>
      </c>
      <c r="E11" s="13" t="s">
        <v>223</v>
      </c>
      <c r="F11" s="13" t="s">
        <v>224</v>
      </c>
      <c r="G11" s="13" t="s">
        <v>56</v>
      </c>
      <c r="H11" s="14" t="s">
        <v>236</v>
      </c>
      <c r="I11" s="15" t="s">
        <v>197</v>
      </c>
      <c r="J11" s="1"/>
      <c r="K11" s="1"/>
      <c r="L11" s="1"/>
      <c r="M11" s="1"/>
      <c r="N11" s="1"/>
      <c r="O11" s="1"/>
      <c r="P11" s="1"/>
      <c r="Q11" s="1"/>
      <c r="R11" s="1"/>
      <c r="S11" s="1"/>
      <c r="T11" s="1"/>
      <c r="U11" s="1"/>
      <c r="V11" s="1"/>
      <c r="W11" s="1"/>
      <c r="X11" s="1"/>
      <c r="Y11" s="1"/>
      <c r="Z11" s="1"/>
    </row>
    <row r="12" spans="1:26" ht="192.75" customHeight="1" thickBot="1" x14ac:dyDescent="0.3">
      <c r="A12" s="13">
        <v>147</v>
      </c>
      <c r="B12" s="13">
        <v>3</v>
      </c>
      <c r="C12" s="13" t="s">
        <v>19</v>
      </c>
      <c r="D12" s="13">
        <v>1</v>
      </c>
      <c r="E12" s="13" t="s">
        <v>223</v>
      </c>
      <c r="F12" s="13" t="s">
        <v>224</v>
      </c>
      <c r="G12" s="13" t="s">
        <v>174</v>
      </c>
      <c r="H12" s="14" t="s">
        <v>237</v>
      </c>
      <c r="I12" s="15" t="s">
        <v>160</v>
      </c>
      <c r="J12" s="1"/>
      <c r="K12" s="1"/>
      <c r="L12" s="1"/>
      <c r="M12" s="1"/>
      <c r="N12" s="1"/>
      <c r="O12" s="1"/>
      <c r="P12" s="1"/>
      <c r="Q12" s="1"/>
      <c r="R12" s="1"/>
      <c r="S12" s="1"/>
      <c r="T12" s="1"/>
      <c r="U12" s="1"/>
      <c r="V12" s="1"/>
      <c r="W12" s="1"/>
      <c r="X12" s="1"/>
      <c r="Y12" s="1"/>
      <c r="Z12" s="1"/>
    </row>
    <row r="13" spans="1:26" ht="79.5" customHeight="1" thickBot="1" x14ac:dyDescent="0.3">
      <c r="A13" s="13">
        <v>148</v>
      </c>
      <c r="B13" s="13">
        <v>3</v>
      </c>
      <c r="C13" s="13" t="s">
        <v>19</v>
      </c>
      <c r="D13" s="13">
        <v>1</v>
      </c>
      <c r="E13" s="13" t="s">
        <v>223</v>
      </c>
      <c r="F13" s="13" t="s">
        <v>224</v>
      </c>
      <c r="G13" s="13" t="s">
        <v>108</v>
      </c>
      <c r="H13" s="14" t="s">
        <v>238</v>
      </c>
      <c r="I13" s="15" t="s">
        <v>160</v>
      </c>
      <c r="J13" s="1"/>
      <c r="K13" s="1"/>
      <c r="L13" s="1"/>
      <c r="M13" s="1"/>
      <c r="N13" s="1"/>
      <c r="O13" s="1"/>
      <c r="P13" s="1"/>
      <c r="Q13" s="1"/>
      <c r="R13" s="1"/>
      <c r="S13" s="1"/>
      <c r="T13" s="1"/>
      <c r="U13" s="1"/>
      <c r="V13" s="1"/>
      <c r="W13" s="1"/>
      <c r="X13" s="1"/>
      <c r="Y13" s="1"/>
      <c r="Z13" s="1"/>
    </row>
    <row r="14" spans="1:26" ht="115.5" customHeight="1" thickBot="1" x14ac:dyDescent="0.3">
      <c r="A14" s="13">
        <v>149</v>
      </c>
      <c r="B14" s="13">
        <v>3</v>
      </c>
      <c r="C14" s="13" t="s">
        <v>19</v>
      </c>
      <c r="D14" s="13">
        <v>1</v>
      </c>
      <c r="E14" s="13" t="s">
        <v>223</v>
      </c>
      <c r="F14" s="13" t="s">
        <v>224</v>
      </c>
      <c r="G14" s="13" t="s">
        <v>144</v>
      </c>
      <c r="H14" s="14" t="s">
        <v>239</v>
      </c>
      <c r="I14" s="15" t="s">
        <v>160</v>
      </c>
      <c r="J14" s="1"/>
      <c r="K14" s="1"/>
      <c r="L14" s="1"/>
      <c r="M14" s="1"/>
      <c r="N14" s="1"/>
      <c r="O14" s="1"/>
      <c r="P14" s="1"/>
      <c r="Q14" s="1"/>
      <c r="R14" s="1"/>
      <c r="S14" s="1"/>
      <c r="T14" s="1"/>
      <c r="U14" s="1"/>
      <c r="V14" s="1"/>
      <c r="W14" s="1"/>
      <c r="X14" s="1"/>
      <c r="Y14" s="1"/>
      <c r="Z14" s="1"/>
    </row>
    <row r="15" spans="1:26" ht="303.75" customHeight="1" thickBot="1" x14ac:dyDescent="0.3">
      <c r="A15" s="13">
        <v>150</v>
      </c>
      <c r="B15" s="13">
        <v>3</v>
      </c>
      <c r="C15" s="13" t="s">
        <v>19</v>
      </c>
      <c r="D15" s="13">
        <v>1</v>
      </c>
      <c r="E15" s="13" t="s">
        <v>223</v>
      </c>
      <c r="F15" s="13" t="s">
        <v>224</v>
      </c>
      <c r="G15" s="13" t="s">
        <v>29</v>
      </c>
      <c r="H15" s="14" t="s">
        <v>240</v>
      </c>
      <c r="I15" s="15" t="s">
        <v>142</v>
      </c>
      <c r="J15" s="1"/>
      <c r="K15" s="1"/>
      <c r="L15" s="1"/>
      <c r="M15" s="1"/>
      <c r="N15" s="1"/>
      <c r="O15" s="1"/>
      <c r="P15" s="1"/>
      <c r="Q15" s="1"/>
      <c r="R15" s="1"/>
      <c r="S15" s="1"/>
      <c r="T15" s="1"/>
      <c r="U15" s="1"/>
      <c r="V15" s="1"/>
      <c r="W15" s="1"/>
      <c r="X15" s="1"/>
      <c r="Y15" s="1"/>
      <c r="Z15" s="1"/>
    </row>
    <row r="16" spans="1:26" ht="99.75" customHeight="1" thickBot="1" x14ac:dyDescent="0.3">
      <c r="A16" s="13">
        <v>151</v>
      </c>
      <c r="B16" s="13">
        <v>3</v>
      </c>
      <c r="C16" s="13" t="s">
        <v>19</v>
      </c>
      <c r="D16" s="13">
        <v>1</v>
      </c>
      <c r="E16" s="13" t="s">
        <v>223</v>
      </c>
      <c r="F16" s="13" t="s">
        <v>224</v>
      </c>
      <c r="G16" s="13" t="s">
        <v>56</v>
      </c>
      <c r="H16" s="14" t="s">
        <v>241</v>
      </c>
      <c r="I16" s="15" t="s">
        <v>101</v>
      </c>
      <c r="J16" s="1"/>
      <c r="K16" s="1"/>
      <c r="L16" s="1"/>
      <c r="M16" s="1"/>
      <c r="N16" s="1"/>
      <c r="O16" s="1"/>
      <c r="P16" s="1"/>
      <c r="Q16" s="1"/>
      <c r="R16" s="1"/>
      <c r="S16" s="1"/>
      <c r="T16" s="1"/>
      <c r="U16" s="1"/>
      <c r="V16" s="1"/>
      <c r="W16" s="1"/>
      <c r="X16" s="1"/>
      <c r="Y16" s="1"/>
      <c r="Z16" s="1"/>
    </row>
    <row r="17" spans="1:26" ht="208.5" customHeight="1" thickBot="1" x14ac:dyDescent="0.3">
      <c r="A17" s="13">
        <v>152</v>
      </c>
      <c r="B17" s="13">
        <v>3</v>
      </c>
      <c r="C17" s="13" t="s">
        <v>19</v>
      </c>
      <c r="D17" s="13">
        <v>1</v>
      </c>
      <c r="E17" s="13" t="s">
        <v>223</v>
      </c>
      <c r="F17" s="13" t="s">
        <v>224</v>
      </c>
      <c r="G17" s="13" t="s">
        <v>45</v>
      </c>
      <c r="H17" s="14" t="s">
        <v>242</v>
      </c>
      <c r="I17" s="15" t="s">
        <v>101</v>
      </c>
      <c r="J17" s="1"/>
      <c r="K17" s="1"/>
      <c r="L17" s="1"/>
      <c r="M17" s="1"/>
      <c r="N17" s="1"/>
      <c r="O17" s="1"/>
      <c r="P17" s="1"/>
      <c r="Q17" s="1"/>
      <c r="R17" s="1"/>
      <c r="S17" s="1"/>
      <c r="T17" s="1"/>
      <c r="U17" s="1"/>
      <c r="V17" s="1"/>
      <c r="W17" s="1"/>
      <c r="X17" s="1"/>
      <c r="Y17" s="1"/>
      <c r="Z17" s="1"/>
    </row>
    <row r="18" spans="1:26" ht="284.25" customHeight="1" thickBot="1" x14ac:dyDescent="0.3">
      <c r="A18" s="13">
        <v>153</v>
      </c>
      <c r="B18" s="13">
        <v>3</v>
      </c>
      <c r="C18" s="13" t="s">
        <v>19</v>
      </c>
      <c r="D18" s="13">
        <v>1</v>
      </c>
      <c r="E18" s="13" t="s">
        <v>223</v>
      </c>
      <c r="F18" s="13" t="s">
        <v>224</v>
      </c>
      <c r="G18" s="13" t="s">
        <v>194</v>
      </c>
      <c r="H18" s="14" t="s">
        <v>243</v>
      </c>
      <c r="I18" s="15" t="s">
        <v>82</v>
      </c>
      <c r="J18" s="1"/>
      <c r="K18" s="1"/>
      <c r="L18" s="1"/>
      <c r="M18" s="1"/>
      <c r="N18" s="1"/>
      <c r="O18" s="1"/>
      <c r="P18" s="1"/>
      <c r="Q18" s="1"/>
      <c r="R18" s="1"/>
      <c r="S18" s="1"/>
      <c r="T18" s="1"/>
      <c r="U18" s="1"/>
      <c r="V18" s="1"/>
      <c r="W18" s="1"/>
      <c r="X18" s="1"/>
      <c r="Y18" s="1"/>
      <c r="Z18" s="1"/>
    </row>
    <row r="19" spans="1:26" ht="115.5" customHeight="1" thickBot="1" x14ac:dyDescent="0.3">
      <c r="A19" s="13">
        <v>154</v>
      </c>
      <c r="B19" s="13">
        <v>3</v>
      </c>
      <c r="C19" s="13" t="s">
        <v>19</v>
      </c>
      <c r="D19" s="13">
        <v>1</v>
      </c>
      <c r="E19" s="13" t="s">
        <v>223</v>
      </c>
      <c r="F19" s="13" t="s">
        <v>224</v>
      </c>
      <c r="G19" s="13" t="s">
        <v>56</v>
      </c>
      <c r="H19" s="14" t="s">
        <v>244</v>
      </c>
      <c r="I19" s="15" t="s">
        <v>106</v>
      </c>
      <c r="J19" s="1"/>
      <c r="K19" s="1"/>
      <c r="L19" s="1"/>
      <c r="M19" s="1"/>
      <c r="N19" s="1"/>
      <c r="O19" s="1"/>
      <c r="P19" s="1"/>
      <c r="Q19" s="1"/>
      <c r="R19" s="1"/>
      <c r="S19" s="1"/>
      <c r="T19" s="1"/>
      <c r="U19" s="1"/>
      <c r="V19" s="1"/>
      <c r="W19" s="1"/>
      <c r="X19" s="1"/>
      <c r="Y19" s="1"/>
      <c r="Z19" s="1"/>
    </row>
    <row r="20" spans="1:26" ht="174.75" customHeight="1" thickBot="1" x14ac:dyDescent="0.3">
      <c r="A20" s="13">
        <v>155</v>
      </c>
      <c r="B20" s="13">
        <v>3</v>
      </c>
      <c r="C20" s="13" t="s">
        <v>19</v>
      </c>
      <c r="D20" s="13">
        <v>1</v>
      </c>
      <c r="E20" s="13" t="s">
        <v>223</v>
      </c>
      <c r="F20" s="13" t="s">
        <v>224</v>
      </c>
      <c r="G20" s="13" t="s">
        <v>245</v>
      </c>
      <c r="H20" s="14" t="s">
        <v>246</v>
      </c>
      <c r="I20" s="15" t="s">
        <v>106</v>
      </c>
      <c r="J20" s="1"/>
      <c r="K20" s="1"/>
      <c r="L20" s="1"/>
      <c r="M20" s="1"/>
      <c r="N20" s="1"/>
      <c r="O20" s="1"/>
      <c r="P20" s="1"/>
      <c r="Q20" s="1"/>
      <c r="R20" s="1"/>
      <c r="S20" s="1"/>
      <c r="T20" s="1"/>
      <c r="U20" s="1"/>
      <c r="V20" s="1"/>
      <c r="W20" s="1"/>
      <c r="X20" s="1"/>
      <c r="Y20" s="1"/>
      <c r="Z20" s="1"/>
    </row>
    <row r="21" spans="1:26" ht="302.25" customHeight="1" thickBot="1" x14ac:dyDescent="0.3">
      <c r="A21" s="13">
        <v>156</v>
      </c>
      <c r="B21" s="13">
        <v>3</v>
      </c>
      <c r="C21" s="13" t="s">
        <v>19</v>
      </c>
      <c r="D21" s="13">
        <v>1</v>
      </c>
      <c r="E21" s="13" t="s">
        <v>223</v>
      </c>
      <c r="F21" s="13" t="s">
        <v>224</v>
      </c>
      <c r="G21" s="13" t="s">
        <v>209</v>
      </c>
      <c r="H21" s="14" t="s">
        <v>247</v>
      </c>
      <c r="I21" s="15" t="s">
        <v>106</v>
      </c>
      <c r="J21" s="1"/>
      <c r="K21" s="1"/>
      <c r="L21" s="1"/>
      <c r="M21" s="1"/>
      <c r="N21" s="1"/>
      <c r="O21" s="1"/>
      <c r="P21" s="1"/>
      <c r="Q21" s="1"/>
      <c r="R21" s="1"/>
      <c r="S21" s="1"/>
      <c r="T21" s="1"/>
      <c r="U21" s="1"/>
      <c r="V21" s="1"/>
      <c r="W21" s="1"/>
      <c r="X21" s="1"/>
      <c r="Y21" s="1"/>
      <c r="Z21" s="1"/>
    </row>
    <row r="22" spans="1:26" ht="115.5" customHeight="1" thickBot="1" x14ac:dyDescent="0.3">
      <c r="A22" s="13">
        <v>157</v>
      </c>
      <c r="B22" s="13">
        <v>3</v>
      </c>
      <c r="C22" s="13" t="s">
        <v>19</v>
      </c>
      <c r="D22" s="13">
        <v>1</v>
      </c>
      <c r="E22" s="13" t="s">
        <v>223</v>
      </c>
      <c r="F22" s="13" t="s">
        <v>224</v>
      </c>
      <c r="G22" s="13" t="s">
        <v>45</v>
      </c>
      <c r="H22" s="14" t="s">
        <v>248</v>
      </c>
      <c r="I22" s="15" t="s">
        <v>106</v>
      </c>
      <c r="J22" s="1"/>
      <c r="K22" s="1"/>
      <c r="L22" s="1"/>
      <c r="M22" s="1"/>
      <c r="N22" s="1"/>
      <c r="O22" s="1"/>
      <c r="P22" s="1"/>
      <c r="Q22" s="1"/>
      <c r="R22" s="1"/>
      <c r="S22" s="1"/>
      <c r="T22" s="1"/>
      <c r="U22" s="1"/>
      <c r="V22" s="1"/>
      <c r="W22" s="1"/>
      <c r="X22" s="1"/>
      <c r="Y22" s="1"/>
      <c r="Z22" s="1"/>
    </row>
    <row r="23" spans="1:26" ht="115.5" customHeight="1" thickBot="1" x14ac:dyDescent="0.3">
      <c r="A23" s="13">
        <v>158</v>
      </c>
      <c r="B23" s="13">
        <v>3</v>
      </c>
      <c r="C23" s="13" t="s">
        <v>19</v>
      </c>
      <c r="D23" s="13">
        <v>1</v>
      </c>
      <c r="E23" s="13" t="s">
        <v>223</v>
      </c>
      <c r="F23" s="13" t="s">
        <v>224</v>
      </c>
      <c r="G23" s="13" t="s">
        <v>50</v>
      </c>
      <c r="H23" s="14" t="s">
        <v>249</v>
      </c>
      <c r="I23" s="15" t="s">
        <v>106</v>
      </c>
      <c r="J23" s="1"/>
      <c r="K23" s="1"/>
      <c r="L23" s="1"/>
      <c r="M23" s="1"/>
      <c r="N23" s="1"/>
      <c r="O23" s="1"/>
      <c r="P23" s="1"/>
      <c r="Q23" s="1"/>
      <c r="R23" s="1"/>
      <c r="S23" s="1"/>
      <c r="T23" s="1"/>
      <c r="U23" s="1"/>
      <c r="V23" s="1"/>
      <c r="W23" s="1"/>
      <c r="X23" s="1"/>
      <c r="Y23" s="1"/>
      <c r="Z23" s="1"/>
    </row>
    <row r="24" spans="1:26" ht="98.25" customHeight="1" thickBot="1" x14ac:dyDescent="0.3">
      <c r="A24" s="13">
        <v>159</v>
      </c>
      <c r="B24" s="13">
        <v>3</v>
      </c>
      <c r="C24" s="13" t="s">
        <v>19</v>
      </c>
      <c r="D24" s="13">
        <v>1</v>
      </c>
      <c r="E24" s="13" t="s">
        <v>223</v>
      </c>
      <c r="F24" s="13" t="s">
        <v>224</v>
      </c>
      <c r="G24" s="13" t="s">
        <v>209</v>
      </c>
      <c r="H24" s="14" t="s">
        <v>250</v>
      </c>
      <c r="I24" s="15" t="s">
        <v>84</v>
      </c>
      <c r="J24" s="1"/>
      <c r="K24" s="1"/>
      <c r="L24" s="1"/>
      <c r="M24" s="1"/>
      <c r="N24" s="1"/>
      <c r="O24" s="1"/>
      <c r="P24" s="1"/>
      <c r="Q24" s="1"/>
      <c r="R24" s="1"/>
      <c r="S24" s="1"/>
      <c r="T24" s="1"/>
      <c r="U24" s="1"/>
      <c r="V24" s="1"/>
      <c r="W24" s="1"/>
      <c r="X24" s="1"/>
      <c r="Y24" s="1"/>
      <c r="Z24" s="1"/>
    </row>
    <row r="25" spans="1:26" ht="318" customHeight="1" thickBot="1" x14ac:dyDescent="0.3">
      <c r="A25" s="13">
        <v>160</v>
      </c>
      <c r="B25" s="13">
        <v>3</v>
      </c>
      <c r="C25" s="13" t="s">
        <v>19</v>
      </c>
      <c r="D25" s="13">
        <v>1</v>
      </c>
      <c r="E25" s="13" t="s">
        <v>223</v>
      </c>
      <c r="F25" s="13" t="s">
        <v>224</v>
      </c>
      <c r="G25" s="13" t="s">
        <v>251</v>
      </c>
      <c r="H25" s="14" t="s">
        <v>252</v>
      </c>
      <c r="I25" s="15" t="s">
        <v>136</v>
      </c>
      <c r="J25" s="1"/>
      <c r="K25" s="1"/>
      <c r="L25" s="1"/>
      <c r="M25" s="1"/>
      <c r="N25" s="1"/>
      <c r="O25" s="1"/>
      <c r="P25" s="1"/>
      <c r="Q25" s="1"/>
      <c r="R25" s="1"/>
      <c r="S25" s="1"/>
      <c r="T25" s="1"/>
      <c r="U25" s="1"/>
      <c r="V25" s="1"/>
      <c r="W25" s="1"/>
      <c r="X25" s="1"/>
      <c r="Y25" s="1"/>
      <c r="Z25" s="1"/>
    </row>
    <row r="26" spans="1:26" ht="365.25" customHeight="1" thickBot="1" x14ac:dyDescent="0.3">
      <c r="A26" s="13">
        <v>161</v>
      </c>
      <c r="B26" s="13">
        <v>3</v>
      </c>
      <c r="C26" s="13" t="s">
        <v>19</v>
      </c>
      <c r="D26" s="13">
        <v>1</v>
      </c>
      <c r="E26" s="13" t="s">
        <v>223</v>
      </c>
      <c r="F26" s="13" t="s">
        <v>224</v>
      </c>
      <c r="G26" s="13" t="s">
        <v>253</v>
      </c>
      <c r="H26" s="14" t="s">
        <v>254</v>
      </c>
      <c r="I26" s="15" t="s">
        <v>136</v>
      </c>
      <c r="J26" s="1"/>
      <c r="K26" s="1"/>
      <c r="L26" s="1"/>
      <c r="M26" s="1"/>
      <c r="N26" s="1"/>
      <c r="O26" s="1"/>
      <c r="P26" s="1"/>
      <c r="Q26" s="1"/>
      <c r="R26" s="1"/>
      <c r="S26" s="1"/>
      <c r="T26" s="1"/>
      <c r="U26" s="1"/>
      <c r="V26" s="1"/>
      <c r="W26" s="1"/>
      <c r="X26" s="1"/>
      <c r="Y26" s="1"/>
      <c r="Z26" s="1"/>
    </row>
    <row r="27" spans="1:26" ht="209.25" customHeight="1" thickBot="1" x14ac:dyDescent="0.3">
      <c r="A27" s="13">
        <v>162</v>
      </c>
      <c r="B27" s="13">
        <v>3</v>
      </c>
      <c r="C27" s="13" t="s">
        <v>19</v>
      </c>
      <c r="D27" s="13">
        <v>1</v>
      </c>
      <c r="E27" s="13" t="s">
        <v>223</v>
      </c>
      <c r="F27" s="13" t="s">
        <v>224</v>
      </c>
      <c r="G27" s="13" t="s">
        <v>543</v>
      </c>
      <c r="H27" s="14" t="s">
        <v>255</v>
      </c>
      <c r="I27" s="15" t="s">
        <v>86</v>
      </c>
      <c r="J27" s="1"/>
      <c r="K27" s="1"/>
      <c r="L27" s="1"/>
      <c r="M27" s="1"/>
      <c r="N27" s="1"/>
      <c r="O27" s="1"/>
      <c r="P27" s="1"/>
      <c r="Q27" s="1"/>
      <c r="R27" s="1"/>
      <c r="S27" s="1"/>
      <c r="T27" s="1"/>
      <c r="U27" s="1"/>
      <c r="V27" s="1"/>
      <c r="W27" s="1"/>
      <c r="X27" s="1"/>
      <c r="Y27" s="1"/>
      <c r="Z27" s="1"/>
    </row>
    <row r="28" spans="1:26" ht="115.5" customHeight="1" thickBot="1" x14ac:dyDescent="0.3">
      <c r="A28" s="13">
        <v>163</v>
      </c>
      <c r="B28" s="13">
        <v>3</v>
      </c>
      <c r="C28" s="13" t="s">
        <v>19</v>
      </c>
      <c r="D28" s="13">
        <v>1</v>
      </c>
      <c r="E28" s="13" t="s">
        <v>223</v>
      </c>
      <c r="F28" s="13" t="s">
        <v>224</v>
      </c>
      <c r="G28" s="13" t="s">
        <v>45</v>
      </c>
      <c r="H28" s="14" t="s">
        <v>256</v>
      </c>
      <c r="I28" s="15" t="s">
        <v>86</v>
      </c>
      <c r="J28" s="1"/>
      <c r="K28" s="1"/>
      <c r="L28" s="1"/>
      <c r="M28" s="1"/>
      <c r="N28" s="1"/>
      <c r="O28" s="1"/>
      <c r="P28" s="1"/>
      <c r="Q28" s="1"/>
      <c r="R28" s="1"/>
      <c r="S28" s="1"/>
      <c r="T28" s="1"/>
      <c r="U28" s="1"/>
      <c r="V28" s="1"/>
      <c r="W28" s="1"/>
      <c r="X28" s="1"/>
      <c r="Y28" s="1"/>
      <c r="Z28" s="1"/>
    </row>
    <row r="29" spans="1:26" ht="159.75" customHeight="1" thickBot="1" x14ac:dyDescent="0.3">
      <c r="A29" s="13">
        <v>164</v>
      </c>
      <c r="B29" s="13">
        <v>3</v>
      </c>
      <c r="C29" s="13" t="s">
        <v>19</v>
      </c>
      <c r="D29" s="13">
        <v>1</v>
      </c>
      <c r="E29" s="13" t="s">
        <v>223</v>
      </c>
      <c r="F29" s="13" t="s">
        <v>224</v>
      </c>
      <c r="G29" s="13" t="s">
        <v>45</v>
      </c>
      <c r="H29" s="14" t="s">
        <v>257</v>
      </c>
      <c r="I29" s="15" t="s">
        <v>84</v>
      </c>
      <c r="J29" s="1"/>
      <c r="K29" s="1"/>
      <c r="L29" s="1"/>
      <c r="M29" s="1"/>
      <c r="N29" s="1"/>
      <c r="O29" s="1"/>
      <c r="P29" s="1"/>
      <c r="Q29" s="1"/>
      <c r="R29" s="1"/>
      <c r="S29" s="1"/>
      <c r="T29" s="1"/>
      <c r="U29" s="1"/>
      <c r="V29" s="1"/>
      <c r="W29" s="1"/>
      <c r="X29" s="1"/>
      <c r="Y29" s="1"/>
      <c r="Z29" s="1"/>
    </row>
    <row r="30" spans="1:26" ht="223.5" customHeight="1" thickBot="1" x14ac:dyDescent="0.3">
      <c r="A30" s="13">
        <v>165</v>
      </c>
      <c r="B30" s="13">
        <v>3</v>
      </c>
      <c r="C30" s="13" t="s">
        <v>19</v>
      </c>
      <c r="D30" s="13">
        <v>1</v>
      </c>
      <c r="E30" s="13" t="s">
        <v>223</v>
      </c>
      <c r="F30" s="13" t="s">
        <v>224</v>
      </c>
      <c r="G30" s="13" t="s">
        <v>56</v>
      </c>
      <c r="H30" s="14" t="s">
        <v>258</v>
      </c>
      <c r="I30" s="15" t="s">
        <v>122</v>
      </c>
      <c r="J30" s="1"/>
      <c r="K30" s="1"/>
      <c r="L30" s="1"/>
      <c r="M30" s="1"/>
      <c r="N30" s="1"/>
      <c r="O30" s="1"/>
      <c r="P30" s="1"/>
      <c r="Q30" s="1"/>
      <c r="R30" s="1"/>
      <c r="S30" s="1"/>
      <c r="T30" s="1"/>
      <c r="U30" s="1"/>
      <c r="V30" s="1"/>
      <c r="W30" s="1"/>
      <c r="X30" s="1"/>
      <c r="Y30" s="1"/>
      <c r="Z30" s="1"/>
    </row>
    <row r="31" spans="1:26" ht="254.25" customHeight="1" thickBot="1" x14ac:dyDescent="0.3">
      <c r="A31" s="13">
        <v>166</v>
      </c>
      <c r="B31" s="13">
        <v>3</v>
      </c>
      <c r="C31" s="13" t="s">
        <v>19</v>
      </c>
      <c r="D31" s="13">
        <v>1</v>
      </c>
      <c r="E31" s="13" t="s">
        <v>223</v>
      </c>
      <c r="F31" s="13" t="s">
        <v>224</v>
      </c>
      <c r="G31" s="13" t="s">
        <v>259</v>
      </c>
      <c r="H31" s="14" t="s">
        <v>260</v>
      </c>
      <c r="I31" s="15" t="s">
        <v>122</v>
      </c>
      <c r="J31" s="1"/>
      <c r="K31" s="1"/>
      <c r="L31" s="1"/>
      <c r="M31" s="1"/>
      <c r="N31" s="1"/>
      <c r="O31" s="1"/>
      <c r="P31" s="1"/>
      <c r="Q31" s="1"/>
      <c r="R31" s="1"/>
      <c r="S31" s="1"/>
      <c r="T31" s="1"/>
      <c r="U31" s="1"/>
      <c r="V31" s="1"/>
      <c r="W31" s="1"/>
      <c r="X31" s="1"/>
      <c r="Y31" s="1"/>
      <c r="Z31" s="1"/>
    </row>
    <row r="32" spans="1:26" ht="176.25" customHeight="1" thickBot="1" x14ac:dyDescent="0.3">
      <c r="A32" s="13">
        <v>167</v>
      </c>
      <c r="B32" s="13">
        <v>3</v>
      </c>
      <c r="C32" s="13" t="s">
        <v>19</v>
      </c>
      <c r="D32" s="13">
        <v>1</v>
      </c>
      <c r="E32" s="13" t="s">
        <v>223</v>
      </c>
      <c r="F32" s="13" t="s">
        <v>224</v>
      </c>
      <c r="G32" s="13" t="s">
        <v>45</v>
      </c>
      <c r="H32" s="14" t="s">
        <v>261</v>
      </c>
      <c r="I32" s="15" t="s">
        <v>122</v>
      </c>
      <c r="J32" s="1"/>
      <c r="K32" s="1"/>
      <c r="L32" s="1"/>
      <c r="M32" s="1"/>
      <c r="N32" s="1"/>
      <c r="O32" s="1"/>
      <c r="P32" s="1"/>
      <c r="Q32" s="1"/>
      <c r="R32" s="1"/>
      <c r="S32" s="1"/>
      <c r="T32" s="1"/>
      <c r="U32" s="1"/>
      <c r="V32" s="1"/>
      <c r="W32" s="1"/>
      <c r="X32" s="1"/>
      <c r="Y32" s="1"/>
      <c r="Z32" s="1"/>
    </row>
    <row r="33" spans="1:26" ht="409.5" customHeight="1" thickBot="1" x14ac:dyDescent="0.3">
      <c r="A33" s="13">
        <v>168</v>
      </c>
      <c r="B33" s="13">
        <v>3</v>
      </c>
      <c r="C33" s="13" t="s">
        <v>19</v>
      </c>
      <c r="D33" s="13">
        <v>1</v>
      </c>
      <c r="E33" s="13" t="s">
        <v>223</v>
      </c>
      <c r="F33" s="13" t="s">
        <v>224</v>
      </c>
      <c r="G33" s="13" t="s">
        <v>144</v>
      </c>
      <c r="H33" s="14" t="s">
        <v>262</v>
      </c>
      <c r="I33" s="15" t="s">
        <v>24</v>
      </c>
      <c r="J33" s="1"/>
      <c r="K33" s="1"/>
      <c r="L33" s="1"/>
      <c r="M33" s="1"/>
      <c r="N33" s="1"/>
      <c r="O33" s="1"/>
      <c r="P33" s="1"/>
      <c r="Q33" s="1"/>
      <c r="R33" s="1"/>
      <c r="S33" s="1"/>
      <c r="T33" s="1"/>
      <c r="U33" s="1"/>
      <c r="V33" s="1"/>
      <c r="W33" s="1"/>
      <c r="X33" s="1"/>
      <c r="Y33" s="1"/>
      <c r="Z33" s="1"/>
    </row>
    <row r="34" spans="1:26" ht="334.5" customHeight="1" thickBot="1" x14ac:dyDescent="0.3">
      <c r="A34" s="13">
        <v>169</v>
      </c>
      <c r="B34" s="13">
        <v>3</v>
      </c>
      <c r="C34" s="13" t="s">
        <v>19</v>
      </c>
      <c r="D34" s="13">
        <v>1</v>
      </c>
      <c r="E34" s="13" t="s">
        <v>223</v>
      </c>
      <c r="F34" s="13" t="s">
        <v>224</v>
      </c>
      <c r="G34" s="13" t="s">
        <v>45</v>
      </c>
      <c r="H34" s="14" t="s">
        <v>263</v>
      </c>
      <c r="I34" s="15" t="s">
        <v>24</v>
      </c>
      <c r="J34" s="1"/>
      <c r="K34" s="1"/>
      <c r="L34" s="1"/>
      <c r="M34" s="1"/>
      <c r="N34" s="1"/>
      <c r="O34" s="1"/>
      <c r="P34" s="1"/>
      <c r="Q34" s="1"/>
      <c r="R34" s="1"/>
      <c r="S34" s="1"/>
      <c r="T34" s="1"/>
      <c r="U34" s="1"/>
      <c r="V34" s="1"/>
      <c r="W34" s="1"/>
      <c r="X34" s="1"/>
      <c r="Y34" s="1"/>
      <c r="Z34" s="1"/>
    </row>
    <row r="35" spans="1:26" ht="409.5" customHeight="1" thickBot="1" x14ac:dyDescent="0.3">
      <c r="A35" s="13">
        <v>170</v>
      </c>
      <c r="B35" s="13">
        <v>3</v>
      </c>
      <c r="C35" s="13" t="s">
        <v>19</v>
      </c>
      <c r="D35" s="13">
        <v>1</v>
      </c>
      <c r="E35" s="13" t="s">
        <v>223</v>
      </c>
      <c r="F35" s="13" t="s">
        <v>224</v>
      </c>
      <c r="G35" s="13" t="s">
        <v>264</v>
      </c>
      <c r="H35" s="14" t="s">
        <v>265</v>
      </c>
      <c r="I35" s="15" t="s">
        <v>24</v>
      </c>
      <c r="J35" s="1"/>
      <c r="K35" s="1"/>
      <c r="L35" s="1"/>
      <c r="M35" s="1"/>
      <c r="N35" s="1"/>
      <c r="O35" s="1"/>
      <c r="P35" s="1"/>
      <c r="Q35" s="1"/>
      <c r="R35" s="1"/>
      <c r="S35" s="1"/>
      <c r="T35" s="1"/>
      <c r="U35" s="1"/>
      <c r="V35" s="1"/>
      <c r="W35" s="1"/>
      <c r="X35" s="1"/>
      <c r="Y35" s="1"/>
      <c r="Z35" s="1"/>
    </row>
    <row r="36" spans="1:26" ht="351" customHeight="1" thickBot="1" x14ac:dyDescent="0.3">
      <c r="A36" s="13">
        <v>171</v>
      </c>
      <c r="B36" s="13">
        <v>3</v>
      </c>
      <c r="C36" s="13" t="s">
        <v>19</v>
      </c>
      <c r="D36" s="13">
        <v>1</v>
      </c>
      <c r="E36" s="13" t="s">
        <v>223</v>
      </c>
      <c r="F36" s="13" t="s">
        <v>224</v>
      </c>
      <c r="G36" s="13" t="s">
        <v>266</v>
      </c>
      <c r="H36" s="14" t="s">
        <v>267</v>
      </c>
      <c r="I36" s="15" t="s">
        <v>268</v>
      </c>
      <c r="J36" s="1"/>
      <c r="K36" s="1"/>
      <c r="L36" s="1"/>
      <c r="M36" s="1"/>
      <c r="N36" s="1"/>
      <c r="O36" s="1"/>
      <c r="P36" s="1"/>
      <c r="Q36" s="1"/>
      <c r="R36" s="1"/>
      <c r="S36" s="1"/>
      <c r="T36" s="1"/>
      <c r="U36" s="1"/>
      <c r="V36" s="1"/>
      <c r="W36" s="1"/>
      <c r="X36" s="1"/>
      <c r="Y36" s="1"/>
      <c r="Z36" s="1"/>
    </row>
    <row r="37" spans="1:26" ht="115.5" customHeight="1" thickBot="1" x14ac:dyDescent="0.3">
      <c r="A37" s="13">
        <v>172</v>
      </c>
      <c r="B37" s="13">
        <v>3</v>
      </c>
      <c r="C37" s="13" t="s">
        <v>19</v>
      </c>
      <c r="D37" s="13">
        <v>1</v>
      </c>
      <c r="E37" s="13" t="s">
        <v>223</v>
      </c>
      <c r="F37" s="13" t="s">
        <v>224</v>
      </c>
      <c r="G37" s="13" t="s">
        <v>264</v>
      </c>
      <c r="H37" s="14" t="s">
        <v>269</v>
      </c>
      <c r="I37" s="15" t="s">
        <v>24</v>
      </c>
      <c r="J37" s="1"/>
      <c r="K37" s="1"/>
      <c r="L37" s="1"/>
      <c r="M37" s="1"/>
      <c r="N37" s="1"/>
      <c r="O37" s="1"/>
      <c r="P37" s="1"/>
      <c r="Q37" s="1"/>
      <c r="R37" s="1"/>
      <c r="S37" s="1"/>
      <c r="T37" s="1"/>
      <c r="U37" s="1"/>
      <c r="V37" s="1"/>
      <c r="W37" s="1"/>
      <c r="X37" s="1"/>
      <c r="Y37" s="1"/>
      <c r="Z37" s="1"/>
    </row>
    <row r="38" spans="1:26" ht="115.5" customHeight="1" thickBot="1" x14ac:dyDescent="0.3">
      <c r="A38" s="13">
        <v>173</v>
      </c>
      <c r="B38" s="13">
        <v>3</v>
      </c>
      <c r="C38" s="13" t="s">
        <v>19</v>
      </c>
      <c r="D38" s="13">
        <v>1</v>
      </c>
      <c r="E38" s="13" t="s">
        <v>223</v>
      </c>
      <c r="F38" s="13" t="s">
        <v>224</v>
      </c>
      <c r="G38" s="13" t="s">
        <v>108</v>
      </c>
      <c r="H38" s="14" t="s">
        <v>270</v>
      </c>
      <c r="I38" s="15" t="s">
        <v>114</v>
      </c>
      <c r="J38" s="1"/>
      <c r="K38" s="1"/>
      <c r="L38" s="1"/>
      <c r="M38" s="1"/>
      <c r="N38" s="1"/>
      <c r="O38" s="1"/>
      <c r="P38" s="1"/>
      <c r="Q38" s="1"/>
      <c r="R38" s="1"/>
      <c r="S38" s="1"/>
      <c r="T38" s="1"/>
      <c r="U38" s="1"/>
      <c r="V38" s="1"/>
      <c r="W38" s="1"/>
      <c r="X38" s="1"/>
      <c r="Y38" s="1"/>
      <c r="Z38" s="1"/>
    </row>
    <row r="39" spans="1:26" ht="409.6" customHeight="1" thickBot="1" x14ac:dyDescent="0.3">
      <c r="A39" s="13">
        <v>174</v>
      </c>
      <c r="B39" s="13">
        <v>3</v>
      </c>
      <c r="C39" s="13" t="s">
        <v>19</v>
      </c>
      <c r="D39" s="13">
        <v>1</v>
      </c>
      <c r="E39" s="13" t="s">
        <v>223</v>
      </c>
      <c r="F39" s="13" t="s">
        <v>224</v>
      </c>
      <c r="G39" s="13" t="s">
        <v>271</v>
      </c>
      <c r="H39" s="14" t="s">
        <v>272</v>
      </c>
      <c r="I39" s="15" t="s">
        <v>114</v>
      </c>
      <c r="J39" s="1"/>
      <c r="K39" s="1"/>
      <c r="L39" s="1"/>
      <c r="M39" s="1"/>
      <c r="N39" s="1"/>
      <c r="O39" s="1"/>
      <c r="P39" s="1"/>
      <c r="Q39" s="1"/>
      <c r="R39" s="1"/>
      <c r="S39" s="1"/>
      <c r="T39" s="1"/>
      <c r="U39" s="1"/>
      <c r="V39" s="1"/>
      <c r="W39" s="1"/>
      <c r="X39" s="1"/>
      <c r="Y39" s="1"/>
      <c r="Z39" s="1"/>
    </row>
    <row r="40" spans="1:26" ht="164.25" customHeight="1" thickBot="1" x14ac:dyDescent="0.3">
      <c r="A40" s="13">
        <v>175</v>
      </c>
      <c r="B40" s="13">
        <v>3</v>
      </c>
      <c r="C40" s="13" t="s">
        <v>19</v>
      </c>
      <c r="D40" s="13">
        <v>1</v>
      </c>
      <c r="E40" s="13" t="s">
        <v>223</v>
      </c>
      <c r="F40" s="13" t="s">
        <v>224</v>
      </c>
      <c r="G40" s="13" t="s">
        <v>251</v>
      </c>
      <c r="H40" s="14" t="s">
        <v>273</v>
      </c>
      <c r="I40" s="15" t="s">
        <v>114</v>
      </c>
      <c r="J40" s="1"/>
      <c r="K40" s="1"/>
      <c r="L40" s="1"/>
      <c r="M40" s="1"/>
      <c r="N40" s="1"/>
      <c r="O40" s="1"/>
      <c r="P40" s="1"/>
      <c r="Q40" s="1"/>
      <c r="R40" s="1"/>
      <c r="S40" s="1"/>
      <c r="T40" s="1"/>
      <c r="U40" s="1"/>
      <c r="V40" s="1"/>
      <c r="W40" s="1"/>
      <c r="X40" s="1"/>
      <c r="Y40" s="1"/>
      <c r="Z40" s="1"/>
    </row>
    <row r="41" spans="1:26" ht="397.5" customHeight="1" thickBot="1" x14ac:dyDescent="0.3">
      <c r="A41" s="13">
        <v>176</v>
      </c>
      <c r="B41" s="13">
        <v>3</v>
      </c>
      <c r="C41" s="13" t="s">
        <v>19</v>
      </c>
      <c r="D41" s="13">
        <v>1</v>
      </c>
      <c r="E41" s="13" t="s">
        <v>223</v>
      </c>
      <c r="F41" s="13" t="s">
        <v>224</v>
      </c>
      <c r="G41" s="13" t="s">
        <v>45</v>
      </c>
      <c r="H41" s="14" t="s">
        <v>274</v>
      </c>
      <c r="I41" s="15" t="s">
        <v>43</v>
      </c>
      <c r="J41" s="1"/>
      <c r="K41" s="1"/>
      <c r="L41" s="1"/>
      <c r="M41" s="1"/>
      <c r="N41" s="1"/>
      <c r="O41" s="1"/>
      <c r="P41" s="1"/>
      <c r="Q41" s="1"/>
      <c r="R41" s="1"/>
      <c r="S41" s="1"/>
      <c r="T41" s="1"/>
      <c r="U41" s="1"/>
      <c r="V41" s="1"/>
      <c r="W41" s="1"/>
      <c r="X41" s="1"/>
      <c r="Y41" s="1"/>
      <c r="Z41" s="1"/>
    </row>
    <row r="42" spans="1:26" ht="409.5" customHeight="1" thickBot="1" x14ac:dyDescent="0.3">
      <c r="A42" s="13">
        <v>177</v>
      </c>
      <c r="B42" s="13">
        <v>3</v>
      </c>
      <c r="C42" s="13" t="s">
        <v>19</v>
      </c>
      <c r="D42" s="13">
        <v>1</v>
      </c>
      <c r="E42" s="13" t="s">
        <v>223</v>
      </c>
      <c r="F42" s="13" t="s">
        <v>224</v>
      </c>
      <c r="G42" s="13" t="s">
        <v>45</v>
      </c>
      <c r="H42" s="14" t="s">
        <v>275</v>
      </c>
      <c r="I42" s="15" t="s">
        <v>24</v>
      </c>
      <c r="J42" s="1"/>
      <c r="K42" s="1"/>
      <c r="L42" s="1"/>
      <c r="M42" s="1"/>
      <c r="N42" s="1"/>
      <c r="O42" s="1"/>
      <c r="P42" s="1"/>
      <c r="Q42" s="1"/>
      <c r="R42" s="1"/>
      <c r="S42" s="1"/>
      <c r="T42" s="1"/>
      <c r="U42" s="1"/>
      <c r="V42" s="1"/>
      <c r="W42" s="1"/>
      <c r="X42" s="1"/>
      <c r="Y42" s="1"/>
      <c r="Z42" s="1"/>
    </row>
    <row r="43" spans="1:26" ht="409.5" customHeight="1" thickBot="1" x14ac:dyDescent="0.3">
      <c r="A43" s="13">
        <v>178</v>
      </c>
      <c r="B43" s="13">
        <v>3</v>
      </c>
      <c r="C43" s="13" t="s">
        <v>19</v>
      </c>
      <c r="D43" s="13">
        <v>1</v>
      </c>
      <c r="E43" s="13" t="s">
        <v>223</v>
      </c>
      <c r="F43" s="13" t="s">
        <v>224</v>
      </c>
      <c r="G43" s="13" t="s">
        <v>276</v>
      </c>
      <c r="H43" s="14" t="s">
        <v>292</v>
      </c>
      <c r="I43" s="15" t="s">
        <v>24</v>
      </c>
      <c r="J43" s="1"/>
      <c r="K43" s="1"/>
      <c r="L43" s="1"/>
      <c r="M43" s="1"/>
      <c r="N43" s="1"/>
      <c r="O43" s="1"/>
      <c r="P43" s="1"/>
      <c r="Q43" s="1"/>
      <c r="R43" s="1"/>
      <c r="S43" s="1"/>
      <c r="T43" s="1"/>
      <c r="U43" s="1"/>
      <c r="V43" s="1"/>
      <c r="W43" s="1"/>
      <c r="X43" s="1"/>
      <c r="Y43" s="1"/>
      <c r="Z43" s="1"/>
    </row>
    <row r="44" spans="1:26" ht="409.6" customHeight="1" thickBot="1" x14ac:dyDescent="0.3">
      <c r="A44" s="13">
        <v>179</v>
      </c>
      <c r="B44" s="13">
        <v>3</v>
      </c>
      <c r="C44" s="13" t="s">
        <v>19</v>
      </c>
      <c r="D44" s="13">
        <v>1</v>
      </c>
      <c r="E44" s="13" t="s">
        <v>223</v>
      </c>
      <c r="F44" s="13" t="s">
        <v>224</v>
      </c>
      <c r="G44" s="13" t="s">
        <v>277</v>
      </c>
      <c r="H44" s="14" t="s">
        <v>278</v>
      </c>
      <c r="I44" s="15" t="s">
        <v>24</v>
      </c>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autoFilter ref="A2:I44" xr:uid="{00000000-0009-0000-0000-000005000000}"/>
  <mergeCells count="1">
    <mergeCell ref="A1:I1"/>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BA28-7B54-42E4-9E2B-BC2BA34181F9}">
  <dimension ref="A1:C26"/>
  <sheetViews>
    <sheetView topLeftCell="A19" zoomScale="90" zoomScaleNormal="90" workbookViewId="0">
      <selection activeCell="B25" sqref="B25"/>
    </sheetView>
  </sheetViews>
  <sheetFormatPr baseColWidth="10" defaultRowHeight="15" x14ac:dyDescent="0.25"/>
  <cols>
    <col min="1" max="1" width="31.7109375" style="9" customWidth="1"/>
    <col min="2" max="2" width="21.42578125" style="9" customWidth="1"/>
    <col min="3" max="3" width="102.5703125" style="9" customWidth="1"/>
    <col min="4" max="16384" width="11.42578125" style="9"/>
  </cols>
  <sheetData>
    <row r="1" spans="1:3" ht="45.75" thickBot="1" x14ac:dyDescent="0.3">
      <c r="A1" s="21" t="s">
        <v>513</v>
      </c>
      <c r="B1" s="21" t="s">
        <v>473</v>
      </c>
      <c r="C1" s="21" t="s">
        <v>472</v>
      </c>
    </row>
    <row r="2" spans="1:3" ht="93.75" customHeight="1" thickBot="1" x14ac:dyDescent="0.3">
      <c r="A2" s="20" t="s">
        <v>108</v>
      </c>
      <c r="B2" s="19">
        <f>COUNTIF(UA03A!G3:G44,"ADMISIÓN")</f>
        <v>2</v>
      </c>
      <c r="C2" s="16" t="s">
        <v>486</v>
      </c>
    </row>
    <row r="3" spans="1:3" ht="35.25" customHeight="1" thickBot="1" x14ac:dyDescent="0.3">
      <c r="A3" s="20" t="s">
        <v>251</v>
      </c>
      <c r="B3" s="19">
        <f>COUNTIF(UA03A!G3:G44,"APRENDIZAJE SITUADO")</f>
        <v>2</v>
      </c>
      <c r="C3" s="16" t="s">
        <v>519</v>
      </c>
    </row>
    <row r="4" spans="1:3" ht="35.25" customHeight="1" thickBot="1" x14ac:dyDescent="0.3">
      <c r="A4" s="20" t="s">
        <v>253</v>
      </c>
      <c r="B4" s="19">
        <f>COUNTIF(UA03A!G3:G44,"BIENESTAR UNIVERSITARIO")</f>
        <v>1</v>
      </c>
      <c r="C4" s="16" t="s">
        <v>521</v>
      </c>
    </row>
    <row r="5" spans="1:3" ht="48.75" customHeight="1" thickBot="1" x14ac:dyDescent="0.3">
      <c r="A5" s="20" t="s">
        <v>144</v>
      </c>
      <c r="B5" s="19">
        <f>COUNTIF(UA03A!G3:G44,"CATEGORÍA DOCENTE")</f>
        <v>2</v>
      </c>
      <c r="C5" s="16" t="s">
        <v>520</v>
      </c>
    </row>
    <row r="6" spans="1:3" ht="35.25" customHeight="1" thickBot="1" x14ac:dyDescent="0.3">
      <c r="A6" s="20" t="s">
        <v>209</v>
      </c>
      <c r="B6" s="19">
        <f>COUNTIF(UA03A!G3:G44,"CIBERGEOGRAFÍA")</f>
        <v>2</v>
      </c>
      <c r="C6" s="16" t="s">
        <v>500</v>
      </c>
    </row>
    <row r="7" spans="1:3" ht="48" customHeight="1" thickBot="1" x14ac:dyDescent="0.3">
      <c r="A7" s="20" t="s">
        <v>225</v>
      </c>
      <c r="B7" s="19">
        <f>COUNTIF(UA03A!G3:G44,"CULTIVO DE LA HUMANIDAD")</f>
        <v>2</v>
      </c>
      <c r="C7" s="16" t="s">
        <v>522</v>
      </c>
    </row>
    <row r="8" spans="1:3" ht="62.25" customHeight="1" thickBot="1" x14ac:dyDescent="0.3">
      <c r="A8" s="20" t="s">
        <v>45</v>
      </c>
      <c r="B8" s="19">
        <f>COUNTIF(UA03A!G3:G44,"CULTURA ORGANIZACIONAL")</f>
        <v>9</v>
      </c>
      <c r="C8" s="16" t="s">
        <v>503</v>
      </c>
    </row>
    <row r="9" spans="1:3" ht="35.25" customHeight="1" thickBot="1" x14ac:dyDescent="0.3">
      <c r="A9" s="20" t="s">
        <v>56</v>
      </c>
      <c r="B9" s="19">
        <f>COUNTIF(UA03A!G3:G44,"EDUCACIÓN")</f>
        <v>4</v>
      </c>
      <c r="C9" s="16" t="s">
        <v>471</v>
      </c>
    </row>
    <row r="10" spans="1:3" ht="35.25" customHeight="1" thickBot="1" x14ac:dyDescent="0.3">
      <c r="A10" s="20" t="s">
        <v>174</v>
      </c>
      <c r="B10" s="19">
        <f>COUNTIF(UA03A!G3:G44,"EGRESADOS")</f>
        <v>1</v>
      </c>
      <c r="C10" s="16" t="s">
        <v>491</v>
      </c>
    </row>
    <row r="11" spans="1:3" ht="15" customHeight="1" thickBot="1" x14ac:dyDescent="0.3">
      <c r="A11" s="20" t="s">
        <v>277</v>
      </c>
      <c r="B11" s="19">
        <f>COUNTIF(UA03A!G3:G44,"EQUIPAJE CULTURAL")</f>
        <v>1</v>
      </c>
      <c r="C11" s="16" t="s">
        <v>523</v>
      </c>
    </row>
    <row r="12" spans="1:3" ht="48" customHeight="1" thickBot="1" x14ac:dyDescent="0.3">
      <c r="A12" s="20" t="s">
        <v>276</v>
      </c>
      <c r="B12" s="19">
        <f>COUNTIF(UA03A!G3:G44,"ESPÍRITU DE ÉPOCA")</f>
        <v>1</v>
      </c>
      <c r="C12" s="16" t="s">
        <v>492</v>
      </c>
    </row>
    <row r="13" spans="1:3" ht="33" customHeight="1" thickBot="1" x14ac:dyDescent="0.3">
      <c r="A13" s="20" t="s">
        <v>194</v>
      </c>
      <c r="B13" s="19">
        <f>COUNTIF(UA03A!G3:G44,"ESTUDIANTE PEAMA")</f>
        <v>1</v>
      </c>
      <c r="C13" s="16" t="s">
        <v>494</v>
      </c>
    </row>
    <row r="14" spans="1:3" ht="33" customHeight="1" thickBot="1" x14ac:dyDescent="0.3">
      <c r="A14" s="20" t="s">
        <v>271</v>
      </c>
      <c r="B14" s="19">
        <f>COUNTIF(UA03A!G3:G44,"FORMACIÓN EN ARQUITECTURA")</f>
        <v>1</v>
      </c>
      <c r="C14" s="16" t="s">
        <v>524</v>
      </c>
    </row>
    <row r="15" spans="1:3" ht="20.25" customHeight="1" thickBot="1" x14ac:dyDescent="0.3">
      <c r="A15" s="20" t="s">
        <v>543</v>
      </c>
      <c r="B15" s="19">
        <f>COUNTIF(UA03A!G4:G45,"FÍSICA CUÁNTICA")</f>
        <v>1</v>
      </c>
      <c r="C15" s="16" t="s">
        <v>544</v>
      </c>
    </row>
    <row r="16" spans="1:3" ht="31.5" customHeight="1" thickBot="1" x14ac:dyDescent="0.3">
      <c r="A16" s="20" t="s">
        <v>259</v>
      </c>
      <c r="B16" s="19">
        <f>COUNTIF(UA03A!G3:G44,"INNOVACIÓN")</f>
        <v>1</v>
      </c>
      <c r="C16" s="16" t="s">
        <v>525</v>
      </c>
    </row>
    <row r="17" spans="1:3" ht="47.25" customHeight="1" thickBot="1" x14ac:dyDescent="0.3">
      <c r="A17" s="20" t="s">
        <v>29</v>
      </c>
      <c r="B17" s="19">
        <f>COUNTIF(UA03A!G3:G44,"INTERDISCIPLINARIEDAD")</f>
        <v>1</v>
      </c>
      <c r="C17" s="16" t="s">
        <v>478</v>
      </c>
    </row>
    <row r="18" spans="1:3" ht="33" customHeight="1" thickBot="1" x14ac:dyDescent="0.3">
      <c r="A18" s="20" t="s">
        <v>227</v>
      </c>
      <c r="B18" s="19">
        <f>COUNTIF(UA03A!G3:G44,"INTERRELACIÓN ESTUDIANTE - DOCENTE")</f>
        <v>2</v>
      </c>
      <c r="C18" s="16" t="s">
        <v>484</v>
      </c>
    </row>
    <row r="19" spans="1:3" ht="80.25" customHeight="1" thickBot="1" x14ac:dyDescent="0.3">
      <c r="A19" s="20" t="s">
        <v>73</v>
      </c>
      <c r="B19" s="19">
        <f>COUNTIF(UA03A!G3:G44,"LOGROS Y FRACASOS")</f>
        <v>1</v>
      </c>
      <c r="C19" s="16" t="s">
        <v>482</v>
      </c>
    </row>
    <row r="20" spans="1:3" ht="47.25" customHeight="1" thickBot="1" x14ac:dyDescent="0.3">
      <c r="A20" s="20" t="s">
        <v>50</v>
      </c>
      <c r="B20" s="19">
        <f>COUNTIF(UA03A!G3:G44,"PROBLEMÁTICA AMBIENTAL")</f>
        <v>1</v>
      </c>
      <c r="C20" s="16" t="s">
        <v>509</v>
      </c>
    </row>
    <row r="21" spans="1:3" ht="48" customHeight="1" thickBot="1" x14ac:dyDescent="0.3">
      <c r="A21" s="20" t="s">
        <v>48</v>
      </c>
      <c r="B21" s="19">
        <f>COUNTIF(UA03A!G3:G44,"PROPÓSITO SUPERIOR")</f>
        <v>1</v>
      </c>
      <c r="C21" s="16" t="s">
        <v>510</v>
      </c>
    </row>
    <row r="22" spans="1:3" ht="93" customHeight="1" thickBot="1" x14ac:dyDescent="0.3">
      <c r="A22" s="20" t="s">
        <v>264</v>
      </c>
      <c r="B22" s="19">
        <f>COUNTIF(UA03A!G3:G44,"PROYECTO URDIMBRE")</f>
        <v>2</v>
      </c>
      <c r="C22" s="16" t="s">
        <v>526</v>
      </c>
    </row>
    <row r="23" spans="1:3" ht="31.5" customHeight="1" thickBot="1" x14ac:dyDescent="0.3">
      <c r="A23" s="20" t="s">
        <v>234</v>
      </c>
      <c r="B23" s="19">
        <f>COUNTIF(UA03A!G3:G44,"TRABAJO COLABORATIVO")</f>
        <v>1</v>
      </c>
      <c r="C23" s="16" t="s">
        <v>527</v>
      </c>
    </row>
    <row r="24" spans="1:3" ht="60.75" customHeight="1" thickBot="1" x14ac:dyDescent="0.3">
      <c r="A24" s="20" t="s">
        <v>245</v>
      </c>
      <c r="B24" s="19">
        <f>COUNTIF(UA03A!G3:G44,"TRABAJO DE CAMPO")</f>
        <v>1</v>
      </c>
      <c r="C24" s="16" t="s">
        <v>528</v>
      </c>
    </row>
    <row r="25" spans="1:3" ht="65.25" customHeight="1" thickBot="1" x14ac:dyDescent="0.3">
      <c r="A25" s="20" t="s">
        <v>266</v>
      </c>
      <c r="B25" s="19">
        <f>COUNTIF(UA03A!G3:G44,"UNIVERSIDAD Y ESTADO")</f>
        <v>1</v>
      </c>
      <c r="C25" s="16" t="s">
        <v>529</v>
      </c>
    </row>
    <row r="26" spans="1:3" ht="35.25" customHeight="1" thickBot="1" x14ac:dyDescent="0.3">
      <c r="A26" s="18" t="s">
        <v>468</v>
      </c>
      <c r="B26" s="17">
        <f>SUM(B2:B25)</f>
        <v>42</v>
      </c>
      <c r="C26"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vt:i4>
      </vt:variant>
    </vt:vector>
  </HeadingPairs>
  <TitlesOfParts>
    <vt:vector size="19" baseType="lpstr">
      <vt:lpstr>UA01</vt:lpstr>
      <vt:lpstr>UA01A</vt:lpstr>
      <vt:lpstr>UA01B</vt:lpstr>
      <vt:lpstr>UA02</vt:lpstr>
      <vt:lpstr>UA02A</vt:lpstr>
      <vt:lpstr>UA02B</vt:lpstr>
      <vt:lpstr>UA03</vt:lpstr>
      <vt:lpstr>UA03A</vt:lpstr>
      <vt:lpstr>UA03B</vt:lpstr>
      <vt:lpstr>UA04</vt:lpstr>
      <vt:lpstr>UA04A</vt:lpstr>
      <vt:lpstr>UA04B</vt:lpstr>
      <vt:lpstr>UA05</vt:lpstr>
      <vt:lpstr>UA05A</vt:lpstr>
      <vt:lpstr>UA05B</vt:lpstr>
      <vt:lpstr>UA06</vt:lpstr>
      <vt:lpstr>UA06A</vt:lpstr>
      <vt:lpstr>UA06B</vt:lpstr>
      <vt:lpstr>'UA01'!_Hlk154656942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c:creator>
  <cp:lastModifiedBy>CSLMR</cp:lastModifiedBy>
  <dcterms:created xsi:type="dcterms:W3CDTF">2024-08-26T16:04:47Z</dcterms:created>
  <dcterms:modified xsi:type="dcterms:W3CDTF">2024-11-25T22:50:25Z</dcterms:modified>
</cp:coreProperties>
</file>