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A01" sheetId="1" r:id="rId4"/>
    <sheet state="visible" name="UA01A" sheetId="2" r:id="rId5"/>
    <sheet state="visible" name="UA01B" sheetId="3" r:id="rId6"/>
    <sheet state="visible" name="UA02" sheetId="4" r:id="rId7"/>
    <sheet state="visible" name="UA02A" sheetId="5" r:id="rId8"/>
    <sheet state="visible" name="UA02B" sheetId="6" r:id="rId9"/>
    <sheet state="visible" name="UA03" sheetId="7" r:id="rId10"/>
    <sheet state="visible" name="UA03A" sheetId="8" r:id="rId11"/>
    <sheet state="visible" name="UA03B" sheetId="9" r:id="rId12"/>
    <sheet state="visible" name="UA04" sheetId="10" r:id="rId13"/>
    <sheet state="visible" name="UA04A" sheetId="11" r:id="rId14"/>
    <sheet state="visible" name="UA04B" sheetId="12" r:id="rId15"/>
  </sheets>
  <definedNames>
    <definedName localSheetId="0" name="_Hlk154656942">'UA01'!$A$10</definedName>
    <definedName hidden="1" localSheetId="1" name="_xlnm._FilterDatabase">UA01A!$A$2:$I$11</definedName>
    <definedName hidden="1" localSheetId="4" name="_xlnm._FilterDatabase">UA02A!$A$2:$I$18</definedName>
    <definedName hidden="1" localSheetId="7" name="_xlnm._FilterDatabase">UA03A!$A$2:$I$7</definedName>
    <definedName hidden="1" localSheetId="10" name="_xlnm._FilterDatabase">UA04A!$A$2:$I$25</definedName>
  </definedNames>
  <calcPr/>
  <extLst>
    <ext uri="GoogleSheetsCustomDataVersion2">
      <go:sheetsCustomData xmlns:go="http://customooxmlschemas.google.com/" r:id="rId16" roundtripDataChecksum="vXbbFp2pnaFEsskOn4n4aliKjLb+IMlapyKBdJYomT4="/>
    </ext>
  </extLst>
</workbook>
</file>

<file path=xl/sharedStrings.xml><?xml version="1.0" encoding="utf-8"?>
<sst xmlns="http://schemas.openxmlformats.org/spreadsheetml/2006/main" count="472" uniqueCount="155">
  <si>
    <t>PROYECTO INSTITUTO NACIONAL DE INVESTIGACIÓN, INNOVACIÓN Y POLÍTICA EDUCATIVA</t>
  </si>
  <si>
    <t>1. 2023/08/14</t>
  </si>
  <si>
    <t>2.
 Vrt</t>
  </si>
  <si>
    <t>3. 
EV2</t>
  </si>
  <si>
    <t>4.
CAH,GHB</t>
  </si>
  <si>
    <t>5.
01</t>
  </si>
  <si>
    <t>6.
CSLMR</t>
  </si>
  <si>
    <t>7. 
Análisis</t>
  </si>
  <si>
    <t>8. 
Categorización</t>
  </si>
  <si>
    <t>9. Exposición</t>
  </si>
  <si>
    <t>10. Propuesta de Instituto Nacional. Vicerrector Académico</t>
  </si>
  <si>
    <t>CODIFICACIÓN FRAGMENTO</t>
  </si>
  <si>
    <t>ENCUENTRO INTERSEDES</t>
  </si>
  <si>
    <t>SEDE ENCUENTRO</t>
  </si>
  <si>
    <t>DÍA</t>
  </si>
  <si>
    <t>TÉCNICA</t>
  </si>
  <si>
    <t>TEMÁTICA</t>
  </si>
  <si>
    <t>CATEGORÍA</t>
  </si>
  <si>
    <t>FRAGMENTO</t>
  </si>
  <si>
    <t>CÓDIGO PARTICIPANTE</t>
  </si>
  <si>
    <t>VRT</t>
  </si>
  <si>
    <t>EXPOSICIÓN</t>
  </si>
  <si>
    <t>Propuesta de Instituto Nacional. Vicerrector Académico</t>
  </si>
  <si>
    <t>PROPUESTA INSTITUTO NACIONAL</t>
  </si>
  <si>
    <t>Bueno, [...] agradecer sobre todo la disposición que ustedes tienen y que ya han venido manifestando antes de participar en este proyecto que es uno de los proyectos centrales que se ha trazado la actual rectoría de la universidad. 
Todos ustedes saben que el Instituto de Investigación, Innovación y Política Educativa es una propuesta de la rectora que responde a una necesidad muy clara de la universidad y del país. En realidad, hace mucho tiempo, debíamos estar trabajando coordinadamente en la reflexión sobre la educación, en la investigación sobre educación, en el aporte desde la reflexión sobre la educación que puede darse a la educación en general en el país y naturalmente en las transformaciones que podemos hacer también internamente en la universidad. Es bastante claro para la universidad, para ustedes, para nosotros que, la educación es el espacio donde está instalada también la universidad. El trabajo fundamental de la universidad, como lo ha planteado la rectora, es el proceso de formación que se da en todas las instancias, se da en la docencia, se da en la investigación, se da en la intervención social, en lo que llamamos aquí la extensión, en lo que en otros países se llama la vinculación de la universidad con todo el, el sector externo y, es muy importante que la universidad que pretende de alguna manera aportar su saber para que las decisiones que se toman en el país sean decisiones basadas en el conocimiento, pues, desarrolle ese conocimiento relativo a la educación.[...]</t>
  </si>
  <si>
    <t>CAH</t>
  </si>
  <si>
    <t>PERTINENCIA INSTITUTO NACIONAL</t>
  </si>
  <si>
    <t xml:space="preserve">[...]El Instituto, es necesario porque es necesario coordinar los esfuerzos y las capacidades que tiene la universidad en este campo, en todas las áreas y hay estudiosos en la universidad, estudiosos de la educación y ya tenemos un buen número de profesores con doctorado en educación, personas que adelantan investigaciones en educación, y tenemos programas en educación. Uno de los programas que podría ser, por ejemplo, un programa nacional, con mucha incidencia, es un programa, con el cual yo trabajo también, que es, La Maestría en Enseñanza de la Ciencias. Pero hay una reflexión muy sistemática y reconocida sobre la formación en la lengua, por ejemplo, en la universidad y ha habido propuestas, de plantear doctorados en educación. Incluso en gestión de la educación superior y en ese sentido, realmente, el Instituto sería el espacio donde todas estas capacidades y todas estas iniciativas pudieran potenciarse a través del diálogo, entonces pues para la rectora eso era desde el comienzo algo que hacía falta en la universidad, desde hace mucho tiempo. Existió la Facultad de Educación, pero por una decisión que se tomó sobre la base de un balance de calidad bastante problemático pues se decidió cerrar esa Facultad de Educación de la de la universidad. Y hemos tenido paradojas en el momento de acreditar programas de educación, hemos visto debilidades en el terreno de lo que es la investigación en educación. 
Es paradójico también que en algunos lugares tengamos todas las condiciones para que un programa de formación en educación pueda ser acreditado y en otro lugar no las tengamos. Eso significa que no estamos realmente intercambiando los conocimientos, no estamos considerando la base de investigación con la que realmente contamos y lo más grave no estamos cumpliendo tareas, que son muy importantes y que son parte de nuestra misión, de nuestra identidad. ¡La definición de políticas públicas es absolutamente clave! En este momento estamos en la discusión de la reforma de la Ley 30 y seguramente vendrá una discusión bien importante sobre la reforma de la educación y es muy importante también que la universidad pueda participar en esa discusión porque en la universidad hay algo, que evidentemente no tendremos en las instituciones que están especializadas en el campo de la educación porque, nosotros contamos con los procesos de formación y de investigación más avanzados, ¡en todos los campos! y se requiere ese diálogo, ese diálogo entre los saberes y las prácticas educativas. Tenemos problemas y lo sabemos desde hace mucho tiempo en la formación de docentes. Y corresponde a la universidad con todas las herramientas que tiene de las ciencias, de las ciencias humanas, de los distintos campos del saber, plantear ideas y propuestas para la formación, no solamente en la universidad sino en todos los demás niveles.[...] </t>
  </si>
  <si>
    <t>EDUCACIÓN</t>
  </si>
  <si>
    <t xml:space="preserve">[...]Aunque hay facultades en las cuales se ha venido trabajando, en las Facultades de Ciencias Humanas o de Ciencias Sociales, en la Facultad de Ingeniería, por ejemplo, en otras... facultades, con experiencias pedagógicas y con propuestas muy sistematizadas como las que se tiene, por ejemplo, en las facultades de Ingeniería, sobre la formación basada en el aprendizaje basado en problemas y proyectos. Pues no siempre, la reflexión alcanza a todos los lugares a donde debe llegar, por falta probablemente de comunicación, de integración, de aprovechamiento de lo que se hace en la universidad.[...] </t>
  </si>
  <si>
    <t>INCLUSIÓN</t>
  </si>
  <si>
    <t xml:space="preserve">[...]Tenemos, lugares, en los cuales el trabajo de la educación es absolutamente estratégico, que tienen que ver con la inclusión de sectores que han estado tradicionalmente desfavorecidos académicamente; necesitamos estrategias pedagógicas que sean capaces de darle a la gente la oportunidad de establecer un diálogo de saberes que les permita reconocerse en el ambiente de la academia, que permita llenar vacíos fundamentalmente de formas de trabajo, que realmente existen y que hacen muy difícil para algunas personas ingresar a la universidad.[...]  </t>
  </si>
  <si>
    <t>PERMANENCIA ESTUDIANTIL</t>
  </si>
  <si>
    <t xml:space="preserve">[...]Cada día es más importante pensar en términos, no solo de inclusión, de admisión sino de permanencia. Y entonces en ese sentido, la permanencia está asociada también y, sobre todo, a formas de relación con el conocimiento, a formas de trabajo académico, que es necesario reflexionar, implementar, en la universidad para que la inclusión sea realidad, para que no solamente garanticemos, el ingreso a la universidad sino el cumplimiento de los proyectos académicos que se formulan los estudiantes.[...]   </t>
  </si>
  <si>
    <t>[...] Bueno, es realmente innecesario en este espacio que yo me ponga a decir estas cosas por las cuales la rectoría llegó a la conclusión de que es absolutamente clave construir un instituto en el cual se encuentren, quiénes reflexionan en la universidad sobre la educación, se encuentren los investigadores y puedan dialogar y aportar sus distintas perspectivas; se planteen los problemas internos y externos de la educación, los que hay dentro de la universidad, los que hay en el país, el modo como la universidad puede contribuir a mejorar la condición de la educación en el país, se puedan formular políticas públicas, se pueda establecer el diálogo con otras instituciones y con personas externas a la universidad que pueden contribuir en esta reflexión, se puedan implementar propuestas pedagógicas. Hay un intento que todos conocen en el Plei, que es, pensar que en la universidad es necesaria la innovación pedagógica, que es necesario un cambio cultural, que tiene que ver, naturalmente, con la formación integral y con la relación con el conocimiento. [...]</t>
  </si>
  <si>
    <t xml:space="preserve">[...]Allí se han planteado, mirando transversalmente distintas propuestas de innovación, al menos tres posibilidades: una posibilidad, que en la universidad tiene una realización muy interesante que son los grupos de estudio autónomo y los pares tutores de trabajar colaborativamente, el aprendizaje colaborativo. Una propuesta que ya he mencionado que en la ingeniería tiene mayor reconocimiento o trabajo adelantado que es el trabajo sobre problemas y proyectos. Y una propuesta que, en las sedes, en las sedes de la universidad tiene su lugar más desarrollado también, que es la propuesta del aprendizaje situado.
Esos tres elementos: aprendizaje colaborativo, aprendizaje basado en problemas y proyectos y aprendizaje situado, pues han sido digamos como decantados, como transversales a una multiplicidad increíble de posibilidades de experiencia pedagógica, que de alguna manera son transversales a muchas propuestas que tienen distintos intereses. Enfatizar en la ciencia, enfatizar en el uso de tecnologías, etcétera. Y que, de alguna manera, por lo menos, invitan a la reflexión. [...] </t>
  </si>
  <si>
    <t>[...] Pero es el Instituto donde debería pensarse, recogerse, la información, recogerse el conjunto de experiencias que nos permitan saber con qué contamos. Es el Instituto en donde deberían poder encontrarse para dialogar los profesores de las distintas sedes, haciendo realidad ese modelo intersedes en el cual estamos comprometidos ahora, y es en el Instituto donde deben plantearse las alternativas.
Es desde allí donde podrían en este momento surgir ideas muy importantes, por ejemplo, ¿Cómo debe darse esa reforma de la educación superior en la que el país está comprometido? o ¿Cómo construir un sistema educativo? ¿Cómo vincular los distintos niveles? ¿Cómo pensar la educación a lo largo de la vida? ¿Cómo articular esos distintos momentos de la formación para garantizar las capacidades necesarias para la formación?, como dice la rectora de, las actitudes ciudadanas y las aptitudes necesarias para desempeñarse a cabalidad y con eficacia en los distintos campos del conocimiento. Entonces yo quería solamente pues saludar esta reunión y realmente expresar mi enorme agradecimiento con esta posibilidad que ojalá podamos hacer, hacer realidad. La educación es, como decía Durkheim, me gusta mucho pensar en eso siempre, un lugar donde se crea lo que, por la propia naturaleza, no necesariamente existe, que es el ser social; es allí donde se construye sociedad. Esa es la tarea más grande que puede darse la sociedad misma, construir nueva sociedad. Y esa es la tarea que nosotros no estamos atendiendo con toda la intensidad y con todo el compromiso y con toda la capacidad que tenemos y por eso, realmente esta es una tarea muy importante, muy importante. Excúseme que me alargo porque, realmente me interesa demasiado este tema, me he formado también como educador a lo largo de toda la vida y realmente celebro, hago fiestas de que sea posible que vayamos a tener el Instituto y creo que lo vamos a tener muy pronto porque ustedes lo van a hacer realidad. [...]
[...] Gracias a ustedes, a su trabajo, a su reflexión, el instituto de investigación innovación y política educativa. Gracias profesora GHB, por este trabajo intenso que ha adelantado. Les deseo lo mejor en esta discusión que vamos a adelantar en el día de hoy. [...]</t>
  </si>
  <si>
    <t>[...]Profesor, muchas gracias, excelente. Tener el contexto, volver a poner sobre la mesa estas ideas que nos convocan hoy. [...] estamos con CMOS, es neuropsicóloga, nos va a hacer también como una introducción a este trabajo desde la perspectiva de las organizaciones; está MCP que es socióloga, [...] nos hace una invitación a que el Instituto Nacional de investigación innovación y política educativa, movilice haga parte, sea una estrategia para este cultivo de humanidad que también nos convoca en la Universidad Nacional. Está con nosotros CC, que nos acompaña y va a estar en las sedes también.[...]</t>
  </si>
  <si>
    <t>GHB</t>
  </si>
  <si>
    <t>CATEGORÍAS UA01 2 ENCUENTRO INTERSEDES</t>
  </si>
  <si>
    <r>
      <rPr>
        <rFont val="Ancizar Sans"/>
        <b/>
        <color theme="0"/>
        <sz val="11.0"/>
      </rPr>
      <t>N</t>
    </r>
    <r>
      <rPr>
        <rFont val="Calibri"/>
        <b/>
        <color theme="0"/>
        <sz val="11.0"/>
      </rPr>
      <t>°</t>
    </r>
    <r>
      <rPr>
        <rFont val="Ancizar Sans"/>
        <b/>
        <color theme="0"/>
        <sz val="11.0"/>
      </rPr>
      <t xml:space="preserve"> DE VECES QUE SE IDENTIFICÓ EN EL TEXTO</t>
    </r>
  </si>
  <si>
    <t>SIGNIFICADO DE LA CATEGORÍA</t>
  </si>
  <si>
    <t>Se refiere a todos los temas asociados a la educación, la enseñanza, el aprendizaje y la pedagogía. Se encuentran planteamientos de crítica, así como iniciativas alrededor de las distintas formas de educación.</t>
  </si>
  <si>
    <t xml:space="preserve">Se refiere a las políticas y/o acciones desarrolladas en torno a la dignificación e integración de grupos historicamente marginados por su diversidad. Contempla discursos a cerca del resarcimiento de comunidades indígenas, comunidades afro, comunidades LGBTIQ+, personas con discapacidades, personas neurodivergentes, personas en condiciones de pobreza, etc. </t>
  </si>
  <si>
    <t>Se refiere a las temáticas desarrolladas frente a la permanencia en las distintas carreras desde su inicio hasta su culminación por parte del estudiante de la Universidad Nacional.</t>
  </si>
  <si>
    <t>Se refiere a todas las razones o cuestionamientos frente a la viabilidad, relevancia y utilidad de la creación de un Instituto Nacional de Investigación, Innovación y Políticas Educativas.</t>
  </si>
  <si>
    <t>Se refiere a todo el proceso de creación de misión, visión, objetivos del proyecto del Instituto Nacional de Investigación, Innovación y Política Educativa. Así mismo a todo el recuento de lo que se ha dialogado en los Encuentros Intersedes.</t>
  </si>
  <si>
    <t xml:space="preserve">TOTAL FRAGMENTOS </t>
  </si>
  <si>
    <t>3.
 EV2</t>
  </si>
  <si>
    <t>4.
CMOS,GHB</t>
  </si>
  <si>
    <t>5.
02</t>
  </si>
  <si>
    <t>10. Manejo de la incertidumbre, grados de responsabilidad, humanización o despertar del alma. Pilares de un liderazgo consciente</t>
  </si>
  <si>
    <t>Manejo de la incertidumbre, grados de responsabilidad, humanización o despertar del alma. Pilares de un liderazgo consciente</t>
  </si>
  <si>
    <t>[...] Bueno, buena tarde para todos. Lo primero que quisiera decir es que me honra esta invitación aunque fue un poco disruptiva, inesperada, creo que es un tema de una complejidad tan enorme que decidí aceptar y acompañar el proceso en la medida misma que tiene justo lo que tal vez se necesita para que esta gran idea se lleve a cabo y es que no es un tema lineal, no es un tema preformado, es un tema, que me lo entregan como esa posibilidad de construcción y en esa posibilidad de construcción pues casi que es un sistema que puede empezar desde cualquier pretexto, desde cualquier punto y creo que eso es lo bonito creo que todos estamos acá sentados, sintiendo qué tenemos qué desaprender para aprender, qué estamos tratando de entender qué es eso que pretendemos construir, que es una construcción colectiva y por eso no hay preformas y tal vez esa fue la primera discusión con GHB porque pues hice muchas preguntas tratando de entender de qué se trataba, pero tal vez con lo que me encuentro es una invitación a una participación de construcción colectiva, sí, donde posiblemente tendremos que dejar afuera muchos de nuestros preconceptos, prejuicios de nuestras ideas preconcebidas y realmente estar alrededor de ese propósito superior. [...]Creo que todos tenemos 20,000 preguntas, creo que cada uno está sentado tratando de entender qué papel juega en este proceso, pero creo que ¡eso lo maravilloso! ¡así se teje un sistema real! así se teje un sistema que tenga sentido y que realmente esté construido a varias voces. 
Creo que cuando uno teje sistémicamente no tiene el resultado previsto, sí, lo que tiene es la posibilidad de que todos unamos esfuerzos para construirlo y va a ser emergente y lo bonito de la emergencia es que también es, es una iteración en la innovación, una iteración que va y viene, que va a estar atenta a aquellos caminos que posiblemente, sean señal de cambio y creo que es una construcción permanente, entonces quería hacer introducción porque también quería dejar sentado cómo entro en este proyecto, cómo entro en esto que suena a veces extraño[...]</t>
  </si>
  <si>
    <t>CMOS</t>
  </si>
  <si>
    <t>INTERDISCIPLINARIEDAD</t>
  </si>
  <si>
    <t xml:space="preserve">[...]Creo que la mera convocatoria, una psicóloga, una neuropsicóloga, una socióloga, todo este cuerpo colegiado de la Universidad Nacional con todos sus saberes y sus interdisciplinas, pues es un aporte difícil de tejer, pero esa es la idea, tejer. Donde no hay hegemonías de un conocimiento sino una posibilidad de estar atenta a la conversación. [...] </t>
  </si>
  <si>
    <t>CULTURA ORGANIZACIONAL</t>
  </si>
  <si>
    <t>[...]Pasando a un segundo momento es entender que hoy quisiera contarles como una visión colegiada o colectivizada de la manera como, la vida me ha mostrado las organizaciones, como aquellas institucionalidades sociales desde una empresa productiva, hasta una empresa social, hasta una condición colegiada de personas; todas tienen casi las mismas propuestas de organización en el sentido de que todas tienen los mismos elementos para ser organizadas más bien. [...]</t>
  </si>
  <si>
    <t>LIDERAZGO</t>
  </si>
  <si>
    <t xml:space="preserve">[...]Hablar de Liderazgo puede ser problemático puede convertirse en una frase de cajón, puede convertirse en una palabreja que está utilizada en el marketing del desarrollo humano, pero que efectivamente si lo sacamos de ese contexto nos vamos a encontrar que el liderazgo es una responsabilidad de la humanidad como tal, de la mayoría de edad que la humanidad debe tener, entonces el liderazgo no es un problema de rango, no es un problema de cargo, no es un problema de posición asignada sino que es un tema de responsabilidades, de asumir una mayoría de edad que te hace coparticipe en la construcción de sociedad, entonces por eso decimos esto es una convocatoria a estos líderes que realmente están ocupados y quieren realmente construir esas reflexiones alrededor de la educación, en una universidad que tiene tanta presencia en el país, que tiene tanta recordación, que tiene tanto afecto alrededor de las comunidades, cómo realmente están enfrentando la situación de los cambios históricos y como una universidad como la Nacional tiene mucho para decir y se está escuchando.[...] </t>
  </si>
  <si>
    <t>INCERTIDUMBRE</t>
  </si>
  <si>
    <t>[...]Primer punto, hace rato entramos en el tema de la incertidumbre, o sea ya es un tema cotidiano, creo que ya se nos fue así la vida, creo que los que nacimos y estamos vivos en este momento histórico sabemos que la incertidumbre es la cotidianidad de la vida, por lo tanto, pretender certezas, convocar cosas claras, querer preservar lo que posiblemente hoy no podemos tener en mano, yo creo que ya no va, entonces aprender a navegar en la incertidumbre es uno de los primeros puntos. Creo que este mismo proyecto tiene esa característica. Tiene un elemento de incertidumbre que lo hace lógicamente mucho más exigente. [...]</t>
  </si>
  <si>
    <t>HUMANIZACIÓN ORGANIZACIONAL</t>
  </si>
  <si>
    <t>[...] Segundo grado de responsabilidad. Yo siempre he dicho que una diferencia entre un ser humano y otro son los grados de responsabilidad que pretende asumir. Si asumo más grados de responsabilidad, pues lógicamente estoy convocando más humanidad y estoy respondiendo a muchas más cosas. Y el tema de humanización, es fundamental. Para mí fue muy grato leer los documentos de la universidad frente a toda su misión y los documentos base con los cuales estamos empezando estas conversaciones, son textos humanizados y no la humanización diría yo de la Ilustración sino una conciencia plena de que algo tenemos que hacer con tanto avance que tenemos en conocimiento. Con tanto avance que tenemos en la tecné, pero con tan poco avance que tenemos en la conciencia. [...]</t>
  </si>
  <si>
    <t>CONCIENCIA</t>
  </si>
  <si>
    <t xml:space="preserve">[...]Quiero que utilicemos el concepto de alma en clave de conciencia y no solamente en clave de conciencia en términos de un desarrollo moral sino en términos de darnos cuenta y de una profunda reflexión, entonces más que una teoría, más que un modelo teórico, es un concepto que nos va a permitir tener casi el método para esa reflexión. Entonces la conciencia como posibilidad reflexiva y como capacidad de amplificación de visiones de mundo es lo que nos convoca acá. Este ha sido mi papel en las diferentes organizaciones donde he trabajado en diferentes sectores y es ¿cómo despertamos la conciencia? creo que esa es la gran preocupación en todos lados porque tenemos mucho conocimiento sobre la educación, estamos sobre diagnosticados, todos sabemos que algo no está funcionando, todos entendemos que algo no está funcionando y lo hemos trabajado  y hemos gastado muchos años de nuestra vida tratando de entender qué es eso de la educación y dónde fallamos, pero posiblemente el enigma de qué nos pasa y por qué no hemos podido hacer los saltos creo que está absolutamente relacionada con el tema de la humanización, con el tema de la conciencia. Entonces es alrededor de este tema, del papel que juega cada persona que va a estar en este proceso, en relación a las redes que se tejen, no en relación al individuo. 
Como el tema que nos convoca tiene que ver con esto de la conciencia como nuestra visión de mundo particular quería traer, esta, apuesta, sí, esta apuesta tan valiosa que hicieron dos personajes de nuestro mundo actual y que están en el palpitar de la ciencia y de los nuevos pensamientos que tejen humanidad esa apuesta sobre la conciencia que la ciencia perdió, entonces aquí vemos a David Chalmers que es filósofo, inclusive muy de la línea analítica y un filósofo de la mente duro y está Koch, que también incluso muy metido con la neurogenética también, como hace 25 años hicieron una apuesta o sea el filósofo, dijo será posible que alguna vez entendamos cómo surge la conciencia y sí como vamos investigando el cerebro nos tiene que dar respuestas y qué pasaba con la conciencia y Koch decía sí vamos a ser capaces.  Esto es nuevecito, la apuesta la acaban de poner sobre la mesa y efectivamente, gana la filosofía diciendo todavía no tenemos un correlato claro de cómo se gesta la conciencia. Por lo tanto, más allá de pretender si el día de mañana vamos a entender ese correlato biológico, nos queda es esa gran pregunta de... o sea, creo que la pretensión de querer saber cómo surge la conciencia y cómo se produce la conciencia, pues efectivamente puede seguir siendo una, un camino de la ciencia, que creo que es loable seguirlo haciendo, pero mientras tanto estamos aquí, ahora sentados, administrando ese tema llamado la conciencia. 
Como lo vamos a ver la conciencia es diferente a nuestra construcción de conocimiento y es diferente a nuestra construcción de la tecné, la conciencia tiene que ver con aquello que nos atraviesa a todos, emociones, percepciones sentimientos, ideas, dogmas, todo eso tiene que ver con el alma tiene que ver con la conciencia. Y como la era de la industrialización enterró el alma, o sea enterró la palabra conciencia, casi que es una vergüenza hablar de ese tema, en muchos de los escenarios, pues ahí sí que quedamos desprovistos de una posibilidad reflexiva profunda. Entonces es bajo este marco donde está el trabajo que, si la vida nos lo permite, pues esa es la apuesta o la el aporte que yo les haría a ustedes, es lo que organizaciones llamamos la meta estrategia.
Es pensarnos sobre lo pensado en el sentido de la conciencia, es la reflexión sobre lo que ustedes mismos tejen, es advertirles las trampas que tenemos como individuos o las trampas de nuestra propia alma frente a lo que queremos tejer, qué es lo que nos ha pasado en estos 200 años largos, el ego nos ha pasado una trampa enorme y hemos confundido las cosas y por eso muchas de nuestras apuestas sociales y de transformación de humanidad han sido fallidas. [...] </t>
  </si>
  <si>
    <t>PROPÓSITO SUPERIOR</t>
  </si>
  <si>
    <t xml:space="preserve">[...]Este gráfico, parecería muy sencillo, pero resume de una u otra manera ese marco general en el cual, cualquier propuesta de humanidad, en este caso el Instituto, tendrá que pensarse, ¿no?, son tres grandes Ideas en las cuales toda organización piensa. Entonces la primera y es lo que ustedes están empezando a hacer en este momento que es, ese primer ejercicio que se llama, pensamiento, idea, propósito superior. Desde los años 70 80 las grandes organizaciones entendieron que había que empezar a tejer un propósito superior porque hasta hace muy poco el propósito que yo llamaría el propósito de la materialidad se convirtió en el gran propósito. Había que producir, había que crecer, había que realmente, superar a nosotros mismos y había que dominar a Natura. Y ese fue un propósito tan loable pero tan destructivo en un momento determinado que tenemos hoy el problema de nuestra destrucción de valor como planeta, que tenemos hoy el problema y la emergencia del famoso Antropoceno. 
Entonces hoy estamos diciendo de la materialidad ¿cómo subimos a esa idea superior o a ese propósito superior? hay un tema maravilloso, el propósito nunca es un problema personal, por eso cuando el Instituto nace con un propósito superior que tiene que ver con la misma universidad está ya declarando que el propósito superior es un problema de humanidad. Cuando hablamos de pronto en la psicología pop, de propósitos individuales, estamos confundiendo el tema. Un propósito individual es un deseo personal, un propósito realmente superior es un problema de humanidad y compete a la humanidad y necesariamente se construye por la humanidad. Nadie, en sus cabales, cree que trabaja para un propósito superior solo, por eso la necesidad de estar aquí sentados la necesidad de empezar desde diferentes lugares del camino, la necesidad de no tener todo listo para poder arrancar, es construir y que se nos vayan uniendo las personas que han entendido el asunto de ese propósito superior que nos convoca acá. 
Ese propósito superior que es humanizar, ese propósito superior que es hacer de este planeta realmente la casa que se puede habitar y la que tenemos que cuidar, que seamos, como dicen los teóricos de la sostenibilidad, que podamos ser buenos antepasados. Hoy no estamos siendo buenos antepasados, hoy no estamos pensando en futuros sostenibles, hoy más bien tenemos unos futuros insostenibles y todavía no lo hemos preguntado de una manera más profunda, entonces, quiero mirar, como les digo más que una teoría es una metodología muy muy ágil, casi que una estantería donde ir colocando como todo aquello que estamos tejiendo. 
 Entonces estamos diciendo, casi todas las organizaciones empiezan en el cuerpo, o sea empezamos haciendo estructuras, empezamos construyendo procesos, estamos pendientes de la tecné, de las ciencias aplicadas, de las ingenierías, de las maneras como estamos organizados. Estamos en todo el centro de la materialidad, eso es lo que nosotros llamaríamos el cuerpo de las organizaciones. Casi siempre en el modelo neoliberal empezamos por el cuerpo, empezamos diciendo qué estructura necesitamos y cómo voy yo y cómo vamos a estar organizados y cuál es el cargo que me compete. Efectivamente cuando iniciamos ahí pues seguramente que logramos ver materializadas muchas cosas, pero tienen un problema enorme y es que no tienen propósito superior, casi todas las organizaciones con modelos neoliberales no tienen propósito superior y por eso de una u otra manera son insostenibles en el tiempo. 
Aquí estamos diciendo que empezamos en el mundo dos, que es el del gran propósito superior, que es el de la idea y también sería absolutamente descabellado, que un centro del pensamiento como es la universidad no surja, una institución o no surja una organización desde el pensamiento. Hoy, yo sé que ustedes van a trabajar y se va a trabajar en esas primeras apuestas de declarar la estrategia, declarar una misión y una visión, de declarar cómo vamos a llegar a ese propósito superior, más allá de las formas es el sentido o sea cuando se declara, miren las organizaciones hace rato dejaron de pensar en términos de misión y de visión y empezaron a pensar en términos de Gran propósito lo que se desglosa son las estrategias para llegar, las estrategias son los caminos, el propósito es indesviable, el propósito es un norte, el propósito, no es una idea, no tiene ideologías, no tiene forma ideológica, sino que tiene un sentido profundo que te permite un altruismo, una idea altruista ¡nos eleva! nos eleva efectivamente el alma y las estrategias son aquellas cosas que nos permiten tener colegiatura en la idea. ¿Por qué? cuando no tengo estrategia clara o cuando tengo estrategias paralelas tampoco llegamos a acuerdos. [...] </t>
  </si>
  <si>
    <t>[...]Entonces, esta es una gran invitación a que la construcción misma de la estrategia del instituto sea desprovista de personalismos o de ideas dogmáticas y más bien tengamos la idea de construir. Este es un gran tema, cómo se construyen las misiones, las visiones, los objetivos estratégicos, el para qué, el cómo de llegar allá, aquí se amplifica un poco cuando les digo que ahí está el espíritu de las organizaciones, entonces ya decimos, necesitamos revisar el cuerpo, cómo está el cuerpo. Este cuerpo va a ser un cuerpo complejo porque es un instituto que va a ser yo diría que con una organización muy fluida, que no tiene que ser pesada, que tiene que tener red, que tiene que unir puntos, que tiene que convocar a toda la universidad y no puede convertirse en un para-estado y no puede convertirse en una para-estrategia de la universidad, sino que tiene que convertirse en aquel aglutinador que armonice como bien lo dice, el plan de desarrollo, que es un concepto completamente sistémico.
Entonces todo esto nos pone en otra banda de pensamiento, nos saca de nuestras zonas de confort de pensamiento diciendo, cómo vamos a armarlo, qué es eso del cuerpo del instituto. Ya sabemos que en el pensamiento de un pozo superior que guía, pero donde nos tenemos que poner de acuerdo en esas estrategias, que surjan realmente colegiadas para el bien común y, que realmente puedan ser soportadas por ese cuerpo más fluido, por un cuerpo que tiene más redes y vasos comunicantes que cabezas, que tiene muchos más equipos de trabajo, que líderes unitarios y eso es parte de. 
Entonces, como les decía, hoy tenemos, organizaciones que son solo cuerpo, tenemos otras organizaciones que siendo tan espirituales en su altruismo del conocimiento son solo idea, entonces tienen grandes propósitos. He conocido muchas instituciones educativas que tienen unas ideas maravillosas, pero que tienen mucha dificultad para materializar esas ideas, entonces aquí estamos diciendo que tenemos una idea absolutamente extraordinaria, que tenemos un cuerpo compartido con la universidad misma y que tiene que haber una emergencia de una forma de organización que armonice lo que tenemos hoy y lo que se ha tejido durante tantos años. [...]</t>
  </si>
  <si>
    <t>[...]Soy una convencida como me pasa en las organizaciones empresariales que no podemos fungir de adanes, o sea no hay adanismo en cada emergencia de una propuesta como estas, el adanismo es que antes no hubo nada y ahora sí y resulta que el adanismo es una práctica que va en contravía de la humanidad. Aquí tenemos que recabar, reconquistar, reunir y realmente integrar de una manera muy inteligente los esfuerzos de años y años de una universidad como la Universidad Nacional. Viene un tercer elemento, que [...] es ahí donde radica el mayor problema de las organizaciones y es ¿qué une el espíritu y el cuerpo? ¿qué une el conocimiento y la mente con el cuerpo? ese constructo llamado conciencia. En las organizaciones lo llamamos Cultura, en términos de una psicología organizacional lo llamamos cultura, entonces ¿qué une la cultura? ¿qué es la cultura? visiones de mundo, comprensiones, mediaciones, conversaciones, compasión. lo que algunos teóricos llaman el pensamiento en el corazón. Que es aquí donde ya no, nos instauran en la torre de marfil de la mente, de nuestras ideas y de nuestras grandes teorías que pueden convertirse en dogma, sino que somos capaces de pararnos allí para entender qué es lo que está diciendo ese espíritu, qué es lo que pretende el espíritu. [...]</t>
  </si>
  <si>
    <t xml:space="preserve">[...]Cuando tenemos y me perdonen la expresión tantos cabezones juntos llegar a esa colegiatura del alma es muy difícil porque, estar formado en la academia es estar formada en la torre marfil del pensamiento y ahí hemos tejido muchos dogmas y aquí estamos diciendo tenemos que deponer un poco esos dogmas para poder entrar en conversaciones más amenas, más tranquilas y más profundas. Creo que va generando miedo reverencial inclusive, trabajar con personas tan formadas en la academia y de una u otra manera creo que necesitamos quitarnos estos trajes, tan fuertes, tan pesados para escuchar, para escuchar y ahí es donde aparece algo muy bello que es lo que da como el cuerpo del instituto y es lo que todo el tiempo se prevé que es empezar a dejar conversar las sedes, que las sedes empiecen a estar en este gran tejido y en esta gran propuesta de propósito superior; con sus saberes,  con su cultura, con el alma que tejen, porque estoy segura que allí hay mucha alma que no hemos escuchado, hay muchos saberes ya tamizados por el corazón que no conocemos y que no hemos escuchado, cómo los vamos a integrar, cómo los vamos a, cómo vamos a sumar. Esto es lo que nosotros llamaríamos una inteligencia o una sabiduría colectiva. 
Esa sabiduría colectiva es a la que hoy hacemos acopio, es la que hoy necesitamos y creo que es poder entrar desprevenidos en ese proceso. Entonces, aquí aparece una triada, que en psicología analítica llama esa gran triada de la Trinidad: espíritu, cuerpo, alma. Que sonaría muy esotérico, pero de esotérico no tiene nada. Es una realidad, siempre tejemos la vida así. Cuando nace un niño lo primero que una mamá mira el cuerpito de su hijo es que el cuerpo esté completo, tiene cinco deditos, está lindo, no tiene problemas en sus labiecitos, tiene cuerpo. Y lo segundo, es lloró y es cuando el médico dice su hijo lloró, es cuando escucho el llanto y es cuando digo: tiene vida. O sea que todos nacemos con vida y con cuerpo, pero el alma es la que se teje en el acontecer de la existencia. Qué es lo más bello que yo quiero de mi hijo, verlo crecer. Y ¿qué es verlo crecer? escuchar sus primeras palabras que son expresión del alma, poder asegurar que a los seis meses ya es de mal genio, eso es alma; empezar a entender que va teniendo sus privilegios, sus ideas de mundo, su genio, su personalidad.  Y a la final ¿qué nos conmueve otro ser humano? El alma, sí.
Yo puedo tener todos los doctorados y puedo tener todos los pergaminos de la academia, pero siempre van a revisar de mí, el alma, qué persona tan querida, qué persona tan amable, qué ser humano tan comprensivo, qué ser humano tan cercano o sea que todo el tiempo el alma está siendo vista, desde el acontecer de la existencia y desde eso que se expresa, pero la hemos negado todo el tiempo, todo el tiempo estamos en una llamada enorme por querer conquistar el alma, entonces obvio que la institución y el Instituto como tal va a tener un alma. Y esa alma la podemos empezar a prever, desde dónde queremos mover el Instituto.
Cuando yo miro esos pilares de ese propósito superior, entendí, que no se quiere mover el alma de la institución solo desde una racionalidad instrumental, solo desde unas prácticas vacías de efectivísmo, sino realmente que conmuevan a la humanidad, que realmente halemos el alma de la humanidad y que la humanidad pueda transformarse en su quehacer. Groso modo esto es un tema de largo aliento, es un tema de mucha reflexión, pero quiero que quede ahí en el ambiente porque es lo que nos empieza a permitir una integración de esto que queremos, es una meta estratégica, es algo que está por encima mismo de los lineamientos del instituto, pero que nos dejan a nosotros la posibilidad de entender desde dónde lo estamos tejiendo; cada uno de nosotros, sí. [...] </t>
  </si>
  <si>
    <t>ALMA</t>
  </si>
  <si>
    <t>[...]Como la Trinidad y como el arquetipo son indisolubles, simplemente que yo niegue uno, no quiere decir que no exista, el alma siempre va a estar así la neguemos; la idea y el gran propósito siempre está, así la neguemos. Cuando una persona construye un emprendimiento siempre empieza con el cuerpo, es la señora que hace la empanadita deliciosa en la esquina del barrio, empezó desde el cuerpo haciendo una empanada y alguien llega y le dice: oiga y usted por qué no organiza mejor el negocio y por qué no y empezamos a colocarle ideas a esa idea inicial que fue pragmática, pero que luego se eleva a una idea que es más grande y que se convierte en un gran emprendimiento, pero eso apareja ir tejiendo alma. 
Entonces cuando le colocamos las características a ese emprendimiento de innovación, de reflexión, de capacidad, de servicio y empezamos a entregar alma; indisolubles, indisolubles en la construcción de cualquier organización, pero como les digo es el alma la que nos ha fallado, es el alma la que tenemos atropellada y ausente. Aquí hay unos conceptos con los cuales pues no, hoy no, nos vamos a extender simplemente quiero que tengamos como unos temas que van a ser muy interesantes como en el acontecer de este trabajo y es, lo que siempre hemos dicho, lo que evoluciona, o sea, hay un tema muy valioso y es, ¿qué es lo que evoluciona?, ¿qué es lo que cambia? y realmente lo que cambia es la conciencia. Como ántropos ya no vamos a tener más deditos ni más cabezas, pero la conciencia siempre está en permanente movimiento, permanente movimiento y entonces efectivamente, el trabajo es, retar nuestras visiones de mundo, retar nuestros niveles de conciencia para que emerjan nuevos... sí. Para que emerjan esos nuevos, desafortunadamente, siempre nos lo dijeron y Kuhn nos lo dijo hace mucho rato o sea para que muera algo tiene que morir el dueño del paradigma, pero creo que si aceleramos el tema de la conciencia podemos ser nosotros mismos los gestores de esas muertes, de aquello que no va más y que posiblemente no nos está permitiendo avanzar en el trabajo de humanización. Y.… yo estoy muy cercana al concepto de Mujica cuando dice no estamos en una era de cambios, estamos en un cambio de era y ese cambio de era está directamente relacionado con los procesos actuales, de sostenibilidad y con el cambio climático y con los cambios del sector energético, o sea, ahí estamos inmersos, o sea la educación no puede estar metida en un problema más grande como el que tenemos hoy. [...]</t>
  </si>
  <si>
    <t xml:space="preserve">[...]Hay un tema muy interesante cuando tenemos un norte, el norte es indesviable, es un punto de llegada, es un Ítaca, si lo queremos ver así, pero libre albedrío son los múltiples caminos, y aquí tenemos que empezar a buscar cuáles son los mejores caminos; no tenemos que tener un solo camino, no tenemos que tener una sola voz, pero sí tenemos que tener voces que armonicen con ese norte; voces que armonicen, y yo tengo que aprender a entender si el camino que yo propongo está en camino del dogma o es un camino que desentona o es un camino que rompe el ritmo, pues un camino que no está pretendiendo realmente llegar a ese norte, ahí es donde vienen los grandes acuerdos de la conversación, cuántos caminos vamos a coger, porque esto es de una inmensidad que requiere múltiples salidas, múltiples caminos, pero que siempre estén apuntando a ese norte. Este también es un tema de largo aliento, que tiene que estar dentro de ese gran horizonte, de acciones o de caminos para llegar al norte y es que si cambio las formas de producción energética genero cambios en los modelos económicos y cambio en los modelos económicos generan un cambio de era y hablar de cambio de era es hablar de cambio en nuestra visión de mundo. 
Si yo sentara hoy aquí un Neandertal, sentara aquí a un cruzado, sentara a un hombre que está en la época napoleónica y sentara un hombre del siglo XXI o una mujer del siglo XXI en esta mesa lo único que nos separaría serían nuestras visiones de mundo, serían nuestras coordenadas y nuestras percepciones del mundo. Y entonces hoy estamos teniendo múltiples miradas y hemos estado construyendo una visión de mundo que ha sido muy sombría y es una visión de mundo muy centrada en el yo, pero lo que sí estamos diciendo es que estamos en una necesidad enorme de pasar de nuestro centramiento del yo, a una conciencia de humanidad, a una conciencia colegiada, no en vano estamos hablando de sostenibilidad, no en vano las organizaciones están hablando de colaboración, no en vano se está hablando de trabajo en equipo, no en vano se está hablando de que solos no podemos hacer grandes transformaciones. [...] </t>
  </si>
  <si>
    <t xml:space="preserve">[...] Ha ido evolucionando la visión de mundo, cómo ha ido evolucionando nuestra condición de humanidad desde una conciencia muy de masa, desde una conciencia muy del instinto, pasamos por la metafísica y luego pasamos al yo, el yo ha sido nuestro gran concepto de conciencia y hoy estamos clamando por una conciencia de humanidad. Entonces ya dijimos, no evoluciona la conciencia, evoluciona es el... no evoluciona el ántropos sino la conciencia. Y.… ese ántropos ha evolucionado casi por dos competencias desde el momento mismo que Darwin nos habla de la sobrevivencia y es, en sentido de competencia y en sentido de cooperación. [...] </t>
  </si>
  <si>
    <t>TRABAJO COLABORATIVO</t>
  </si>
  <si>
    <t xml:space="preserve">[...]Parece que hubo una era de la autoconciencia donde le ganó la competencia la cooperación y hoy estamos teniendo que entender que la cooperación es más fuerte y más resistente para sobrevivir que la competencia, entonces esos son los cambios de paradigma que estamos dando hoy. Entonces estamos diciendo, venimos de la conciencia de masa, la humanidad entera ha estado en la conciencia de masa. La revolución Industrial muy bonito y muchas de las revoluciones de la transición de la Edad Media a la Modernidad en su verdadera expresión neoliberal y entonces de esa conciencia de masa pasamos a una metafísica, pero luego la que más nos compete a nosotros es que pasamos a hacer los pequeños grandes yoes, o sea el Homo parlus. El pequeño yo que el neoliberalismo nos entregó, entonces el yo trajo su propia alma. ¿Cuál es el alma del yo? competencia, crecimiento hasta el infinito, la ciencia, la tecnología, la soberbia misma de esta humanidad diciendo, soy capaz de dominar el planeta, es como un adolescente con la varita mágica sintiendo que fue capaz de todo. 200 años necesitamos para estar en el punto de no retorno que tenemos hoy, pero seguimos con las prácticas del pequeño yo, ninguno de nosotros se salva de esta idea de mundo, todos tenemos una cuota de egoísmo, todos tenemos una cuota de dogmatismo, todos tenemos una cuota de individualismo, todos hemos sido hijos naturales de este momento histórico, entonces, efectivamente, las organizaciones jerárquicas, las organizaciones burocráticas son hijos también del pequeño yo. 
No hay cosa más pesada que nuestras instituciones burocráticas, ese es el cuerpo de nuestras organizaciones, entonces ese cuerpo le queda muy difícil llegar al trabajo colaborativo, le queda muy difícil, tener un propósito inspiracional, le queda muy difícil trabajar en red; o sea que también estamos diciendo, hay algo que necesitamos repensar y revisar. Nuestras burocracias para llegar a tener el cuerpo que un instituto como este necesita de esa autoconciencia hay unos pinitos, los grandes pensadores del mundo, los grandes sabios del mundo, hace rato nos están contando historias de que tenemos que hacer un cambio y entonces ya por lo menos aparecen conceptos como capitalismo social, sostenibilidad, sostenibilidad consciente, insostenibilidad, crecimiento ¿sí? fijarse en los territorios, entender que esas prácticas existen en los territorios tienen mucha sabiduría para poder llegar a ese propósito superior, es un camino largo y sobre todo que romper las prácticas del pequeño yo es muy, muy complejo, demasiado complejo. [...] </t>
  </si>
  <si>
    <t>DEPENDENCIAS EN RED</t>
  </si>
  <si>
    <t xml:space="preserve">[...]Saludo a los profesores que se han conectado en este rato cuando ya habíamos empezado la presentación. Muchísimas gracias el profesor JCM está en la Sede Amazonia y bueno ha logrado conectarse con dificultades, el profe PFM desde nuestra sede, el profe EDGL, muchas gracias y.… y esta es la introducción de nuestro trabajo. La invitación es a que paralelo con, con esta construcción tan grande académica en la que estamos embarcados en este momento y entusiasmados, también esto sea una motivación para pensar desde esa conciencia qué estamos haciendo como seres humanos y transitar de ese mundo del pequeño yo que nos mencionaba CMOS al propósito superior de manera que este Instituto, puedan nacer con Alma, esa es la invitación y la razón de ser de estar aquí CMOS como neuropsicóloga, vamos a trabajar con ella. [...] </t>
  </si>
  <si>
    <t>CATEGORÍAS UA02 2 ENCUENTRO INTERSEDES</t>
  </si>
  <si>
    <r>
      <rPr>
        <rFont val="Ancizar Sans"/>
        <b/>
        <color theme="0"/>
        <sz val="11.0"/>
      </rPr>
      <t>N</t>
    </r>
    <r>
      <rPr>
        <rFont val="Calibri"/>
        <b/>
        <color theme="0"/>
        <sz val="11.0"/>
      </rPr>
      <t>°</t>
    </r>
    <r>
      <rPr>
        <rFont val="Ancizar Sans"/>
        <b/>
        <color theme="0"/>
        <sz val="11.0"/>
      </rPr>
      <t xml:space="preserve"> DE VECES QUE SE IDENTIFICÓ EN EL TEXTO</t>
    </r>
  </si>
  <si>
    <t>En términos de la Neuropsicóloga CMOS, es la cultura y va ligado al concepto de evolución de conciencia. Es esa conmoción interior que se genera frente a lo que acontece. En el Instituto es ese componente que no son los saberes del conocimiento académico, ni el cuerpo de la organización, sino esa esencia del Instituto desde su concepción.</t>
  </si>
  <si>
    <t>En términos de la Neuropsicóloga CMOS, se refiere a una cultura que va más allá de las prácticas sociales y se convierte en los sentires que nos atraviesan permanentemente. También sera acuñado al discurso de la Sociologa MCP que a su vez referencia al sociologo Anthony Giddens frente a los elementos que componen los gurpos de acción:La consciencia práctica y la conciencia reflexiva,la conciencia práctica es saber hacer y la conciencia reflexiva es saber por qué se hace lo que se hace.</t>
  </si>
  <si>
    <t>Se refiere a el cuerpo de las organizaciones, generalmente se habla de las estructuras organizacionales de la Universidad Nacional de Colombia, sus dependencias, institutos, centros de pensamientos y sus distintas sedes. Así mismo al analizarse esta estructura organizacional de la Universidad Nacional de Colombia, se hacen planteamientos de como debería ser ese posicionamiento del  Instituto Nacional de Investigación, Innovación y Política Educativa dentro de la misma.</t>
  </si>
  <si>
    <t>Se refiere a las dependencias que han estado asociadas al Proyecto de  Instituto Nacional de Investigación, Innovación y Política Educativa. Principalmente por los 3 pilares que son el IIEDU, la DNIA y el Centro de Pensamiento en Políticas Públicas.</t>
  </si>
  <si>
    <t>Se refiere al planteamiento de una visión mas humanista de las organizaciones frente a sus involucrados, propone una reinvención en las prácticas con los empleados, enfocada a como se quiere vivir, sobretodo después del fenómeno de la pandemia, el cual planteó que eran posibles otras formas de trabajar. Así mismo desarrolla que las organizaciones deben apuntar a visiones menos individualistas y mas en armonía con lo colectivo.</t>
  </si>
  <si>
    <t xml:space="preserve">Se refiere al momento que se vive actualmente, en el cual se han perdido muchas certezas. Principalmente enfocado hacia la educación y a como se desenvuelven las organizaciones. Es un planteamiento que cuestiona los canones mas establecidos frente a la percepción del mundo, que en este momento se han desdibujado frente a nuevas realidades que han aparecido dentro de la era digital, la pandemia, las guerras y demás fenómenos que han cuestionado la vigencia del Status Quo. </t>
  </si>
  <si>
    <t>Se refiere a la integración de multiples disciplinas alrededor de la creación del Proyecto de Instituto Nacional de Investigación, Innovación y Política Educativa, así como para el desarrollo de iniciativas alrededor de la educación bajo grupos integrados por personas desde distintas disciplinas.</t>
  </si>
  <si>
    <t>Se refiere a todo lo referente al liderazgo, desde las distinas esferas: Actores involucrados en el proyecto de Instituto Nacional de Investigación, Innovación y Política Educativa, así como la postura de liderazgo de la Universidad frente a la Educación Estatal en Colombia.</t>
  </si>
  <si>
    <t>Se refiere al norte que siempre debe estar presente en la creación y desarrollo de un Instituto Nacional de Investigación, Innovación y Política Educativa. Se refiere a ese horizonte de sentido de este proyecto, por encima de las visiones personalistas o particulares de quienes participen en el.</t>
  </si>
  <si>
    <t>Se refiere a todas las acciones conjuntas que integren a distintos actores involucrados en la busqueda de un objetivo común.</t>
  </si>
  <si>
    <t>2.
Vrt</t>
  </si>
  <si>
    <t>4.
MCP</t>
  </si>
  <si>
    <t>5.
03</t>
  </si>
  <si>
    <t>10. Instituto Nacional de Investigación, Innovación y Política educativa: espacio y escenario para el cultivo de la humanidad</t>
  </si>
  <si>
    <t>Instituto Nacional de Investigación, Innovación y Política educativa: espacio y escenario para el cultivo de la humanidad</t>
  </si>
  <si>
    <t xml:space="preserve">[...]Yo quiero darle unas gracias infinitas a GHB y a través de GHB a la Universidad Nacional por validar este encuentro y por el otro lado, en términos de ese pequeño yo que mencionaba CMOS, darme la oportunidad de participar desde mi lugar en este proceso de construcción del Instituto Nacional de Investigación Innovación y Política Educativa. Yo quiero empezar por algo que me ha sorprendido, y uno de los encantos que tiene la academia es: la sorpresa y es, el encantamiento de empezar a escuchar, de transitar por nuevas voces que provoquen pensamientos diferentes. Escuchar a CMOS, plantear los antecedentes de GHB en este esfuerzo de construir este Instituto, me llevan a que definitivamente la academia es otro mundo y es el mundo que tiene un sentido muy específico en términos de abrir el panorama de lo que GHB, la Universidad Nacional y con las palabras del profesor CAH pues dan más peso precisamente a este proceso, que no aparece de la noche a la mañana sino que es el resultado digamos de un transitar, de un camino que se va abriendo en este mundo tan ah, vertiginoso y de incertidumbre que mencionaba CMOS ahorita. ¿Por qué estoy acá? y me parece que así en la misma línea de lo que el profesor CAH decía y en la misma línea lo que CMOS sigue con sus palabras, en esa misma línea estoy yo, yo estoy acá con un digamos, con un asombro, con una provocación y desde la, y desde la parte mía también quiero aportar a esa provocación. 
Hay un punto de partida y es invitarlos e invitarlas a que miremos este instituto como un espacio y un escenario para el cultivo de la humanidad y en esta línea me apoyo fundamentalmente en el planteamiento de Marta Nussbaum, de considerar, de ese lugar, de cómo identificamos, cómo desciframos, cómo construimos y la responsabilidad que tenemos como agentes sociales de construir el Instituto Nacional de Investigación, Innovación y Política Educativa. El doctor CAH, lo decía muy claramente ahora, en términos de la responsabilidad y el compromiso que tiene la universidad y ese compromiso y esa responsabilidad tiene un punto de partida y es el Plan Global de Desarrollo de la universidad. Ahí está planteado, muy claramente, lo que tiene que ver, ese principio fundamental digamos del diálogo, de la conversación, del principio colaborativo que CMOS también lo mencionaba ahorita. Es que esto no es un asunto del compromiso individual, no es que mi compromiso individual, tiene que ver también con la responsabilidad social institucional que yo tengo. 
Quiero señalar desde ahí, cuál es el punto de partida para estas reflexiones que más las quiero poner como una ocasión para ustedes y para una resignificación también de mis propias palabras y aquí quiero partir de ese Plan Global de Desarrollo cuando marca el principio colaborativo y el principio del diálogo y de la conversación, esos dos principios aunados y materializados en el criterio de trabajo intersedes que es vital en esta propuesta del Plan de Desarrollo lleva precisamente a que este Instituto circule y parta de ese conocimiento situado, parta de ese compromiso de construir y aportar a la institucionalidad de la Universidad Nacional y  desde ahí, desde este marco de referencia, quiero decir que uno de los ejes fundamentales del Instituto está precisamente en, ¿cómo sentir, cómo aportar, cómo generar, el proceso de formación de la humanidad? y ese proceso de formación de humanidad desde el punto de vista del sentido de, y del ser humano. 
Conversando con GHB, aquí voy a tratar de ser muy... no tan magistral, no tan magistral sino un poco más de conversación y de diálogo, es que la universidad... es que, somos muy retóricos, yo vengo también de una trayectoria en la universidad y nos dicen, nos señalan, que en la universidad somos retóricos, que las conversaciones son retóricas, pero indiscutiblemente estamos descifrando el mundo cotidiano que tenemos y desde acá desde ese desciframiento del mundo cotidiano, la pregunta central por este Instituto en este contexto de la universidad tiene que ver con que somos agentes sociales, somos seres humanos, correspondemos a un sentido de humanidad y es la universidad la que va a empezar y lo ha hecho desde diferentes vértices, desde diferentes maneras de leer el tiempo social, pero que nos invitan a preguntarnos en este momento ¿cuál es el sentido que tiene esta Universidad y de ahí, derivado de ese sentido de la universidad, cómo marcar el lugar del Instituto.[...] </t>
  </si>
  <si>
    <t>MCP</t>
  </si>
  <si>
    <t>CULTIVO DE LA HUMANIDAD</t>
  </si>
  <si>
    <t>[...] Son soportes, que nos abren y nos provocan la conversación. Desde dónde podemos señalar esa metáfora del cultivo de la humanidad y muy propio identificando el que hacer de la universidad y el qué pensar de la universidad y por ahí llegar precisamente a esta propuesta del Instituto que, se está iniciando, que se ha iniciado, pero que vamos transitando en este camino.
Este cultivo y lo dice muy bien Marta Nussbaum, este cultivo se nutre, digamos, es, es esa metáfora de siembra, de cuidar, de recoger; o sea, sembramos, hay que cuidar la siembra y hay que recoger el producto de la siembra. Entonces desde ahí cómo hacer este proceso...  y este proceso se nutre, se alienta, se cuida en la universidad desde las artes, desde las disciplinas, desde el conocimiento, desde la investigación. ¿Fundamentalmente aunados a qué? a la formación de una conciencia crítica y de una conciencia crítica que nos permita precisamente descifrar, que nos permita precisamente desentrañar, estas lógicas de la vida cotidiana que nos ponen muchas veces a transitar en los mundos ficcionales, que nos atrapan en otras lógicas de interpretación o de reinterpretación de la realidad cotidiana. 
Aquí yo quiero señalar un elemento que escuchando a CMOS y escuchando al profesor CAH, se me ocurrió en este momento y es que es un poco la apuesta a, lo que tiene que ver con empalabrar y desempalabrar el proceso de habitabilidad institucional. ¿Qué empalabramos? Estamos empalabrando desde la apuesta de GHB, desde la construcción de esas claves que nos dio para ir pensando el Instituto, desde el planteamiento que está haciendo el profesor CAH, desde los enunciados y el desarrollo que hizo CMOS, es prácticamente una provocación a que desempalabremos este mundo neoliberal, este mundo de la universidad, como lo dice fundamentalmente el filósofo italiano Nuccio Ordine, es un mundo centrado en la eficiencia económica, y que hemos perdido el sentido de desentrañar ese cultivo de la humanidad. Eso es lo que vamos a empezar a caminar, eso es lo que, es la invitación, es la provocación de ir transitando, desempalabremos, desempalabremos ese mundo mercantil, ese mundo economicista, neoliberal y empecemos como a mirar otro tipo de luces en este escenario relacional que tiene la universidad; porque la Universidad y en este caso el Instituto, está buscando acompañar el cultivo de la humanidad, está buscando, está pretendiendo ir desarrollando ese acompañamiento en términos de protección de ese cultivo de la humanidad, porque no podemos, y Nuccio Ordine también lo dijo, la universidad y el Instituto se busca luchar contra el olvido, no crear una sociedad, no aportar a la creación de sociedades bárbaras, como lo dijo él claramente en la feria del libro en Bogotá, es precisamente cultivar la memoria, es precisamente, acompañar esa formación de la humanidad. 
Hay algo que, que me gustaría como señalar, en términos de que este el cultivo de la humanidad busca también, lo que, en mis términos desde el punto de vista sociológico, yo diría la formación y el cultivo de los equipajes culturales y emocionales. Todas las personas metafóricamente cargamos maletas, cargamos equipajes, entonces desde acá, esa habitabilidad de la universidad, esa apuesta que el Instituto le está tratando de armar con el principio colaborativo de todos ustedes y de todas las otras personas aquí en la universidad, es precisamente que armemos una maleta, que armemos un equipaje, que nos permita precisamente transitar, vuelvo y repito, que nos permita precisamente caminar, caminar no solamente en una mirada endogámica hacia la universidad sino desde el lugar que la universidad tiene como agencia y como agenciamiento de la humanidad. 
Cuando estoy hablando, precisamente, de esa de ese cultivo de la humanidad, yo lo que quiero señalar desde dos puntos de vista que tienen que ver con la universidad y con el proceso de educación que señalaba el profesor CAH y es, desde la formación de una conciencia práctica, es decir, hay que saber hacer, desde las disciplinas, desde las ciencias, desde esas herramientas metodológicas, desde esa concepción epistemológica, desde la manera cómo vamos transitando, vuelvo e insisto, en ese camino de construcción de conocimiento, pero también desde una conciencia reflexiva. [...]</t>
  </si>
  <si>
    <t>[...]Yo quiero darle unas gracias infinitas a GHB y a través de GHB a la Universidad Nacional por validar este encuentro y por el otro lado, en términos de ese pequeño yo que mencionaba CMOS, darme la oportunidad de participar desde mi lugar en este proceso de construcción del Instituto Nacional de Investigación Innovación y Política Educativa. Yo quiero empezar por algo que me ha sorprendido, y uno de los encantos que tiene la academia es: la sorpresa y es, el encantamiento de empezar a escuchar, de transitar por nuevas voces que provoquen pensamientos diferentes. Escuchar a CMOS, plantear los antecedentes de GHB en este esfuerzo de construir este Instituto, me llevan a que definitivamente la academia es otro mundo y es el mundo que tiene un sentido muy específico en términos de abrir el panorama de lo que GHB, la Universidad Nacional y con las palabras del profesor CAH pues dan más peso precisamente a este proceso, que no aparece de la noche a la mañana sino que es el resultado digamos de un transitar, de un camino que se va abriendo en este mundo tan ah, vertiginoso y de incertidumbre que mencionaba CMOS ahorita. ¿Por qué estoy acá? y me parece que así en la misma línea de lo que el profesor CAH decía y en la misma línea lo que CMOS sigue con sus palabras, en esa misma línea estoy yo, yo estoy acá con un digamos, con un asombro, con una provocación y desde la, y desde la parte mía también quiero aportar a esa provocación. 
Hay un punto de partida y es invitarlos e invitarlas a que miremos este instituto como un espacio y un escenario para el cultivo de la humanidad y en esta línea me apoyo fundamentalmente en el planteamiento de Marta Nussbaum, de considerar, de ese lugar, de cómo identificamos, cómo desciframos, cómo construimos y la responsabilidad que tenemos como agentes sociales de construir el Instituto Nacional de Investigación, Innovación y Política Educativa. El doctor CAH, lo decía muy claramente ahora, en términos de la responsabilidad y el compromiso que tiene la universidad y ese compromiso y esa responsabilidad tiene un punto de partida y es el Plan Global de Desarrollo de la universidad. Ahí está planteado, muy claramente, lo que tiene que ver, ese principio fundamental digamos del diálogo, de la conversación, del principio colaborativo que CMOS también lo mencionaba ahorita. Es que esto no es un asunto del compromiso individual, no es que mi compromiso individual, tiene que ver también con la responsabilidad social institucional que yo tengo. 
Quiero señalar desde ahí, cuál es el punto de partida para estas reflexiones que más las quiero poner como una ocasión para ustedes y para una resignificación también de mis propias palabras y aquí quiero partir de ese Plan Global de Desarrollo cuando marca el principio colaborativo y el principio del diálogo y de la conversación, esos dos principios aunados y materializados en el criterio de trabajo intersedes que es vital en esta propuesta del Plan de Desarrollo lleva precisamente a que este Instituto circule y parta de ese conocimiento situado, parta de ese compromiso de construir y aportar a la institucionalidad de la Universidad Nacional y  desde ahí, desde este marco de referencia, quiero decir que uno de los ejes fundamentales del Instituto está precisamente en, ¿cómo sentir, cómo aportar, cómo generar, el proceso de formación de la humanidad? y ese proceso de formación de humanidad desde el punto de vista del sentido de, y del ser humano. 
Conversando con GHB, aquí voy a tratar de ser muy... no tan magistral, no tan magistral sino un poco más de conversación y de diálogo, es que la universidad... es que, somos muy retóricos, yo vengo también de una trayectoria en la universidad y nos dicen, nos señalan, que en la universidad somos retóricos, que las conversaciones son retóricas, pero indiscutiblemente estamos descifrando el mundo cotidiano que tenemos y desde acá desde ese desciframiento del mundo cotidiano, la pregunta central por este Instituto en este contexto de la universidad tiene que ver con que somos agentes sociales, somos seres humanos, correspondemos a un sentido de humanidad y es la universidad la que va a empezar y lo ha hecho desde diferentes vértices, desde diferentes maneras de leer el tiempo social, pero que nos invitan a preguntarnos en este momento ¿cuál es el sentido que tiene esta Universidad y de ahí, derivado de ese sentido de la universidad, cómo marcar el lugar del Instituto.[...]</t>
  </si>
  <si>
    <t xml:space="preserve">[...]La conciencia reflexiva tiene que ver con el saber hacer, por qué se hace lo que se hace,  tener la capacidad crítica de saber por qué se hace lo que se hace, es decir, la conciencia práctica es saber hacer y la conciencia reflexiva es saber por qué se hace lo que se hace, bien, mal o como se haga, pero son dos elementos que cruzan esa metáfora del cultivo de la humanidad, que cruzan, esas dinámicas de la agencia y del agenciamiento en la universidad como escenario y como espacio para el cultivo de la humanidad. Por eso cuando tomamos esos tres vectores que están cruzando el Instituto que es, investigación Innovación, Política Educativa, tiene que ver con eso, tiene que ver con cómo anudamos, cómo vamos configurando, esa conexión, esa relación de la conciencia práctica con la conciencia reflexiva. Cómo vamos desarrollando y cómo vamos desplegando la capacidad crítica, que aquí también quiero hacer una precisión, la capacidad crítica no es la crítica de destruir lo que hay, pensando en un lugar mesiánico de que lo que yo estoy diciendo va a ser el punto de partida, sino que indiscutiblemente es la capacidad crítica en términos de potenciar, de formar las capacidades, las capacidades ¿de qué? las capacidades de los agentes sociales, las capacidades para transitar en la vida social, la responsabilidad social que tenemos indiscutiblemente y que a mi modo de ver, en mi visión de plantear esa razón de ser de la universidad, nos lleva a ese compromiso y a esa responsabilidad social que tiene la universidad como agencia, como agencia y como agenciamiento. [...] </t>
  </si>
  <si>
    <t>[...] Pero aquí no se queda solamente la propuesta del Instituto porque la propuesta del Instituto también se amarra de un sentido del plan, se amarra también de lo que el profesor CAH decía ahorita y es que a quién estamos formando a quién se forma en la universidad y se forma desde esa visión del cultivo de la humanidad, a ciudadanos y ciudadanas, es decir, hay un eje fundamental y es una ciudadanía universal, es una ciudadanía que yo en este momento por las condiciones del tiempo social en que estamos diría una ciudadanía glocal, en términos de qué, glocal en términos de que se conecta lo global con lo local para ser una ciudadanía glocal, que anude un principio fundamental del cultivo de la humanidad y es el reconocimiento, el respeto, la protección, la defensa y el disfrute de la diversidad y la diferencia, es decir, no estamos en un mundo de homogeneidad, estamos en un mundo precisamente donde esa diversidad y esa diferencia tiene que constituirse no en un elemento de jerarquía no en un elemento de decir yo soy mejor que usted, que lo vemos en este momento y en este tiempo contemporáneo, es de la diversidad y la diferencia en términos del sentido de lo humano, no como un molde único sino que ahí está la riqueza y está la riqueza del principio de la ciudadanía, está el principio de esa riqueza de la democracia que indiscutiblemente puede marcar, esta construcción del Instituto.
Es la propuesta de construir un Instituto que indiscutiblemente corresponda a esa, demanda, a ese criterio que se tiene actualmente de formar y de cultivar la humanidad. Yo quisiera y me voy a tomar el atrevimiento sobre todo para abrir un poco la conversación que estamos tratando de provocar y de pensar y es leer esto: "la formación de una ciudadanía universal y glocal, -con lo que decía ahorita de cómo articulamos lo global con lo local-, se soporta en esos tres elementos vuelvo y repito: - reconocimiento, respeto, protección, defensa y disfrute de la, de la diferencia." ¿Por qué? porque en la universidad y en ese Instituto donde esperamos que transite toda esta visión de conocimientos, de experiencias investigativas y sobre todo de innovación y amarre a la educación como el corazón del proceso de formación de la humanidad, tiene, conjuga, se presente, circula diversidad de pensamientos, de actuaciones cotidianas, de lógicas de vida, de concepciones y percepciones que no solamente están marcando las diferencias sino que también permiten descubrir el beneficio de lo común. 
Y aquí hay otro elemento que quiero ampliarlo un poco y es que, aquí yo traigo una propuesta de leernos en esta lógica de la ciudadanía, también de mirar esa capacidad política que debemos desarrollar y la capacidad política en términos de qué, la capacidad política en términos de tres elementos que son fundamentales en el ejercicio de esa ciudadanía y en la construcción de la democracia y es precisamente concertar, negociar y acordar las diferencias que tenemos, desde nuestros intereses, los intereses son particulares, pero tenemos la responsabilidad de concertar, negociar y acordar las diferencias personales, los intereses individuales hacia el beneficio colectivo; que esa es la razón de ser, lo que está buscando uno de los presupuestos sobre los cuales se monta toda esta perspectiva del Instituto. Se busca entonces y, en otras palabras, para ir cerrando esto, que es una invitación, lo que yo les decía inicialmente, es, una provocación.
Estamos provocando, estamos no imponiendo, sino que estamos provocando, desde esas voces de las intersedes, desde esas voces particulares, rompiendo con una visión de centralización. No.…no le interesa al Instituto y el Doctor CAH lo dijo ahorita, es decir, vamos a leer la multiplicidad de voces, de voces que hay, que configuran este mundo, digamos tan particular que es la universidad, en otras palabras es la invitación a cultivar la humanidad en el Instituto, reconociéndolo como espacio diverso, configurado bajo la concepción de una escuela como lo plantearon los griegos, el eschole, Skholè que significa tiempo de pensamiento, de libertad, de formar mejores seres humanos para comprender mejor el mundo y desplegar el sentido y el significado de una ciudadanía culta y solidaria. [...]</t>
  </si>
  <si>
    <t>CATEGORÍAS UA03 2 ENCUENTRO INTERSEDES</t>
  </si>
  <si>
    <r>
      <rPr>
        <rFont val="Ancizar Sans"/>
        <b/>
        <color theme="0"/>
        <sz val="11.0"/>
      </rPr>
      <t>N</t>
    </r>
    <r>
      <rPr>
        <rFont val="Calibri"/>
        <b/>
        <color theme="0"/>
        <sz val="11.0"/>
      </rPr>
      <t>°</t>
    </r>
    <r>
      <rPr>
        <rFont val="Ancizar Sans"/>
        <b/>
        <color theme="0"/>
        <sz val="11.0"/>
      </rPr>
      <t xml:space="preserve"> DE VECES QUE SE IDENTIFICÓ EN EL TEXTO</t>
    </r>
  </si>
  <si>
    <t>En palabras de la Sociologa MCP, es referente a la metáfora de la siembra de Martha Nussbaum. Desde la Universidad se desarrolla, denominandola como ese agente social que exalta la memoria, desde la creación de sociedades con el cultivo de la humanidad a través de la educación.</t>
  </si>
  <si>
    <t>3.
EV2</t>
  </si>
  <si>
    <t>4.
GHB, JCM,EDGL,MCP,CMOS</t>
  </si>
  <si>
    <t>5.
04</t>
  </si>
  <si>
    <t>9. Grupo focal</t>
  </si>
  <si>
    <t>10. Objetivos, misión y visión del Instituto Nacional</t>
  </si>
  <si>
    <t>GRUPO FOCAL</t>
  </si>
  <si>
    <t>Objetivos, misión y visión del Instituto Nacional</t>
  </si>
  <si>
    <t>TECNOLOGÍAS DIGITALES APLICADAS A LA EDUCACIÓN</t>
  </si>
  <si>
    <t>[...] Yo alcancé a oír un poco la intervención de CAH, luego la profe, bueno aquí me aparece GHB, pero no estaba seguro si es ella, pero... en definitiva quisiera señalar que estoy de acuerdo, tenemos un reto fuerte por delante [...]Estamos frente a cambio climático global y Antropoceno, una renovación de la faz de la tierra, a su vez estamos en un proceso de muy, de las tecnologías digitales a tal punto que, desde mi forma de ver las cosas y bueno está apoyada en algunas cuestiones tendríamos hoy que pensar en el concepto de cyborg, eso se tiene claro por ejemplo desde la antropología cultural de finales de los 90 pero pues no ha calado, todavía no se asume con seriedad, yo diría proto cyborgs, pero hoy en día estamos discutiendo sobre Inteligencia artificial, dentro de dos días acá en la sede me enteré que va venir un profesor de Brasil a hablar sobre Inteligencia artificial, o sea, esto está sobre la mesa. 
El caso de algunos sondeos que he hecho en algunos programas de China, ellos no discuten la Inteligencia artificial sino el asunto es cómo usarla, cómo implementarla, no es si la van a usar o no, sino de qué manera y.… pues tenemos también una revolución fuerte en torno de la biotecnología, todo el asunto de la vida, lo que pasó con la pandemia, etcétera. Entonces estamos en todo sentido y con mayúscula en un mundo en cambio, como mínimo tres pilares y eso lo he ido planteando hace ya varios años, cambio climático global, tecnologías digitales y biotecnología. Todo esto se entrecruza, se relaciona, evidentemente cambios económicos, cambios productivos, lo político, guerras, bueno... tensiones, nuevas drogas más potentes que las anteriores. Evidentemente alta tecnología, pero desde una perspectiva de [...]lugares donde se concentra bastante la producción de la tecnología, aceleradores de partículas, mientras en otros sitios, pues ni siquiera el internet funciona bien. 
Entonces, considero que, si es fundamental repensarnos de manera seria, celebro mucho todas estas iniciativas, las palabras que se han oído, creo que hay muy buenas intenciones, no hay que perder de vista que la utopía es necesaria, es posible pensar en un mundo mejor para todas y para todos. En tener una relación más adecuada con los demás humanos, pero también con las demás especies vivas, con la naturaleza, con el planeta y universidades diferentes distintas. Con esto que estoy planteando no quiere decir que hay que acabar con la universidad tal cual la conocemos, no, esa es la idea. Lo que sí tengo claro es que debemos generar unos procesos de cambio serios, desde adentro ¿sí? teniendo en cuenta todo ese panorama que se ha conversado, pero también desde adentro, desde las lógicas propias de la universidad. En este momento yo noto es que hay, discusiones como esta por todo lado; porque evidentemente luego la pandemia pasaron cosas, un asunto fuerte en torno a la muerte, la vida, lo cotidiano, pero también las tecnologías digitales llegaron ahí a, a apoyar, pero ahorita pues hay problemas serios con ciberadicciones, [No se entiende, mala conexión a internet] sigue ahí y, y evidentemente esto requiere que nos repensemos, entonces, bueno, podría decir más cosas, pero quisiera concluir de la siguiente manera al menos por ahora. Espero que podamos materializar este Instituto del nivel nacional. Materializar este instituto a nivel nacional, materializarlo en el sentido que realmente de ponernos manos a la obra, realmente, poder, poco a poco, generar transformaciones. Yo sé que no hay que ser maximalista en el sentido de querer ya mañana vamos a cambiar todo, no, eso es imposible, pero sí realmente generar unas condiciones potentes, serias, una ruta de trabajo, para generar esos cambios. 
Les comento que, al final del semestre pasado estuve en un evento sobre educación en México, a partir de la Rimac y la conclusión es, la educación híbrida llegó para quedarse, nos guste o no nos guste, lo híbrido. Pues lo presencial no se va a eliminar, eso es absurdo, el laboratorio está hay un montonón de cosas que no se pueden, digamos, hacer de otra manera talleres tal, pero hay otro gran segmento de los procesos educativos que sí se puede hacer en línea. En definitiva, tenemos que pensar en esos procesos de hibridación, de transformación.   Uno de los miedos que a veces se tienen en nuestra universidad es pensarse en esa virtualización y eso no es posible y no es deseable y no va andar nunca, no es realista. Entonces creo que tenemos muchos retos, mucha tarea. [...]</t>
  </si>
  <si>
    <t>JCM</t>
  </si>
  <si>
    <t>[...]Esto para mí es muy estimulante, nosotros en el Instituto de Investigación en Educación de la Facultad de Ciencias Humanas llevamos hasta ahora más o menos 300 tesis, con ámbitos de todo tipo, con situaciones, con el juego en el patio de la escuela, viajeros, mochileros, es decir, la cantidad de opciones en torno a lo educativo es impresionante y creo que la universidad debe ir al encuentro de percibir la educación de una forma mucho más amena y reconociendo también lo que se ha hecho, pero además dándose la oportunidad de crear. [...]</t>
  </si>
  <si>
    <t>[...]Estamos nosotros somos seres privilegiados en términos que vamos a pensar cosas, pero además deberíamos crear otras opciones, otras posibilidades; tenemos que dialogar con los jóvenes, hay mucho descontento frente a las universidades, eso también lo hemos ido trabajando, los mismos profesores también muchos están cansados, bastante síndrome de Burn out, entonces, bueno, podría decir más cosas, para mí lo central es que es un asunto realmente importante y ojalá podamos materializar, pasar a la acción y proponer y,  actuar. [...]</t>
  </si>
  <si>
    <t xml:space="preserve">EDGL: [...] Bueno, voy a ser muy sincero, yo he estado en muchas reuniones pertinentes a este Instituto, pero yo no veo todavía como la acción, la parte de la propuesta, de la estructura, del funcionamiento. Pues le agradezco a las dos profesoras que muy cordialmente nos siguen ilustrando al respecto y de la importancia que tiene el Instituto. Yo creo que la sabemos y queremos que esa propuesta de estructura y el funcionamiento se dé lo más rápido posible porque estamos ya dando, como te digo profesora GHB, hace mucho rato estamos en esto, venimos trabajando, recuerdo mucho que comenzamos con la profesora DASC, esta parte comenzamos a hablarla, luego pasaron a otras. Entonces eso es lo que me gustaría, ir sentando ya la base, ir mirando ya más concretamente que lo que está, que es lo que queremos, sentarla, ir mirando ese propósito. 
Qué pena ser tan sincero, he estado ya en muchas reuniones al respecto, pero yo todavía no veo la acción, la acción que necesitamos porque esto como lo dijeron las dos profesoras, la importancia que tiene, pues es relevante.  Muchas gracias profesora GHB. Qué pena ser tan sincero en este proceso, pero es que ya llevamos un rato dándole tantas vueltas a esta cosa tan importante para la universidad y para nuestra academia. Muchas gracias. 
GHB:  Gracias profesor EDGL. Excelente, o sea, nosotros hemos avanzado, de junio acá, mejor dicho, desde marzo estamos trabajando en la sede, se logró la creación del proyecto en el BPUN y lo que nos convoca ahora es, precisamente, esa visión, misión y objetivos estratégicos, dejamos un documento para que los profesores hicieran sus aportes, una vez regresaran del periodo de vacaciones compartimos en el Drive. No hemos visto nada, aquí lo tenemos y la sesión de hoy es para trabajar con ello, podemos mirar cada elemento.  Porque la idea más que enunciar digamos, de un lado de la mesa, es esta construcción colectiva ¿sí? entonces yo creo que sí hemos avanzado bastante, logramos pasar a una formulación rápidamente y de la formulación a la creación, el Instituto está creado en el BPUN eso, hemos logrado bastante. 
Si lo vemos de marzo ahora que existe, ya la velocidad de lo que sigue es la velocidad de respuesta de los miembros de del instituto como los hemos convocado, entonces vamos a mirar el documento, para que se reflejen también las ideas y los aportes que ustedes tienen para hacer. Esto hace tránsito en una semana el 22, hasta el 22 se puede agendar en los asuntos del Consejo Académico e iría al Consejo Académico, necesitamos recoger digamos los aportes de ustedes, para que para que sea, efectivamente una producción conjunta, colaborativa, cooperativa y no nosotros hacer toda la tarea y luego contarles que ya está aprobado con unos objetivos que decidimos, esa ha sido, digamos en este momento, la dilación. 
Aquí tenemos el documento. No hubo aportes en este momento, entonces vamos a trabajar, yo hice un avance respecto a lo que les había propuesto en esta reunión anterior y entonces trabajamos con base en ello para ver qué aportes tienen ustedes, que nos encantaría recogerlo en este documento. 
Entonces como misión: el Instituto Nacional de Investigación, Innovación y Política Educativa tiene como misión ser campo de estudio, construcción colectiva y transformación de la educación. - Contribuir a la consolidación del modelo intersedes de la Universidad Nacional de Colombia a través de la reflexión educativa institucional teniendo en cuenta las características territoriales, sociales y culturales de cada región. Eso nos ha parecido importante para que recoja realmente, ese espíritu intersedes y que podamos ir más allá de las multisedes. -Reflexionar la educación como elemento fundamental de la conciencia de la universidad. -Integrar el trabajo en y sobre educación existente en la universidad. -Deliberar y proponer nuevas discusiones en el campo de la educación dentro y fuera de la universidad. -Dialogar con el gobierno, con otras instituciones, con agentes de la educación básica, media y superior, con sectores productivos y con actores de territorios nacionales y con la sociedad en general. - Propiciar el encuentro de los educadores, los investigadores en educación y otros actores significativos en este campo en un contexto de diálogo respetuoso y de aprendizaje mutuo para avanzar en procesos de toma de decisiones y formulación de políticas académicas propias y de políticas públicas en educación. [...] </t>
  </si>
  <si>
    <t>EDGL;GHB</t>
  </si>
  <si>
    <t>GHB:  [...] Vamos a seguir esta visión propuesta, es en torno a.… cuando la rectora en su propuesta, enuncia la idea del Instituto como un faro de la educación ¿sí? para el futuro de la educación. Entonces está expuesta en estos términos, en el año 2028, tomando una ventana de 5 años, nos podíamos ir al 2034 que es el Plei 2034, yo pienso que una ventana de 5 años es modesta ha permitido instalar el Instituto y desplegar su implementación, entonces propone en el año 2028 bajo la concepción del modelo intersedes y con la participación de docentes de todas las áreas de conocimiento, el Instituto Nacional de Investigación, Innovación y Política Educativa será un faro para el futuro de la educación y la formación a lo largo de la vida, tanto para la Universidad Nacional de Colombia como para el país. Esta idea de visión es en ese sentido de los diálogos dentro de la institución que proponemos y a la vez interlocutar también con el Estado en la generación, en la formulación de políticas educativas[...] 
MCP: [...] Yo abriría una discusión en términos de..., yo sé que es la visión, pero cuando se dice el Instituto Nacional de Investigación Innovación y Política Pública será un faro, no es ponerlo como para el futuro de la educación sino para el proceso de la educación, no ponerlo como futuro como si fuera algo a lograr, sino que se validara, el sentido de la educación como el faro de los procesos de educación.
CMOS:  Lo que pasa MCP, es que, en esta lógica de construcción, la misión... es el propósito y la visión es eso a dónde queremos llegar, entonces posiblemente lo que queremos ser, es ser faros porque sea más la visión que la misión. 
MCP: Lo que pasa es que sí, no, yo eso lo tengo claro, lo que yo digo es, en la forma como se redacta, quizás no, será un faro para el futuro de la educación, estoy pensando en eso que se pone como futuro, la visión es que se constituya también, que logre un lugar de reconocimiento no esperar al futuro, sino que se consolide como faro de la educación, eso es una visión, no ponerla... o es un problema de redacción o yo estoy comprendiendo mal. 
GHB:  Listo, lo vamos a dejar aquí señalado para tener en cuenta[...]
JCM: [...] Lo que yo quisiera plantear es que me parece que el año 2028 está muy encima, eso es ya, eso es pasado mañana. Claro, yo entiendo que de pronto hay que tener como un horizonte temporal, digamos, muy aterrizado, muy, muy factible, pero en ese sentido yo creería que habría que pensar de una manera como multitemporal también y yo creo que pues me da la impresión que ahorita deberíamos estar pensando mínimo en 2050. Sé que son tiempos de cambio muy vertiginoso, que no tenemos muy claro pues qué va a pasar, pero creo que un horizonte así también sería interesante.[...]</t>
  </si>
  <si>
    <t>GHB;MCP;CMOS;JCM</t>
  </si>
  <si>
    <t>[...]Les comento que en una reunión que tuvimos el, el año pasado en, directores, en Bogotá, de posgrados, salió el tema de la IA eso estaba ahí mejor dicho calientito y al final le dije a unos profes de Ingeniería profes preguntémosle a la IA qué universidad deberíamos pensar para el año 2050. Y la verdad la respuesta fue interesantísima, yo soy escéptico del asunto, pero tampoco hay que creer que no funciona para nada, pero la respuesta de la IA me pareció muy sensata en términos de que se necesitan procesos más flexibles, procesos digamos potentes, que hay que aprender a manejar grandes volúmenes de información y de datos, que esta educación a 2050 debería ser un poco más personalizada en términos de las potencialidades de los individuos, uso potente de tecnologías digitales y de grandes volúmenes de información como ya dije. Es decir planteó unas líneas, que no sé, que en el fondo para mí fue casi el resumen de la discusión que tuvimos allá con los profes de posgrados [...]</t>
  </si>
  <si>
    <t>JCM: [...], digo esto así un poco anecdótico porque, repito, creo que aunque no sabemos qué va a pasar mañana, si sería importante tener un horizonte con unos marcos de referencia, de pronto un poquito más largos y creo que el 2050 también es pronto; el 2028 me parece bien como primera... no sé cómo llamarlo, fase, meta, etcétera; pero yo creería chévere pensarlo no sé 2028 es casi 2030, 40, 50. 
Un horizonte, la verdad no muy largo y repito con todo y la incertidumbre creo que es clave ir avizorando ese tipo de cuestión[...]Creo que el gran reto es traducir eso en acciones reales, que digamos, se puedan materializar, ese es el asunto, es decir el Instituto se crea y perfecto, pero aterrizarlo, tener músculo financiero, músculo de personas que metan el hombro, etc. ese creo que es el mayor reto [...], hay que pensar los periodos... de rectoría...  pero sería chévere también tener una visión... pa' mi 2030 así cerca 2040 y 2050 como mínimo, aunque yo sé que eso, pues no tenemos certeza del asunto, pero creo que nos pone un reto. [...]
GHB:  Profesor, muchas gracias por la intervención, lo vamos a recoger aquí considerar un tiempo entonces sabemos que, entre 2040 y 2050 [...]
MCP: No, no, es solamente por abrir el debate, indiscutiblemente, cada persona plantea desde su visión y desde su concepción, yo lo pongo, en términos más cualitativos, más de la dirección de los procesos, que, de amarrar a una fecha, determinada ¿cierto? pero bueno, esto es solamente como para abrir un debate. A mí me pesa mucho la construcción del proceso de la humanidad, entonces, si se pone una fecha, es como... no sé, me parece que eso, amarra de todas formas y le da un sentido muy cuantitativo al proceso, pero es más mi concepción. [...] 
GHB:  Es que, tenemos que transitar el Consejo Académico así.  O sea, yo estoy de acuerdo y me llamaba mucho la atención lo que decía CMOS de la estrategia consciente. Alejandro Salazar habla de la estrategia emergente y bueno, hay muchísimos asuntos para transformar, pero yo creo que, toca avanzar en la tarea que nos fija[...] 
GHB:  La rúbrica, parte de la rúbrica que vamos a tener allí es esa, entonces hay que ser prácticos también en la medida en que nos están poniendo un tiempo y es interesante, es una es una ventana también como para considerar qué pasa ahí.  Yo ponía una ventana pequeña, el profesor JCM lo que plantea es una ventana mucho más amplia en el tiempo, que puede ser interesante también y muy retador de como la Universidad Nacional al 2050 es un faro para esos procesos de educación en el país
MCP: Pero mira como lo dices, pero mira que es distinto decir al 2050 la Universidad es un faro a decir será un faro futuro será un faro para el futuro de la educación mi asunto está ahí.  Es decir, listo pongámosle entonces el marco cronológico, el marco temporal, pero entonces no será el futuro, sino en el 2050 es, como presente. Pues para seguir con la estructura digamos, de los códigos de la institucionalidad. 
GHB:  Listo, aquí estamos tomando nota y, y vamos a ajustar y ahora con el horizonte también, con esa parte en la, en la misión ¿no? esa parte estábamos en la misión. Tenemos unos objetivos estratégicos, aquí hay unos enunciados como a corto, mediano y largo plazo, se pueden complementar. Está: -Fortalecer la Investigación en educación; Promover la Innovación Académica y avanzar en la formulación de políticas públicas en educación. - Contribuir a la armonización de las funciones misionales, a la recuperación de las experiencias significativas y a la integración de las distintas instancias de la Universidad Nacional de Colombia ocupadas de la educación desde un modelo intersedes. - Pensar en una educación para el cuidado la defensa y el disfrute de la vida desde una concepción integral compleja y holística, esto nos abre también otra ventana de discusión que es importante, donde hay que considerar estos asuntos de la vida desde el posthumanismo incluso. [...] 
MCP: [...] Definitivamente es, darle, como el corazón del Instituto es la educación, el corazón. Y de la educación en términos como de la formación, en términos voy a poner en la línea de CMOS de formar esa conciencia, pero también de formar la humanidad. Porque creo yo que, nos encontramos en los dos planteamientos. Entonces cuando estamos hablando de educación cuando ahí dice contribuir a la organización de las funciones misionales, a la recuperación de experiencia significativa y a la integración de distintas instancias de la universidad.  Yo ahí separaría esos objetivos porque me parece que hay dos cosas distintas. 
Porque, por un lado, bueno primero yo diría que no es recuperar las experiencias significativas sino resignificar las experiencias, o sea, porque no se recuperan las experiencias significativas ya pasaron, entonces es un poco como resignificar la experiencia de los procesos educativos y significativos acá. Y separaría eso, de la integración de las distintas instancias de la universidad. Me parece que son dos objetivos distintos porque uno es más desde el punto de vista de la investigación, de la reflexión y el otro ya tiene que ver con un criterio de integración, de las distintas instancias de la universidad, entonces, yo propondría solamente como para abrir el debate, de separar en ese objetivo y lo otro, lo otro es bueno pensar la educación para el cuidado, me parece que, que más que pensar, también lo pondría un poco en la línea de mi planteamiento y es no solamente pensar en una educación por el cuidado sino agenciar, agenciar la educación. Cuando yo hablo de agencia es, estos dos elementos de pensarla y saberla hacer, o sea, esa conciencia práctica y esa conciencia reflexiva [...]
MCP: Entonces lo que tiene que ver, lo que tiene que ver, pues si es acogido, esto es una cuestión de provocación, repito, como esa metáfora del cultivo ¿cierto? es decir, cómo cultivamos y ahí en este tercer objetivo que está para el cuidado, la defensa y el disfrute, entonces tiene que ver con en ese cultivo, cómo cultivamos, qué es sembrar, cuidar recoger; sembrar, cuidar, recoger, que es toda la metáfora digamos del, del cultivo. Entonces desde ahí, yo también pondría, le haría mucho peso y lo dijo el profesor CAH, lo dijo CMOS y un poco en términos específicos, [...] en términos del proceso de cultivar la humanidad, el proceso de formar la humanidad...
CMOS:  Si, esa conciencia de humanidad. [...]
MCP:  … es que una cosa es el humano y otra cosa es la humanidad, es que no todos los seres humanos tienen humanidad.
CMOS: ¡Exacto! Consciencia de humanidad.
MCP: ¡Consciencia de humanidad!¡La humanidad para el ser humano y en el ser humano!
CMOS:  Y para el planeta.
MCP: ¡Sí! De acuerdo. eso también hay que agregarlo. Pero entonces, el cultivo de la humanidad es eso. Es la cuestión, lo que decía, sí... lo que decía el profesor que también lo hemos hablado [...] entonces, analicemos estos, en términos de coquito como digo yo, para plantear los objetivos...  en esta misión, en esta visión, que son los elementos que tiene, que tiene instalada la universidad en este momento.
GHB:  Perfecto. 
MCP: ... Ya en otra lógica de enunciación. 
GHB: ¡Claro! y, y es digamos, necesitamos esta, oficialidad para para poder empezar a operar como instituto, yo digo ya nació, ya tenemos una existencia, ahora lo que necesitamos es esa mayoría de edad que nos dan estos cuerpos colegiados con el Consejo Académico y el Consejo Universitario. Aquí proponemos unos objetivos a mediano plazo que es, promover investigación, innovación y formulación de políticas públicas en materia de Educación con incidencia en procesos internos y externos a la Universidad, ese es un objetivo, tengo ese solamente, pues estaría bien poder, avanzar en, en ese mediano plazo, a largo plazo está: Prever escenarios posibles de transformación en la Educación para la toma de decisiones a partir de la investigación la innovación y la política educativa. Entonces, bueno, podemos escuchar aquí los aportes también de los profes adelante, en estos objetivos de mediano y largo plazo, o si quieren nos vamos otra vez desde el comienzo con esta misión, en esta misión y sería incorporar lo del horizonte que esto lo podemos recoger [...]
CMOS:  La misión va de la mano con el propósito superior ¿sí? es casi, que la razón de ser y visión es más ese horizonte de sentido. 
CMOS: [...] Es decir, puede ser tan amplio... y ahí es cuando el tiempo no es importante, sino lo que visiono, deseo[...]de la visión, mientras que la misión es puro propósito esa gran razón de ser.
GHB:  Ok, entonces la visión tiene que ver con el propósito como horizonte y la misión con el propósito. Listo, profesores, cuéntenme, ¿qué observaciones tienen ustedes? Nosotros ahora recogemos y hacemos como ese, ese, ese ajuste acá, pero quiero saber, ¿qué aportes tienen en estos objetivos? ¿Cómo los ven?[...]</t>
  </si>
  <si>
    <t>JCM;GHB;MCP;CMOS</t>
  </si>
  <si>
    <t xml:space="preserve">[...]La educación híbrida. Es decir, algo que me quedó claro, por ejemplo, de ese evento, y otras cosas que he ido averiguando, es que tenemos que aprender mucho de las universidades 100% virtuales. No para convertirnos en una universidad 100% virtual, sino porque, en algunas cuestiones, ellos nos llevan muchísimo. Hay otros elementos de esas universidades en los cuales, evidentemente, nosotros pues estamos muy por encima, tal vez, en todo lo que significa trabajo con laboratorios, trabajo de campo, ¿y entonces para qué planteo esto? Para que quede muy claro ese asunto en torno a que debemos dejar de pensarnos solo como una universidad con unos entornos físicos, con unas aulas, unos laboratorios físicos. Que debemos pensar los procesos educativos de otras maneras, es decir, es posible generar procesos educativos. Y eso se ha demostrado desde hace rato desde cualquier lugar y contexto donde existan unas condiciones mínimas.
Esto implica un revolcón de la educación, pero brutal. No es un asunto solo del papel de internet, realmente se puede revolver la cuestión de una forma muy grande. Les pongo sobre la mesa un ejemplo: a nosotros, en la maestría en educación en Bogotá, nos están llegando muchas solicitudes de profesoras y profesores que viven en ciudades pequeñas o en pueblos, incluso en zonas rurales, que dicen que les gustaría tomar nuestra maestría virtual 100% virtual. ¿Por qué? Porque no pueden desplazarse a una ciudad, mucho menos a Bogotá, porque no tienen becas, porque trabajan hasta las 2 de la tarde o algo así, y nuestro horario de 4 a 8 está perfecto para ellos tomar su maestría.
Yo he estado pensando y ahorita, digamos, nos dijeron en una reunión: las clases virtuales están prohibidas. Sé que hay cosas que se están haciendo de manera virtual y tal, a veces no se plantea de forma tan clara. Claro, lo virtual es muchas cosas, hay un asunto semántico que hay que aclarar, sí. Pero a lo que voy es que, en esos casos donde esos profesores tienen su laboratorio, sus escuelas, sus colegios, una opción de esta sería completamente factible porque ese es el contexto, dicho de otra manera, de forma potencial, nuestra universidad podría llegar mucho más de lo que nos podríamos imaginar. Pero eso también requiere pensar en flexibilidad, pensar en riesgos de esas posibilidades. Es decir, un programa que requiere laboratorios especializados se puede, pero tal vez si se generan procesos híbridos, como están aplicando otras universidades, incluso colombianas, estudiantes de doctorado que viajan una vez al mes, por viernes, sábado, domingo, una cosa por el estilo. Es decir, generar unos procesos flexibles, implica analizarlos, hay bastante por discutir en torno a lo que ya se ha hecho, a lo que está pasando en el país, en otras partes del mundo. Y esto con la idea de ir a la vanguardia, es decir, que no sea un asunto de pensar que es lo que hacemos en el aula.
Porque es que el aula, qué pena decirlo, no va a desaparecer, pero ya se rompió, tiene fisuras, tiene grietas, se proyecta a distintos lugares o posibilidades. Cada vez hay más usos del celular por parte de comunidades que uno dice: "Esto ni me lo imagino." Entonces, yo lo que diría es que realmente tenemos que tener una perspectiva muy abierta, lógicamente muy aterrizada también. Y este tipo de cuestiones, no sé si vayan muy bien en los objetivos o no, pero yo veo que es una cuestión en torno a el territorio mediado digitalmente se convierte en un dispositivo potente en términos educativos, y la universidad tiene que apropiarse de esas cuestiones. Es decir, esta contracción del espacio tiempo que permite internet es un asunto realmente serio en todo sentido y las universidades y los centros de pensamiento como los nuestros tienen que reaccionar a esa modificación de los regímenes espaciotemporales y traducirlos en opciones educativas diferentes. Asociadas y lógicamente teniendo los pies sobre la tierra, pero tampoco recayendo en la tecnofilia o en la tecnofobia. Es decir, la tecnología no soluciona todo, o el otro extremo, y es que no sirve para nada. Y eso es lo peor del mundo y va a destrozar las universidades del país por tener un componente virtualizado muy fuerte. [...] </t>
  </si>
  <si>
    <t>[...]Efectivamente no tenemos una contemporanización de lo que está ocurriendo actualmente en el mundo con la tecnología. Entonces, hay tres grandes componentes de la transformación digital que son las tecnologías de la información, las tecnologías de la operación y la data. Entonces, las tres, están dentro de ese marco de transformación digital. Y esa transformación digital de una u otra manera es usabilidad.  Entonces, ¿qué pasa? si yo reviso las TI, las tecnologías de la información, muchas instituciones del país están obsoletas, no han podido entrar en una modernización de la tecnología de la información. Otras no han podido entrar en tecnologías de la operación y de todas estas herramientas que cambian lógicamente las lógicas de la educación. Entonces, casi que sería como segmentos ¿no? segmentos, cómo vamos a revisar qué pasa con las tecnologías de la información, de la operación, con la data y, lógicamente, con la transformación digital que es la usabilidad. O sea, ¿qué tanto somos capaces de entrar en la usabilidad? Eso es muy del campo de la organización [...] yo quisiera que empezáramos a meter en nuestro ADN del Instituto el concepto de que lo que más necesitamos trabajar fuera de tener esta contemporanización de la tecnología es: alma. Porque también conozco instituciones que están completamente contemporáneas en sus herramientas, pero cada vez destruyen más alma. Menos colaboración, menos cooperación, menos reflexión, sí, menos encuentro con el otro. 
Entonces, efectivamente, cuando tú dices "no me puede satanizar", pero tampoco lo la podemos, excluir de este momento histórico. Hay que ser supremamente reflexivos para saber realmente esa hibridación, esa mezcla; tenemos que hacerla sin que perdamos lo que hace rato venimos perdiendo. Sí, porque vuelve y juega, neuropsicológicamente, la inteligencia artificial nos está superando y nos seguirá superando en términos de memoria, en términos de captura de información, en términos de esa data tan extensa que tiene, podemos hacer cuerpos de silicio, podemos tener ciborgs, podemos tener toda la mecánica del proceso, pero lo que no podemos tejer todavía es alma, sí. Entonces, casi que nuestro trabajo está es en el alma. Nuestro trabajo está, y por eso decíamos que esa triada no se puede separar, y no se puede separar para que no incursionemos en desalmar más las instituciones a partir de no saber combinar esto y así es una forma de organización muy importante también, inclusive la institucionalidad en qué atrasos tiene la modernización tecnológica. 
Sí, por ejemplo, todo esto que todavía no tengamos acceso al internet, que tengamos esta parte floja, que no tengamos bases de datos constituidas, que no tengamos, en la parte administrativa, algo mucho más... tú decías, que se avizora, una educación donde hay más flexibilidad. La palabra flexibilidad tiene dos condiciones y es una condición desde mi visión y mi pensamiento, pero también desde el alma. La flexibilidad psicológica tiene que ver con la capacidad que yo tengo de cambiar mis visiones de mundo. Y entonces, claro, ahí es donde tenemos grandes atranques cuando empiezan a emerger las competencias en las organizaciones como cooperación, flexibilidad, trabajo en equipo, redes de trabajo, pensamiento sistémico. Todo eso es alma, todo eso es conciencia, todo eso es lo blando, lo que hemos dicho mal dicho, competencias blandas y que diría yo que son las más duras porque son las más difíciles de desarrollar. Eso es lo que hemos olvidado. Pero es absolutamente necesario avizorar ese horizonte de sentido, de cómo somos capaces de contemporanizarnos con lo que viene sin perder alma.[...]</t>
  </si>
  <si>
    <t>[...] Y yo creo que ahí es interesante pensar, en algo que decía el profesor JCM y lo menciona aquí, lo recoge aquí CMOS, y es flexibilizar nuestros procesos de educación porque es que, digamos en pandemia, en la contingencia que tuvimos, le salimos al paso con esas conexiones remotas, sí, pero no sabemos y más con esta visión al 2050 en qué estaremos, entonces ahí es válido también cuando se habla en términos de la educación como ese ejercicio del pensamiento crítico, que es distinto a la instrucción, sí, que va más allá. Entonces, yo creo que la clave está en eso, en flexibilizar esos procesos educativos porque no sabemos qué se venga, sí, y por eso hablábamos como en procesos de educación en general porque, ya estamos hablando de lo técnico, lo tecnológico en la universidad, ya no solamente las carreras profesionalizantes sino que, estamos, tenemos que salirle al paso a los cambios vertiginosos que tenemos en la sociedad y, y lo que los jóvenes tienen en su horizonte que es distinto a las generaciones que nos formamos dentro del Plan Marshall. Entonces, ya no va más Marshall y es como qué están pidiendo. Y eso es lo retador, no. O sea, cómo vamos a hacer para que al 2050 seamos ese faro en los procesos de Educación en el país. No sabemos, será lo remoto, puede ser otra cosa incluso. [...]</t>
  </si>
  <si>
    <t>TRABAJO DE CAMPO</t>
  </si>
  <si>
    <t>[...]uno de los conceptos fundamentales que hay que tener en cuenta que acabas de nombrar es el de flexibilidad. Nuestra universidad debe entender que ser flexible no significa dejar de ser riguroso o que disminuya la calidad. La flexibilidad, la innovación de adaptarse, de ajustarse, de ser rizomáticos, sí. Es decir, no sé si sea la palabra adecuada porque las palabras y los conceptos a son muy limitados. Pero ser flexible es ser más inteligente porque nos ajustamos a las situaciones y a las circunstancias, digamos con criterio y, en esto hay mucho por hacer. Me gusta poner ejemplos porque a veces eso ayuda. Ya hemos hecho experimentos de estos con la universidad de Heidelberg en Alemania, el profesor Mihael Handke, le gusta ir a los procesos económicos en el territorio y, lo último que hicimos ahí en acuerdo con geografía y también está el Instituto [Se refiere al IIEDU] fue, hacer un curso, que ellos llaman de verano, pero en realidad acá no hay verano. Nosotros no tenemos estaciones, pero bueno un curso de verano, internacional; estudiantes de varios países más o menos, cinco o seis países. Nuestra universidad por la burocracia no nos prestó el bus, y eso que ya no daban clases, pero bueno, ellos desde la Unión Europea pusieron la plata para ello. Nosotros tuvimos de manera gratuita, hubo un proceso de selección de las personas que participaron de la salida de campo.
Asistimos cinco docentes de distintas universidades, creo que fueron más o menos 25 estudiantes, entre Colombia y otros países y de Colombia de universidades privadas y públicas. Teníamos gente de la Nacional, gente del Externado, gente de los Andes, pero lo más interesante, a mi modo de ver, es que con el profesor Mihael, pensamos en que la salida de campo era el curso en sí mismo, es decir, las dos semanas de campo son el curso. Cuando uno comienza a sumar las horas, en estación, trabajamos doce horas, tal vez más porque aplicamos incluso técnicas vinculadas a los círculos de palabra alrededor, de una de manera digamos seria, es decir, lúdica también, pero en otros momentos muy serio para mirar procesos de aprendizaje colaborativo ancestral. Que eso les llamaba la atención. Y, si uno suma, repito, las horas, pongámosle no 12 horas, pongámosle 8 horas que no suene a que estamos explotando a los estudiantes ni a los docentes. Aunque todo fue muy libre. 
Uno al final, digamos de 10 días, son ¡80 horas! de trabajo directamente en terreno, metidos en los problemas. Fuimos a lugares de agroindustria, fuimos a lugares de pequeña producción agropecuaria, fuimos a lugares donde aplican técnicas de permacultura, de producción orgánica. Miramos empresas turísticas, vimos riesgos naturales asociados a desbordamiento de ríos, hablamos con las alcaldías, hablamos con los campesinos, hablamos con los turistas, hablamos con mucha gente, con empresarios y al final lo que, nosotros que nos gusta el trabajo de campo, porque esto es un asunto que, en la universidad hay un limbo, porque no nos toma el tiempo de trabajo de campo y que, además que es una responsabilidad fuerte, puede ser un trabajo un tanto intenso. Y además uno piensa en el triángulo del aprendizaje y bueno de varios autores, lo experiencial es lo que más queda en términos de aprendizaje, por eso son talleres, laboratorios en este caso los trabajos de terreno son significativos. Pues ahí aplicamos una cuestión interesante, repito que es rara. Y es que el trabajo de campo mismo era el curso y en el proceso íbamos leyendo documentos, discutiéndolos, exposiciones, reuniones de todo tipo, aprender a hacer entrevistas, aprender a hacer grupos focales.
Entonces dejo eso sobre la mesa, por ejemplo, en torno a esos niveles de flexibilidad amplios que deberíamos tener…y visualizar tanto la potencia de internet en las redes, pero también la potencia de otras posibilidades[...]
Para mí, ¿Cuál era lo más importante? ¿La mayor ventaja de la inteligencia artificial? Y la respuesta fue, para mí lo más importante, es que no me va a remplazar el trabajo de campo. Porque ninguna IA pues podrá relatar lo que ocurre en el terreno. Con la gente, con la naturaleza, con los riesgos, con todo lo que pasa directamente en terreno como dispositivo potente de aprendizaje. Entonces, repito el asunto, sí. Flexibilidad, creo que esto es una cuestión que hay que prestarle mucha atención. Flexibilidad o tal vez hiperflexibilidad. Si, como ponerlo más dramático porque en realidad nos enfrentamos a tantas posibilidades que creo que, es el momento realmente ir al encuentro de innovar en mayúscula. Hay unas condiciones históricas impresionantes para los procesos de aprendizaje y creo que ahí es donde podemos aportar mucho[...]</t>
  </si>
  <si>
    <t>[...]Esa flexibilidad y ese salirle al paso a esos cambios tiene que ver con la innovación académica y con la investigación en educación. Y seguramente se refleje o se proyecten en esas políticas públicas en educación. O sea, ese, ese tema de flexibilizar es neurálgico. [...]</t>
  </si>
  <si>
    <t>[...]Yo creo que nosotros estamos formando profesionales para el mundo. Sí. Eso es nuestra estrategia y recordar de que nuestros estudiantes actuales son viajeros en el mundo. Ellos quieren trabajar y estudiar desde cualquier lugar del mundo. Entonces, esa es otra mirada que tenemos que hacer. Eso ya lo estamos viviendo. Todos nuestros hijos, nuestros sobrinos, ellos su mesa de trabajo es una Tablet o un computador portátil. Y voy a trabajar desde cualquier lugar y voy a estudiar. Yo tengo un sobrino que está estudiando en una universidad de Francia desde aquí de Colombia. … Entonces, si no tiene que estar allá, sino que él se conecta, ve su clase, aporta. Hay unas clases que son virtuales y él muy pocas veces tiene que ir a Francia, de lo que tiene que hacer. Tiene algunas cosas, pero eso va y eso está sucediendo en muchas ciudades europeas, mucho en Estados Unidos. Muchas universidades de primera línea están utilizando ya esta metodología porque nosotros como universidad estamos formando es estudiantes para el mundo. [...]</t>
  </si>
  <si>
    <t>EDGL</t>
  </si>
  <si>
    <t>[...]Entonces, la misma universidad nos invita con todos los convenios a que nuestros estudiantes tomen asignaturas en otros países, en otras universidades. Entonces, yo creo que es esa mirada que creo que para esa mirada que queremos darle eso ya tiene que estar. Yo creo que sí, si está como está en este momento ¿cómo será dentro de unos 15 años y hasta menos? Esa flexibilidad académica para cursar asignaturas en otras universidades, en este momento lo tenemos. Tenemos muchos estudiantes de la Universidad Nacional, que están viendo asignaturas en otras universidades desde Colombia en este momento. Están cursando. México, es una de ellas que la, la UNAM [Universidad Autónoma de México] tiene asignaturas para ingeniería agronómica que la pueden ver desde acá. 
Entonces, hacia dónde queremos ir, hacia dónde nosotros estamos mirando y esa es una discusión que tenemos, muy constantemente la dirección académica es ¿nuestra universidad seguirá siendo presencial o tendrá una flexibilidad virtual? o hacia dónde queremos nosotros mirar esas posibilidades según nuestro estamento nuestra universidad es presencial, pero será que en un futuro muy cercano tendríamos que mirar ese cambio a la virtualidad. En este momento hablamos con asistencia, decimos asistencia remota que pueden tomar nuestros estudiantes de las diferentes sedes, clases en otras sedes y lo estamos haciendo con las cátedras. Y eso es una constante en nuestras cátedras nacionales que todos, una universidad se encarga de hacer esa parte, pero las otras, las otras son las que, se unen virtualmente. Entonces ya estamos dando unos pasos hacia unos cambios y eso quién nos lo hizo pues nos lo hizo la pandemia, mirar esas posibilidades. [...]</t>
  </si>
  <si>
    <t>CONTEXTO SOCIOCULTURAL</t>
  </si>
  <si>
    <t xml:space="preserve">[...]A mí me parece muy provocador, cruzar, digamos, todas estas reflexiones que están haciendo los profesores y me provoca pensar en cosas. Por un lado, en términos de que definitivamente estamos asistiendo a una revolución educativa, y la revolución educativa es una revolución profundamente cultural. Y las revoluciones culturales, no sé, mejor dicho, no se expresan de un momento a otro, sino que se construyen esas revoluciones culturales. Cuando estamos hablando de esas revoluciones culturales, yo, y mirando el contexto actual, yo centro dos elementos desde el punto de vista social que tienen que ver con la descorporización y la desterritorialización, a propósito de lo que estaban diciendo los profesores que esto lleva. 
Y bueno, yo no soy de ese campo, pero hay un proceso que se está generando en muchas universidades y tiene que ver con, con la sincronía. O sea, hay una concepción de tiempo distinto que no es la virtualidad sino la sincronía en términos de cruzar esa descorporización y esa desterritorialización más en términos de la formación de esa transformación cultural. Y sería, también muy vinculado a cómo en esa revolución cultural y educativa se diera una metodología, lo voy a traer aquí, lo voy a arrastrar de la identidad global de la ciudadanía glocal, sería una metodología glocal en términos desde aquí hacia el mundo y desde el mundo hacia acá. O sea, cómo cruzamos lo global con lo local. Y yo insisto en que en qué, es un poco como toda la apertura que se está teniendo con los aportes que están haciendo, que se están haciendo acá para el instituto y marcaría ese lugar, digamos, de halonamiento de la revolución educativa, que es una revolución cultural, una transformación cultural como lo plantea el plan de desarrollo. Llamaría la atención, vuelvo y repito, en términos de la descorporización y la desterritorialización, que habría que traducirlo en esa metodología glocal. [...] </t>
  </si>
  <si>
    <t>APRENDIZAJE SITUADO</t>
  </si>
  <si>
    <t xml:space="preserve">[...] Creo que la vez pasada hablábamos también de Atlas de Michel Serres, cuando habla precisamente como de esta irrupción en toda la cotidianidad de las tecnologías de las comunicaciones. De qué manera las infraestructuras de las universidades y de las bibliotecas empiezan a estar incluso deshabitadas, no.
Entonces es como, pienso que la clave en todo lo que hemos hablado es esa, ese flexibilizar, no. Ese flexibilizar y ese pensar en esos ciudadanos que estamos preparando para el mundo, que de verdad los estemos preparando, más que darles una instrucción, prepararlos. Y yo recogería lo que dice MCP respecto de la glocalidad y es la pertinencia de un conocimiento profundo de lo local que nos permita navegar en esa globalización, sí. Con una, con una fuerza y, y un sentido de identidad desde lo local hacia lo global, hacia lo global. Y de esa manera podemos traer también esa globalización acá. Por ejemplo, a mí me parece una locura que Israel, parte de sus ingresos, están en vender educación, formación en sistemas de riego, y ellos no tienen agua, sí. 
Nosotros estamos en una sede, en la Sede Manizales, donde mana y corre agua por todas las laderas que hay acá. O sea, nosotros, yo siento que somos una capital para el mundo, o potencialmente para el mundo, somos un laboratorio de estabilización de laderas. O sea, cómo hacemos para que esos taludes no se nos caigan, a partir de, el conocimiento que se lleva durante varias décadas ya, o sea, como unas seis décadas trabajando, lo que era CRAMSA, luego estuvo con, no sé, otra, otra institución y luego Corpocaldas ahora, estabilizando estos territorios conduciendo el agua. Entonces, hay muchísimas cosas nuestras acá que tendríamos que estar recibiendo estudiantes del mundo que quieran aprender cómo se hace para habitar en la ladera y en una ladera con la riqueza hídrica que tiene, que tenemos acá.[...] </t>
  </si>
  <si>
    <t xml:space="preserve">[...] Yo quisiera invitarlos un poco a que pensáramos, si pueden hacer el ejercicio, el profesor Prof. JCM, desde donde está, el profesor EDGL, también ayudarnos a enriquecer estos objetivos a mediano y largo plazo. O sea, pienso cómo equilibrar un poco en lo que estamos construyendo el documento, que hay varios objetivos en ese corto plazo que hay que hacerles unos ajustes. Y tenemos en ese mediano y largo plazo, estamos… ¡tenemos uno![...] </t>
  </si>
  <si>
    <t xml:space="preserve">[...] Yo propondría, yo propondría en los objetivos a mediano plazo, separar, investigación-innovación y políticas públicas, incluso me tomó un atrevimiento de escribir aquí unos. ¡Dos! de los objetivos a mediano plazo y propongo es pues para ser discutidos: promover investigaciones sobre las realidades educativas situadas en perspectiva de la innovación académica, la política institucional pública en educación. [...]
Pues, Pero, centrando, centrando promover la investigación y luego construir lineamientos de políticas educativas situadas en contexto.  Porque es que, me parece que hay que, con ese principio del conocimiento situado y de y de las intersedes. Y de lo que significa la educación y las intersedes, hay que mirar tanto las investigaciones como los lineamientos de las políticas educativas que estén situadas en contextos y que correspondan a esas condiciones, a los requerimientos, a las alternativas y a la viabilidad. Es un poco, es algo de lo que estamos hablando entonces yo propondría eso como desagregar, desagregar los tres ejes y ponerlos en objetivos, investigación, innovación, formación de políticas en educación, todo amarrado a educación. Lo propondría para objetivos a mediano plazo y en los objetivos a largo plazo también lo pondría ese objetivo a largo plazo en correspondencia, en correspondencia con ese horizonte de sentido.  Buscar un objetivo a largo plazo que dé cuenta del proceso seguir para amarrar y para para concretar, llámese la misión o si le vamos a poner esa denominación de horizonte de sentido. [...] </t>
  </si>
  <si>
    <t xml:space="preserve">[...] Nos interesa mucho documentar todo el proceso, hay otra persona que está trabajando con nosotros también, que es KNH, es otra socióloga y ella va a tomar estos diálogos, el anterior, este y los sucesivos que tengamos y esto se va a hacer un proceso de categorización, análisis y sistematización con proyección a unas pequeñas piezas de divulgación del pensamiento en construcción del instituto. Entonces, esto van a ser insumos, lo que vamos a documentar de cada encuentro de estos, va a estar, registrado. Y van a ser insumos para informes y para que en las sedes nos manifiesten los profesores que se vayan incorporando, de pronto si hay, un, proyecto de investigación, algo que podamos apoyar desde el instituto. Si hay la idea de una producción académica, de un docente con estudiantes. O sea, queremos… En Colombia se habla mucho, en Latinoamérica de rescatar la memoria. Yo creo que, uno no puede rescatar lo que no ha construido. Entonces una tarea muy importante del instituto es que haya un registro riguroso, sí. Aquí hablamos también que si algo nos interesa traer del método científico a este proceso es, una investigación que se hace pública, es una investigación que documenta todo el proceso y es una investigación que se pueda replicar.  Yo creo que esos tres elementos son muy importantes. Y nos van a permitir construir sobre lo construido, como está en el documento, el PDF que les envié, que es el anexo que hay en BPUN. [...] Donde recogemos las dos etapas anteriores del instituto con la profesora DASC y el profesor JPD, y también que la persona que continúe, una vez que pase yo de esta misión de creación e implementación del, del instituto tenga insumos para construir más. Entonces creo que tenemos un compromiso muy claro de documentación de este proceso y la proyección hacia dónde va el Instituto es lo que vamos a construir en estos diálogos y en esta forma colectiva. 
Tenemos un presupuesto, para operar año y medio, o sea, hasta diciembre del 2024. Se ha hecho una proyección para que haya presupuesto para este año y los dos semestres siguientes, independientemente de los cambios que haya políticos en la universidad, de los cambios de, de gobierno. La persona que llegue en junio tiene que encontrar recursos para seguir construyendo este instituto. Entonces, ser pioneros no es fácil. Estamos aquí para proyectar hacia dónde vamos, estamos, para construir este sueño, y tenemos que buscar las vías para operativizarlo de aquí en adelante. Acá en la sede tenemos un grupo de profesores como con todo el interés de tener unas estrategias. Han manifestado. Cosa que una vez en el 2025 que no haya ese presupuesto de inversión, este recurso de inversión, el Instituto pueda seguir existiendo a partir de unas labores que podemos realizar. Entonces, esto es nuestro, los dolientes somos nosotros. Hemos peleado por esa posibilidad de legitimar el trabajo desde las sedes, de que nos conozcamos desde cada sede y que no, se aterricen unas políticas. Este es el momento de construir lo que nosotros queremos que sea el Instituto.[...] </t>
  </si>
  <si>
    <t>EDUCACIÓN EN PANDEMIA</t>
  </si>
  <si>
    <t>[...]Necesitamos entender la pandemia y que aprendimos de la pandemia en términos de la educación, que pasó en la universidad. Entonces, además, para auto reconocernos, yo propondría algo así como: la educación universitaria en pandemia y segregación digital socioterritorial. 
Yo estaba acá con conversaciones, bueno, con muchos colegas de Colombia y de fuera sobre qué pasó en pandemia y cómo lo abordaron. Es un tema cierto y tenemos que indagar sobre cómo lo abordaron, lo que ocurrió porque es uno de esos puntos que debemos tener muy en cuenta para proyectarnos hacia futuro. Ya tenemos una distancia más o menos 2 años, año y medio, no sé. Ya la gente está pensando las cosas de otra forma. Veo que incluso antes eran muy ortodoxos. Ahora ven que, si es posible esto, una videollamada, hace un tiempo eso no, tenía que ser todo presencial y tal. Entonces creo que hay que hacer una evaluación de qué nos pasó en pandemia, de cómo la afrontamos porque eso fue muy diverso y sistematizar el asunto. Y definir qué aprendizajes quedaron de ese proceso que nos den algunas vistas hacia el futuro. Eso podría ser algo particular. [...] les cuento acá los profes de Leticia les he preguntado y eso es surrealista lo que hacían porque sin conexión ¿cómo?, lógicamente otros profes se fueron de Leticia desde otros lugares y ellos estaban hiperconectados. Pero los que estaban acá estaban muy desconectados, bueno, es decir, unas situaciones que realmente vale la pena tener en cuenta. El caso de Bogotá también habla con los colegas y muy distinto, por ejemplo, profes que viven solos o solas, vivieron el asunto completamente distinto a los que vivían acompañados, sí. Lo rural y lo urbano, por ejemplo, muchos, los profes que tenían condiciones y tal, una finca, un terreno, se fueron a lo rural, redescubrieron en algunos casos lo rural, lo lindo del campo, los pajaritos y tal, y a la vez trabajando, escribiendo. Creo que hay que recoger esa gran diversidad y eso nos puede dar muchas pistas sobre nuestra Universidad y sobre lo que podríamos hacer, incluso podríamos incorporar versiones de profesores extranjeros. 
Todos nosotros tenemos contactos en otros países, podemos hacer entrevistas por videollamada y tal. Creo que puede ser algo no muy costoso, necesitaría un equipo de apoyo no muy costoso, pero muy significativo, podemos sacar un libro, lo que sea, pero yo creo que también deberíamos evolucionar a ser documental, a traducir esto en imágenes, dónde trabajó usted, cómo era, cómo convirtió el comedor en un en una oficina. Bueno, el campo, el asunto del campo es impresionante. La soledad, soledad en línea, o sea, hiperconectados pero solos o el asunto del papel de la familia, es decir, yo creo que este tipo de cuestiones y otras, lógicamente que surjan, creo que podrían darnos muchos elementos para poder repensarnos y proyectar el instituto y muchas cosas que podríamos hacer, es decir sentando bases desde muchos ángulos. [...]</t>
  </si>
  <si>
    <t>[...] Esto es parte de lo que queremos hacer, que al menos ustedes dos que están hoy acá, el profe EDGL y el profe JCM, nos podamos encontrar en Tumaco. La idea es reunirnos al final del día del 11 de septiembre, ese lunes, y trabajar. Eso es lunes y entonces trabajaríamos martes y miércoles de manera conjunta y concentrada en Tumaco con regreso cada uno a su sede el sábado, el jueves, perdón, entonces tendríamos dos días completos en la presencialidad y ahí podemos empezar a trabajar, por ejemplo, conocer cada uno cómo retrata su sede, sí. Cuál es ese retrato hablado que podemos tener de su sede, y conocer, por ejemplo, la Sede Tumaco, los que no la conocemos y los que la conocen revisitarla, pero trabajar in situ y ver cómo es esa realidad en la cotidianidad académica de Tumaco y así lo iremos haciendo. 
Ojalá podamos transitar de Tumaco a Arauca, por ejemplo y darle la vuelta a lo que decíamos. Vamos a empezar primero por esas sedes de presencia nacional. Entonces es muy viable que lo hagamos ese día sería interesante, en este encuentro de septiembre en Tumaco, empezar a poner esto sobre la mesa, proyectos posibles, viables. Es muy viable, los profesores que quieran, que tengan esto, que se pueda contratar unos estudiantes auxiliares que empiecen a apoyar y digamos que la acción la vamos a poner nosotros, o sea, la universidad ha puesto este sueño sobre la mesa y algunos estamos montados en este cuento y queremos, tenemos todo el empeño por sacarlo adelante y esa construcción de sentido la vamos a realizar entre nosotros, o sea, estamos trabajando por ello, yo lo veo supremamente viable y podemos trabajar en la idea, eso, hacer una documentación que es como lo oficial, unos documentos robustos de estos diálogos, pero pensar que hay que dinamizar esto también para divulgar ese pensamiento en construcción y puede ser a partir de unos podcast o ya paper algo más sucinto, unos videoclips con las páginas de la Universidad o sea, ya esto lo vamos conversando como para para hacerlo operativo, pero sí quiero extenderles esa invitación, la haremos oficialmente.
Es importante la velocidad de respuesta de los profes para los tiquetes, habíamos dicho que al cuatro pero es muy complejo porque decidimos en esa medida en que es como a veces tan lento todo, hacer una orden global de tiquetes para situarle a los profesores sus tiquetes y, que eso nos permita que los profesores confirmen oportunamente porque hay que diligenciar hay que tramitar digamos, como todos los permisos y los viáticos y bueno eso tiene una logística, entonces agradecerles muchísimo que estén hoy con nosotros, que hayan reincidido, estuvimos en el en el primer encuentro y que hoy estén aquí y con toda la ilusión de vernos personalmente en Tumaco. Muchísimas gracias y vamos entonces como a recoger esto que nos han aportado hoy que es de gran riqueza para para esta tarea que tenemos inmediata y lo demás será en ese mediano y largo plazo. Estamos, en la educación no hay nada que se dé en la inmediatez. Entonces estamos construyendo el futuro. [...]</t>
  </si>
  <si>
    <t xml:space="preserve">[...] Me parece, profesora GHB, como usted informa que cuando uno se reúne, avanza más este tipo de cosas. La virtualidad nos acerca, pero al mismo tiempo nos aleja en ciertas cosas. Pero no, completamente de acuerdo con usted, pues yo soy un amigo muy cercano de Tumaco porque me ha tocado liderar muchas cosas allá. Yo sé que allá se pueden hacer, nosotros como Sede Palmira, realizamos muchos proyectos con los profesores, estamos muy cerca a mucha problemática que tiene, la zona. Pero, pero sí, sí estamos en eso, estamos en esto en estos procesos y bueno, lo que podamos colaborar ahí estaré. Me parece que, que eso es lo pertinente. [...] </t>
  </si>
  <si>
    <t>JCM:  [...] Lo reviso a ver qué se puede hacer. Me gustaría llegar con estudiantes a Tumaco. Es por tierra, yo ya lo he hecho, pero implicaría casi 4 días más de campo, es casi 3 días, pero bueno. vamos a intentarlo y vamos hablando y ya veremos qué se puede hacer. [...] estamos haciendo un ensayo porque en el anterior paro los estudiantes pusieron sobre la mesa el asunto de que había pocos cupos. Entonces aquí decidí multiplicar por 2 mi grupo entonces son cincuenta estudiantes y entonces, pues eso también complejiza un poco el asunto, por el transporte, pero pues ya alguna vez reemplacé un profesor y pude manejar un grupo de 50 en terreno y creo que es factible, entonces… pero no sé. El asunto son los recursos para aumentar los días viáticos de ellos, conductor, bueno, todo lo que significa la logística del trabajo de campo, se ha ido varas veces a terreno allá y la experiencia de los estudiantes es impresionante en todo sentido llegan muy fortalecidos de conocer esas otras colombias tan diversas. Entonces, pues yo voy a hacer lo posible por moverlo por este lado.
GHB:  Estaremos atentos. Es un grupo grande. Yo he viajado mucho a Tumaco por tierra, pero hace años no lo hago, creo que la última vez sería 2000 algo, empezando el 2000, 2002, 2004, hace rato, pero, pero sí viajé bastante, tenía una hermana que vivía allá en la selva y pasé allá muchas temporadas. No estaba en la sede de la universidad y el viaje por tierra es complejo lo conozco. Yo, en esa época solo Tumaco-Pasto nos decían son 9 horas si no hay derrumbe, era más o menos porque después construyeron los puentes, pero a veces los volaban. Entonces, no siempre había puente, es complejo ese trayecto. Muy bello, pero es bastante complejo lo conozco, muchos éxitos, estamos atentos a lo que podamos hacer, nos comunicamos esto lo resolvemos pronto [...]</t>
  </si>
  <si>
    <t>JCM:GHB</t>
  </si>
  <si>
    <t>CATEGORÍAS UA04 2 ENCUENTRO INTERSEDES</t>
  </si>
  <si>
    <r>
      <rPr>
        <rFont val="Ancizar Sans"/>
        <b/>
        <color theme="0"/>
        <sz val="11.0"/>
      </rPr>
      <t>N</t>
    </r>
    <r>
      <rPr>
        <rFont val="Calibri"/>
        <b/>
        <color theme="0"/>
        <sz val="11.0"/>
      </rPr>
      <t>°</t>
    </r>
    <r>
      <rPr>
        <rFont val="Ancizar Sans"/>
        <b/>
        <color theme="0"/>
        <sz val="11.0"/>
      </rPr>
      <t xml:space="preserve"> DE VECES QUE SE IDENTIFICÓ EN EL TEXTO</t>
    </r>
  </si>
  <si>
    <t>Se refiere a cada uno de los aprendizajes y habilidades que se puedan desarrollar en referencia al contexto sociocultural de una comunidad o región que respondan también a su idiosincracia y ubicación  geografíca.</t>
  </si>
  <si>
    <t>Está relacionado con la sociedad y con la forma en que se desarrollan las expresiones culturales autóctonas de un grupo o un territorio en específico. Contempla temas de ancestralidad y metodología glocal (cruce de lo global con lo local).</t>
  </si>
  <si>
    <t xml:space="preserve">Se refiere a las téncnicas de enseñanza y herramientas implementadas para la educación durante la contingencia de la Pandemia del Covid 19. Así como las repercusiones del fenómeno en la educación y  los actores que la integran (Estudiantes, docentes y administrativos) </t>
  </si>
  <si>
    <t>Se refiere a cada una de las herramientas digitales que se puedan desarrollar como complemento a la educación. Se pueden plantear desde la educación virtual o híbrida, implementación de redes sociales o plataformas como Youtube para impartir conocimiento que pueda ser mas accesible a los jóvenes.</t>
  </si>
  <si>
    <t>Se refiere a la mención de la implementación de esta técnica de investigación, asociada generalmente a las ciencias sociales, en donde se realiza un trabajo dentro de una comunidad o grupo de estudio, para observar y registrar datos para su posterior análisis, con el fin de entender y establecer los parámetros que permitan contribuir o simplemente resaltar a la comunidad donde realiza la actividad.</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</si>
</sst>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b/>
      <sz val="12.0"/>
      <color theme="0"/>
      <name val="Ancizar Sans"/>
    </font>
    <font/>
    <font>
      <sz val="12.0"/>
      <color rgb="FF46499E"/>
      <name val="Ancizar Sans"/>
    </font>
    <font>
      <b/>
      <sz val="12.0"/>
      <color rgb="FF46499E"/>
      <name val="Ancizar Sans"/>
    </font>
    <font>
      <b/>
      <sz val="11.0"/>
      <color theme="1"/>
      <name val="Calibri"/>
    </font>
    <font>
      <sz val="11.0"/>
      <color theme="1"/>
      <name val="Calibri"/>
    </font>
    <font>
      <b/>
      <sz val="11.0"/>
      <color theme="0"/>
      <name val="Calibri"/>
    </font>
    <font>
      <b/>
      <sz val="11.0"/>
      <color rgb="FF46499E"/>
      <name val="Calibri"/>
    </font>
    <font>
      <sz val="12.0"/>
      <color rgb="FF666666"/>
      <name val="Ancizar Sans"/>
    </font>
    <font>
      <b/>
      <sz val="12.0"/>
      <color rgb="FF666666"/>
      <name val="Ancizar Sans"/>
    </font>
    <font>
      <b/>
      <sz val="11.0"/>
      <color rgb="FFFFFFFF"/>
      <name val="Arial"/>
    </font>
    <font>
      <b/>
      <sz val="11.0"/>
      <color theme="0"/>
      <name val="Ancizar Sans"/>
    </font>
    <font>
      <sz val="11.0"/>
      <color rgb="FF46499E"/>
      <name val="Ancizar Sans"/>
    </font>
    <font>
      <sz val="11.0"/>
      <color rgb="FF666666"/>
      <name val="Ancizar Sans"/>
    </font>
    <font>
      <b/>
      <sz val="11.0"/>
      <color rgb="FF46499E"/>
      <name val="Ancizar Sans"/>
    </font>
    <font>
      <b/>
      <sz val="12.0"/>
      <color rgb="FF46499E"/>
      <name val="Arial"/>
    </font>
    <font>
      <sz val="12.0"/>
      <color rgb="FF46499E"/>
      <name val="Arial"/>
    </font>
  </fonts>
  <fills count="5">
    <fill>
      <patternFill patternType="none"/>
    </fill>
    <fill>
      <patternFill patternType="lightGray"/>
    </fill>
    <fill>
      <patternFill patternType="solid">
        <fgColor rgb="FF2B72B8"/>
        <bgColor rgb="FF2B72B8"/>
      </patternFill>
    </fill>
    <fill>
      <patternFill patternType="solid">
        <fgColor theme="0"/>
        <bgColor theme="0"/>
      </patternFill>
    </fill>
    <fill>
      <patternFill patternType="solid">
        <fgColor rgb="FF25B998"/>
        <bgColor rgb="FF25B998"/>
      </patternFill>
    </fill>
  </fills>
  <borders count="14">
    <border/>
    <border>
      <left/>
      <top/>
      <bottom style="medium">
        <color rgb="FFB3288F"/>
      </bottom>
    </border>
    <border>
      <top/>
      <bottom style="medium">
        <color rgb="FFB3288F"/>
      </bottom>
    </border>
    <border>
      <right/>
      <top/>
      <bottom style="medium">
        <color rgb="FFB3288F"/>
      </bottom>
    </border>
    <border>
      <left style="medium">
        <color rgb="FFB3288F"/>
      </left>
      <right style="medium">
        <color rgb="FFB3288F"/>
      </right>
      <top style="medium">
        <color rgb="FFB3288F"/>
      </top>
      <bottom style="medium">
        <color rgb="FFB3288F"/>
      </bottom>
    </border>
    <border>
      <left style="medium">
        <color rgb="FFB3288F"/>
      </left>
      <top style="medium">
        <color rgb="FFB3288F"/>
      </top>
      <bottom style="medium">
        <color rgb="FFB3288F"/>
      </bottom>
    </border>
    <border>
      <top style="medium">
        <color rgb="FFB3288F"/>
      </top>
      <bottom style="medium">
        <color rgb="FFB3288F"/>
      </bottom>
    </border>
    <border>
      <right style="medium">
        <color rgb="FFB3288F"/>
      </right>
      <top style="medium">
        <color rgb="FFB3288F"/>
      </top>
      <bottom style="medium">
        <color rgb="FFB3288F"/>
      </bottom>
    </border>
    <border>
      <left style="double">
        <color rgb="FFB3288F"/>
      </left>
      <top style="double">
        <color rgb="FFB3288F"/>
      </top>
      <bottom style="double">
        <color rgb="FFB3288F"/>
      </bottom>
    </border>
    <border>
      <top style="double">
        <color rgb="FFB3288F"/>
      </top>
      <bottom style="double">
        <color rgb="FFB3288F"/>
      </bottom>
    </border>
    <border>
      <right style="double">
        <color rgb="FFB3288F"/>
      </right>
      <top style="double">
        <color rgb="FFB3288F"/>
      </top>
      <bottom style="double">
        <color rgb="FFB3288F"/>
      </bottom>
    </border>
    <border>
      <left style="double">
        <color rgb="FFB3288F"/>
      </left>
      <right style="double">
        <color rgb="FFB3288F"/>
      </right>
      <top style="double">
        <color rgb="FFB3288F"/>
      </top>
      <bottom style="double">
        <color rgb="FFB3288F"/>
      </bottom>
    </border>
    <border>
      <left/>
      <right style="double">
        <color rgb="FFB3288F"/>
      </right>
      <top style="double">
        <color rgb="FFB3288F"/>
      </top>
      <bottom style="double">
        <color rgb="FFB3288F"/>
      </bottom>
    </border>
    <border>
      <left style="medium">
        <color rgb="FFB3288F"/>
      </left>
      <right style="medium">
        <color rgb="FFB3288F"/>
      </right>
      <bottom style="medium">
        <color rgb="FFB3288F"/>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3" fontId="3" numFmtId="0" xfId="0" applyAlignment="1" applyBorder="1" applyFill="1" applyFont="1">
      <alignment horizontal="center" shrinkToFit="0" vertical="center" wrapText="1"/>
    </xf>
    <xf borderId="4" fillId="3" fontId="3" numFmtId="0" xfId="0" applyAlignment="1" applyBorder="1" applyFont="1">
      <alignment horizontal="center" shrinkToFit="0" wrapText="1"/>
    </xf>
    <xf borderId="5" fillId="4" fontId="4" numFmtId="0" xfId="0" applyBorder="1" applyFill="1" applyFont="1"/>
    <xf borderId="6" fillId="0" fontId="2" numFmtId="0" xfId="0" applyBorder="1" applyFont="1"/>
    <xf borderId="7" fillId="0" fontId="2" numFmtId="0" xfId="0" applyBorder="1" applyFont="1"/>
    <xf borderId="5" fillId="4" fontId="4" numFmtId="0" xfId="0" applyAlignment="1" applyBorder="1" applyFont="1">
      <alignment horizontal="left"/>
    </xf>
    <xf borderId="0" fillId="0" fontId="5" numFmtId="0" xfId="0" applyAlignment="1" applyFont="1">
      <alignment horizontal="center" shrinkToFit="0" vertical="center" wrapText="1"/>
    </xf>
    <xf borderId="0" fillId="0" fontId="6" numFmtId="0" xfId="0" applyFont="1"/>
    <xf borderId="0" fillId="0" fontId="6" numFmtId="0" xfId="0" applyAlignment="1" applyFont="1">
      <alignment shrinkToFit="0" wrapText="1"/>
    </xf>
    <xf borderId="8" fillId="2" fontId="7" numFmtId="0" xfId="0" applyAlignment="1" applyBorder="1" applyFont="1">
      <alignment horizontal="center"/>
    </xf>
    <xf borderId="9" fillId="0" fontId="2" numFmtId="0" xfId="0" applyBorder="1" applyFont="1"/>
    <xf borderId="10" fillId="0" fontId="2" numFmtId="0" xfId="0" applyBorder="1" applyFont="1"/>
    <xf borderId="11" fillId="4" fontId="8" numFmtId="0" xfId="0" applyAlignment="1" applyBorder="1" applyFont="1">
      <alignment horizontal="center" shrinkToFit="0" vertical="center" wrapText="1"/>
    </xf>
    <xf borderId="12" fillId="4" fontId="8" numFmtId="0" xfId="0" applyAlignment="1" applyBorder="1" applyFont="1">
      <alignment horizontal="center" shrinkToFit="0" vertical="center" wrapText="1"/>
    </xf>
    <xf borderId="12" fillId="4" fontId="8" numFmtId="0" xfId="0" applyAlignment="1" applyBorder="1" applyFont="1">
      <alignment horizontal="center" vertical="center"/>
    </xf>
    <xf borderId="13" fillId="0" fontId="9" numFmtId="0" xfId="0" applyAlignment="1" applyBorder="1" applyFont="1">
      <alignment horizontal="center" shrinkToFit="0" vertical="center" wrapText="1"/>
    </xf>
    <xf borderId="13" fillId="0" fontId="9" numFmtId="0" xfId="0" applyAlignment="1" applyBorder="1" applyFont="1">
      <alignment horizontal="left" shrinkToFit="0" vertical="top" wrapText="1"/>
    </xf>
    <xf borderId="13" fillId="0" fontId="10" numFmtId="0" xfId="0" applyAlignment="1" applyBorder="1" applyFont="1">
      <alignment horizontal="center" shrinkToFit="0" vertical="center" wrapText="1"/>
    </xf>
    <xf borderId="4" fillId="0" fontId="9" numFmtId="0" xfId="0" applyAlignment="1" applyBorder="1" applyFont="1">
      <alignment horizontal="center" shrinkToFit="0" vertical="center" wrapText="1"/>
    </xf>
    <xf borderId="4" fillId="0" fontId="9" numFmtId="0" xfId="0" applyAlignment="1" applyBorder="1" applyFont="1">
      <alignment horizontal="left" shrinkToFit="0" vertical="top" wrapText="1"/>
    </xf>
    <xf borderId="4" fillId="0" fontId="10" numFmtId="0" xfId="0" applyAlignment="1" applyBorder="1" applyFont="1">
      <alignment horizontal="center" shrinkToFit="0" vertical="center" wrapText="1"/>
    </xf>
    <xf borderId="4" fillId="2" fontId="11" numFmtId="0" xfId="0" applyAlignment="1" applyBorder="1" applyFont="1">
      <alignment horizontal="center" readingOrder="0" shrinkToFit="0" vertical="center" wrapText="1"/>
    </xf>
    <xf borderId="4" fillId="2" fontId="12" numFmtId="0" xfId="0" applyAlignment="1" applyBorder="1" applyFont="1">
      <alignment horizontal="center" shrinkToFit="0" vertical="center" wrapText="1"/>
    </xf>
    <xf borderId="4" fillId="4" fontId="13" numFmtId="0" xfId="0" applyAlignment="1" applyBorder="1" applyFont="1">
      <alignment horizontal="center" shrinkToFit="0" vertical="center" wrapText="1"/>
    </xf>
    <xf borderId="4" fillId="0" fontId="14" numFmtId="0" xfId="0" applyAlignment="1" applyBorder="1" applyFont="1">
      <alignment horizontal="center" vertical="center"/>
    </xf>
    <xf borderId="4" fillId="0" fontId="14" numFmtId="0" xfId="0" applyAlignment="1" applyBorder="1" applyFont="1">
      <alignment horizontal="left" shrinkToFit="0" vertical="top" wrapText="1"/>
    </xf>
    <xf borderId="4" fillId="4" fontId="15" numFmtId="0" xfId="0" applyAlignment="1" applyBorder="1" applyFont="1">
      <alignment horizontal="center" shrinkToFit="0" vertical="center" wrapText="1"/>
    </xf>
    <xf borderId="4" fillId="2" fontId="12" numFmtId="0" xfId="0" applyAlignment="1" applyBorder="1" applyFont="1">
      <alignment horizontal="center" vertical="center"/>
    </xf>
    <xf borderId="5" fillId="4" fontId="16" numFmtId="0" xfId="0" applyAlignment="1" applyBorder="1" applyFont="1">
      <alignment horizontal="left" readingOrder="0" shrinkToFit="0" wrapText="1"/>
    </xf>
    <xf borderId="5" fillId="4" fontId="4" numFmtId="0" xfId="0" applyAlignment="1" applyBorder="1" applyFont="1">
      <alignment horizontal="left" shrinkToFit="0" wrapText="1"/>
    </xf>
    <xf borderId="4" fillId="3" fontId="17"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mn-lt"/>
              </a:defRPr>
            </a:pPr>
            <a:r>
              <a:rPr b="1" i="0" sz="1800">
                <a:solidFill>
                  <a:schemeClr val="dk1"/>
                </a:solidFill>
                <a:latin typeface="+mn-lt"/>
              </a:rPr>
              <a:t>CATEGORÍAS UA01 2
 ENCUENTRO INTERSEDES</a:t>
            </a:r>
          </a:p>
        </c:rich>
      </c:tx>
      <c:layout>
        <c:manualLayout>
          <c:xMode val="edge"/>
          <c:yMode val="edge"/>
          <c:x val="0.5457458998996705"/>
          <c:y val="0.0547877757399729"/>
        </c:manualLayout>
      </c:layout>
      <c:overlay val="0"/>
    </c:title>
    <c:view3D>
      <c:rotX val="50"/>
      <c:perspective val="0"/>
    </c:view3D>
    <c:plotArea>
      <c:layout>
        <c:manualLayout>
          <c:xMode val="edge"/>
          <c:yMode val="edge"/>
          <c:x val="0.016713617135417625"/>
          <c:y val="0.07907941117249805"/>
          <c:w val="0.657686337688764"/>
          <c:h val="0.9047360734581594"/>
        </c:manualLayout>
      </c:layout>
      <c:pie3DChart>
        <c:varyColors val="1"/>
        <c:ser>
          <c:idx val="0"/>
          <c:order val="0"/>
          <c:dPt>
            <c:idx val="0"/>
            <c:spPr>
              <a:solidFill>
                <a:schemeClr val="accent5"/>
              </a:solidFill>
            </c:spPr>
          </c:dPt>
          <c:dPt>
            <c:idx val="1"/>
            <c:spPr>
              <a:solidFill>
                <a:schemeClr val="accent5"/>
              </a:solidFill>
            </c:spPr>
          </c:dPt>
          <c:dPt>
            <c:idx val="2"/>
            <c:spPr>
              <a:solidFill>
                <a:schemeClr val="accent5"/>
              </a:solidFill>
            </c:spPr>
          </c:dPt>
          <c:dPt>
            <c:idx val="3"/>
            <c:spPr>
              <a:solidFill>
                <a:schemeClr val="accent5"/>
              </a:solidFill>
            </c:spPr>
          </c:dPt>
          <c:dPt>
            <c:idx val="4"/>
            <c:spPr>
              <a:solidFill>
                <a:schemeClr val="accent5"/>
              </a:solidFill>
            </c:spPr>
          </c:dPt>
          <c:dLbls>
            <c:showLegendKey val="0"/>
            <c:showVal val="0"/>
            <c:showCatName val="0"/>
            <c:showSerName val="0"/>
            <c:showPercent val="1"/>
            <c:showBubbleSize val="0"/>
            <c:showLeaderLines val="1"/>
          </c:dLbls>
          <c:cat>
            <c:strRef>
              <c:f>UA01B!$A$2:$A$6</c:f>
            </c:strRef>
          </c:cat>
          <c:val>
            <c:numRef>
              <c:f>UA01B!$B$2:$B$6</c:f>
              <c:numCache/>
            </c:numRef>
          </c:val>
        </c:ser>
        <c:dLbls>
          <c:showLegendKey val="0"/>
          <c:showVal val="0"/>
          <c:showCatName val="0"/>
          <c:showSerName val="0"/>
          <c:showPercent val="0"/>
          <c:showBubbleSize val="0"/>
        </c:dLbls>
      </c:pie3DChart>
    </c:plotArea>
    <c:legend>
      <c:legendPos val="r"/>
      <c:overlay val="0"/>
      <c:txPr>
        <a:bodyPr/>
        <a:lstStyle/>
        <a:p>
          <a:pPr lvl="0">
            <a:defRPr b="0" i="0" sz="900">
              <a:solidFill>
                <a:schemeClr val="dk1"/>
              </a:solidFill>
              <a:latin typeface="+mn-lt"/>
            </a:defRPr>
          </a:pPr>
        </a:p>
      </c:txPr>
    </c:legend>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mn-lt"/>
              </a:defRPr>
            </a:pPr>
            <a:r>
              <a:rPr b="1" i="0" sz="1800">
                <a:solidFill>
                  <a:schemeClr val="dk1"/>
                </a:solidFill>
                <a:latin typeface="+mn-lt"/>
              </a:rPr>
              <a:t>CATEGORÍAS UA02 2
 ENCUENTRO INTERSEDES</a:t>
            </a:r>
          </a:p>
        </c:rich>
      </c:tx>
      <c:layout>
        <c:manualLayout>
          <c:xMode val="edge"/>
          <c:yMode val="edge"/>
          <c:x val="0.5457458998996705"/>
          <c:y val="0.0547877757399729"/>
        </c:manualLayout>
      </c:layout>
      <c:overlay val="0"/>
    </c:title>
    <c:view3D>
      <c:rotX val="50"/>
      <c:perspective val="0"/>
    </c:view3D>
    <c:plotArea>
      <c:layout>
        <c:manualLayout>
          <c:xMode val="edge"/>
          <c:yMode val="edge"/>
          <c:x val="0.016713617135417625"/>
          <c:y val="0.07907941117249805"/>
          <c:w val="0.657686337688764"/>
          <c:h val="0.9047360734581594"/>
        </c:manualLayout>
      </c:layout>
      <c:pie3DChart>
        <c:varyColors val="1"/>
        <c:ser>
          <c:idx val="0"/>
          <c:order val="0"/>
          <c:dPt>
            <c:idx val="0"/>
            <c:spPr>
              <a:solidFill>
                <a:schemeClr val="accent5"/>
              </a:solidFill>
            </c:spPr>
          </c:dPt>
          <c:dPt>
            <c:idx val="1"/>
            <c:spPr>
              <a:solidFill>
                <a:schemeClr val="accent5"/>
              </a:solidFill>
            </c:spPr>
          </c:dPt>
          <c:dPt>
            <c:idx val="2"/>
            <c:spPr>
              <a:solidFill>
                <a:schemeClr val="accent5"/>
              </a:solidFill>
            </c:spPr>
          </c:dPt>
          <c:dPt>
            <c:idx val="3"/>
            <c:spPr>
              <a:solidFill>
                <a:schemeClr val="accent5"/>
              </a:solidFill>
            </c:spPr>
          </c:dPt>
          <c:dPt>
            <c:idx val="4"/>
            <c:spPr>
              <a:solidFill>
                <a:schemeClr val="accent5"/>
              </a:solidFill>
            </c:spPr>
          </c:dPt>
          <c:dPt>
            <c:idx val="5"/>
            <c:spPr>
              <a:solidFill>
                <a:schemeClr val="accent5"/>
              </a:solidFill>
            </c:spPr>
          </c:dPt>
          <c:dPt>
            <c:idx val="6"/>
            <c:spPr>
              <a:solidFill>
                <a:schemeClr val="accent5"/>
              </a:solidFill>
            </c:spPr>
          </c:dPt>
          <c:dPt>
            <c:idx val="7"/>
            <c:spPr>
              <a:solidFill>
                <a:schemeClr val="accent5"/>
              </a:solidFill>
            </c:spPr>
          </c:dPt>
          <c:dPt>
            <c:idx val="8"/>
            <c:spPr>
              <a:solidFill>
                <a:schemeClr val="accent5"/>
              </a:solidFill>
            </c:spPr>
          </c:dPt>
          <c:dPt>
            <c:idx val="9"/>
            <c:spPr>
              <a:solidFill>
                <a:schemeClr val="accent5"/>
              </a:solidFill>
            </c:spPr>
          </c:dPt>
          <c:dPt>
            <c:idx val="10"/>
            <c:spPr>
              <a:solidFill>
                <a:schemeClr val="accent5"/>
              </a:solidFill>
            </c:spPr>
          </c:dPt>
          <c:dLbls>
            <c:showLegendKey val="0"/>
            <c:showVal val="0"/>
            <c:showCatName val="0"/>
            <c:showSerName val="0"/>
            <c:showPercent val="1"/>
            <c:showBubbleSize val="0"/>
            <c:showLeaderLines val="1"/>
          </c:dLbls>
          <c:cat>
            <c:strRef>
              <c:f>UA02B!$A$2:$A$12</c:f>
            </c:strRef>
          </c:cat>
          <c:val>
            <c:numRef>
              <c:f>UA02B!$B$2:$B$12</c:f>
              <c:numCache/>
            </c:numRef>
          </c:val>
        </c:ser>
        <c:dLbls>
          <c:showLegendKey val="0"/>
          <c:showVal val="0"/>
          <c:showCatName val="0"/>
          <c:showSerName val="0"/>
          <c:showPercent val="0"/>
          <c:showBubbleSize val="0"/>
        </c:dLbls>
      </c:pie3DChart>
    </c:plotArea>
    <c:legend>
      <c:legendPos val="r"/>
      <c:overlay val="0"/>
      <c:txPr>
        <a:bodyPr/>
        <a:lstStyle/>
        <a:p>
          <a:pPr lvl="0">
            <a:defRPr b="0" i="0" sz="900">
              <a:solidFill>
                <a:schemeClr val="dk1"/>
              </a:solidFill>
              <a:latin typeface="+mn-lt"/>
            </a:defRPr>
          </a:pPr>
        </a:p>
      </c:txPr>
    </c:legend>
    <c:plotVisOnly val="1"/>
  </c:chart>
  <c:spPr>
    <a:solidFill>
      <a:schemeClr val="lt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mn-lt"/>
              </a:defRPr>
            </a:pPr>
            <a:r>
              <a:rPr b="1" i="0" sz="1800">
                <a:solidFill>
                  <a:schemeClr val="dk1"/>
                </a:solidFill>
                <a:latin typeface="+mn-lt"/>
              </a:rPr>
              <a:t>CATEGORÍAS UA03 2
 ENCUENTRO INTERSEDES</a:t>
            </a:r>
          </a:p>
        </c:rich>
      </c:tx>
      <c:layout>
        <c:manualLayout>
          <c:xMode val="edge"/>
          <c:yMode val="edge"/>
          <c:x val="0.5457458998996705"/>
          <c:y val="0.0547877757399729"/>
        </c:manualLayout>
      </c:layout>
      <c:overlay val="0"/>
    </c:title>
    <c:view3D>
      <c:rotX val="50"/>
      <c:perspective val="0"/>
    </c:view3D>
    <c:plotArea>
      <c:layout>
        <c:manualLayout>
          <c:xMode val="edge"/>
          <c:yMode val="edge"/>
          <c:x val="0.016713617135417625"/>
          <c:y val="0.07907941117249805"/>
          <c:w val="0.657686337688764"/>
          <c:h val="0.9047360734581594"/>
        </c:manualLayout>
      </c:layout>
      <c:pie3DChart>
        <c:varyColors val="1"/>
        <c:ser>
          <c:idx val="0"/>
          <c:order val="0"/>
          <c:dPt>
            <c:idx val="0"/>
            <c:spPr>
              <a:solidFill>
                <a:schemeClr val="accent5"/>
              </a:solidFill>
            </c:spPr>
          </c:dPt>
          <c:dPt>
            <c:idx val="1"/>
            <c:spPr>
              <a:solidFill>
                <a:schemeClr val="accent5"/>
              </a:solidFill>
            </c:spPr>
          </c:dPt>
          <c:dPt>
            <c:idx val="2"/>
            <c:spPr>
              <a:solidFill>
                <a:schemeClr val="accent5"/>
              </a:solidFill>
            </c:spPr>
          </c:dPt>
          <c:dLbls>
            <c:showLegendKey val="0"/>
            <c:showVal val="0"/>
            <c:showCatName val="0"/>
            <c:showSerName val="0"/>
            <c:showPercent val="1"/>
            <c:showBubbleSize val="0"/>
            <c:showLeaderLines val="1"/>
          </c:dLbls>
          <c:cat>
            <c:strRef>
              <c:f>UA03B!$A$2:$A$4</c:f>
            </c:strRef>
          </c:cat>
          <c:val>
            <c:numRef>
              <c:f>UA03B!$B$2:$B$4</c:f>
              <c:numCache/>
            </c:numRef>
          </c:val>
        </c:ser>
        <c:dLbls>
          <c:showLegendKey val="0"/>
          <c:showVal val="0"/>
          <c:showCatName val="0"/>
          <c:showSerName val="0"/>
          <c:showPercent val="0"/>
          <c:showBubbleSize val="0"/>
        </c:dLbls>
      </c:pie3DChart>
    </c:plotArea>
    <c:legend>
      <c:legendPos val="r"/>
      <c:overlay val="0"/>
      <c:txPr>
        <a:bodyPr/>
        <a:lstStyle/>
        <a:p>
          <a:pPr lvl="0">
            <a:defRPr b="0" i="0" sz="900">
              <a:solidFill>
                <a:schemeClr val="dk1"/>
              </a:solidFill>
              <a:latin typeface="+mn-lt"/>
            </a:defRPr>
          </a:pPr>
        </a:p>
      </c:txPr>
    </c:legend>
    <c:plotVisOnly val="1"/>
  </c:chart>
  <c:spPr>
    <a:solidFill>
      <a:schemeClr val="lt1"/>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mn-lt"/>
              </a:defRPr>
            </a:pPr>
            <a:r>
              <a:rPr b="1" i="0" sz="1800">
                <a:solidFill>
                  <a:schemeClr val="dk1"/>
                </a:solidFill>
                <a:latin typeface="+mn-lt"/>
              </a:rPr>
              <a:t>CATEGORÍAS UA04 2
 ENCUENTRO INTERSEDES</a:t>
            </a:r>
          </a:p>
        </c:rich>
      </c:tx>
      <c:layout>
        <c:manualLayout>
          <c:xMode val="edge"/>
          <c:yMode val="edge"/>
          <c:x val="0.5457458998996705"/>
          <c:y val="0.0547877757399729"/>
        </c:manualLayout>
      </c:layout>
      <c:overlay val="0"/>
    </c:title>
    <c:view3D>
      <c:rotX val="50"/>
      <c:perspective val="0"/>
    </c:view3D>
    <c:plotArea>
      <c:layout>
        <c:manualLayout>
          <c:xMode val="edge"/>
          <c:yMode val="edge"/>
          <c:x val="0.016713617135417625"/>
          <c:y val="0.07907941117249805"/>
          <c:w val="0.657686337688764"/>
          <c:h val="0.9047360734581594"/>
        </c:manualLayout>
      </c:layout>
      <c:pie3DChart>
        <c:varyColors val="1"/>
        <c:ser>
          <c:idx val="0"/>
          <c:order val="0"/>
          <c:dPt>
            <c:idx val="0"/>
            <c:spPr>
              <a:solidFill>
                <a:schemeClr val="accent5"/>
              </a:solidFill>
            </c:spPr>
          </c:dPt>
          <c:dPt>
            <c:idx val="1"/>
            <c:spPr>
              <a:solidFill>
                <a:schemeClr val="accent5"/>
              </a:solidFill>
            </c:spPr>
          </c:dPt>
          <c:dPt>
            <c:idx val="2"/>
            <c:spPr>
              <a:solidFill>
                <a:schemeClr val="accent5"/>
              </a:solidFill>
            </c:spPr>
          </c:dPt>
          <c:dPt>
            <c:idx val="3"/>
            <c:spPr>
              <a:solidFill>
                <a:schemeClr val="accent5"/>
              </a:solidFill>
            </c:spPr>
          </c:dPt>
          <c:dPt>
            <c:idx val="4"/>
            <c:spPr>
              <a:solidFill>
                <a:schemeClr val="accent5"/>
              </a:solidFill>
            </c:spPr>
          </c:dPt>
          <c:dPt>
            <c:idx val="5"/>
            <c:spPr>
              <a:solidFill>
                <a:schemeClr val="accent5"/>
              </a:solidFill>
            </c:spPr>
          </c:dPt>
          <c:dPt>
            <c:idx val="6"/>
            <c:spPr>
              <a:solidFill>
                <a:schemeClr val="accent5"/>
              </a:solidFill>
            </c:spPr>
          </c:dPt>
          <c:dPt>
            <c:idx val="7"/>
            <c:spPr>
              <a:solidFill>
                <a:schemeClr val="accent5"/>
              </a:solidFill>
            </c:spPr>
          </c:dPt>
          <c:dLbls>
            <c:showLegendKey val="0"/>
            <c:showVal val="0"/>
            <c:showCatName val="0"/>
            <c:showSerName val="0"/>
            <c:showPercent val="1"/>
            <c:showBubbleSize val="0"/>
            <c:showLeaderLines val="1"/>
          </c:dLbls>
          <c:cat>
            <c:strRef>
              <c:f>UA04B!$A$2:$A$9</c:f>
            </c:strRef>
          </c:cat>
          <c:val>
            <c:numRef>
              <c:f>UA04B!$B$2:$B$9</c:f>
              <c:numCache/>
            </c:numRef>
          </c:val>
        </c:ser>
        <c:dLbls>
          <c:showLegendKey val="0"/>
          <c:showVal val="0"/>
          <c:showCatName val="0"/>
          <c:showSerName val="0"/>
          <c:showPercent val="0"/>
          <c:showBubbleSize val="0"/>
        </c:dLbls>
      </c:pie3DChart>
    </c:plotArea>
    <c:legend>
      <c:legendPos val="r"/>
      <c:overlay val="0"/>
      <c:txPr>
        <a:bodyPr/>
        <a:lstStyle/>
        <a:p>
          <a:pPr lvl="0">
            <a:defRPr b="0" i="0" sz="900">
              <a:solidFill>
                <a:schemeClr val="dk1"/>
              </a:solidFill>
              <a:latin typeface="+mn-lt"/>
            </a:defRPr>
          </a:pPr>
        </a:p>
      </c:txPr>
    </c:legend>
    <c:plotVisOnly val="1"/>
  </c:chart>
  <c:spPr>
    <a:solidFill>
      <a:schemeClr val="lt1"/>
    </a:solidFill>
  </c:spPr>
</c:chartSpace>
</file>

<file path=xl/drawings/_rels/drawing1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xdr:colOff>
      <xdr:row>0</xdr:row>
      <xdr:rowOff>0</xdr:rowOff>
    </xdr:from>
    <xdr:ext cx="8001000" cy="5133975"/>
    <xdr:graphicFrame>
      <xdr:nvGraphicFramePr>
        <xdr:cNvPr id="2026857633"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xdr:colOff>
      <xdr:row>0</xdr:row>
      <xdr:rowOff>0</xdr:rowOff>
    </xdr:from>
    <xdr:ext cx="8001000" cy="3162300"/>
    <xdr:graphicFrame>
      <xdr:nvGraphicFramePr>
        <xdr:cNvPr id="1624639774"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xdr:colOff>
      <xdr:row>0</xdr:row>
      <xdr:rowOff>0</xdr:rowOff>
    </xdr:from>
    <xdr:ext cx="8001000" cy="7429500"/>
    <xdr:graphicFrame>
      <xdr:nvGraphicFramePr>
        <xdr:cNvPr id="35035691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xdr:colOff>
      <xdr:row>0</xdr:row>
      <xdr:rowOff>0</xdr:rowOff>
    </xdr:from>
    <xdr:ext cx="8001000" cy="2009775"/>
    <xdr:graphicFrame>
      <xdr:nvGraphicFramePr>
        <xdr:cNvPr id="1019747441"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 width="12.14"/>
    <col customWidth="1" min="3" max="3" width="9.29"/>
    <col customWidth="1" min="4" max="4" width="12.86"/>
    <col customWidth="1" min="5" max="5" width="7.86"/>
    <col customWidth="1" min="6" max="6" width="9.43"/>
    <col customWidth="1" min="7" max="7" width="19.14"/>
    <col customWidth="1" min="8" max="8" width="17.0"/>
    <col customWidth="1" min="9" max="9" width="14.14"/>
    <col customWidth="1" min="10" max="26" width="10.71"/>
  </cols>
  <sheetData>
    <row r="1" ht="15.0" customHeight="1">
      <c r="A1" s="1" t="s">
        <v>0</v>
      </c>
      <c r="B1" s="2"/>
      <c r="C1" s="2"/>
      <c r="D1" s="2"/>
      <c r="E1" s="2"/>
      <c r="F1" s="2"/>
      <c r="G1" s="2"/>
      <c r="H1" s="3"/>
    </row>
    <row r="2" ht="35.25" customHeight="1">
      <c r="A2" s="4" t="s">
        <v>1</v>
      </c>
      <c r="B2" s="4" t="s">
        <v>2</v>
      </c>
      <c r="C2" s="4" t="s">
        <v>3</v>
      </c>
      <c r="D2" s="5" t="s">
        <v>4</v>
      </c>
      <c r="E2" s="4" t="s">
        <v>5</v>
      </c>
      <c r="F2" s="4" t="s">
        <v>6</v>
      </c>
      <c r="G2" s="4" t="s">
        <v>7</v>
      </c>
      <c r="H2" s="4" t="s">
        <v>8</v>
      </c>
    </row>
    <row r="3" ht="20.25" customHeight="1">
      <c r="A3" s="6" t="s">
        <v>9</v>
      </c>
      <c r="B3" s="7"/>
      <c r="C3" s="8"/>
      <c r="D3" s="9" t="s">
        <v>10</v>
      </c>
      <c r="E3" s="7"/>
      <c r="F3" s="7"/>
      <c r="G3" s="7"/>
      <c r="H3" s="8"/>
    </row>
    <row r="5">
      <c r="A5" s="10"/>
      <c r="B5" s="10"/>
      <c r="C5" s="10"/>
      <c r="D5" s="10"/>
      <c r="E5" s="10"/>
      <c r="F5" s="10"/>
      <c r="G5" s="10"/>
      <c r="H5" s="10"/>
      <c r="I5" s="10"/>
      <c r="J5" s="11"/>
      <c r="K5" s="11"/>
      <c r="L5" s="11"/>
      <c r="M5" s="11"/>
      <c r="N5" s="11"/>
      <c r="O5" s="11"/>
      <c r="P5" s="11"/>
      <c r="Q5" s="11"/>
      <c r="R5" s="11"/>
      <c r="S5" s="11"/>
      <c r="T5" s="11"/>
      <c r="U5" s="11"/>
      <c r="V5" s="11"/>
      <c r="W5" s="11"/>
      <c r="X5" s="11"/>
      <c r="Y5" s="11"/>
      <c r="Z5" s="11"/>
    </row>
    <row r="6" ht="15.0" customHeight="1">
      <c r="A6" s="10"/>
      <c r="B6" s="10"/>
      <c r="C6" s="10"/>
      <c r="D6" s="10"/>
      <c r="E6" s="10"/>
      <c r="F6" s="10"/>
      <c r="G6" s="10"/>
      <c r="H6" s="10"/>
      <c r="I6" s="10"/>
      <c r="J6" s="11"/>
      <c r="K6" s="11"/>
      <c r="L6" s="11"/>
      <c r="M6" s="11"/>
      <c r="N6" s="11"/>
      <c r="O6" s="11"/>
      <c r="P6" s="11"/>
      <c r="Q6" s="11"/>
      <c r="R6" s="11"/>
      <c r="S6" s="11"/>
      <c r="T6" s="11"/>
      <c r="U6" s="11"/>
      <c r="V6" s="11"/>
      <c r="W6" s="11"/>
      <c r="X6" s="11"/>
      <c r="Y6" s="11"/>
      <c r="Z6" s="11"/>
    </row>
    <row r="7" ht="16.5" customHeight="1">
      <c r="A7" s="10"/>
      <c r="B7" s="10"/>
      <c r="C7" s="10"/>
      <c r="D7" s="10"/>
      <c r="E7" s="10"/>
      <c r="F7" s="10"/>
      <c r="G7" s="10"/>
      <c r="H7" s="10"/>
      <c r="I7" s="10"/>
      <c r="J7" s="11"/>
      <c r="K7" s="11"/>
      <c r="L7" s="11"/>
      <c r="M7" s="11"/>
    </row>
    <row r="8">
      <c r="A8" s="10"/>
      <c r="B8" s="10"/>
      <c r="C8" s="10"/>
      <c r="D8" s="10"/>
      <c r="E8" s="10"/>
      <c r="F8" s="10"/>
      <c r="G8" s="10"/>
      <c r="H8" s="10"/>
      <c r="I8" s="10"/>
      <c r="J8" s="11"/>
      <c r="K8" s="11"/>
      <c r="L8" s="11"/>
      <c r="M8" s="11"/>
    </row>
    <row r="9">
      <c r="A9" s="10"/>
      <c r="B9" s="10"/>
      <c r="C9" s="10"/>
      <c r="D9" s="10"/>
      <c r="E9" s="10"/>
      <c r="F9" s="10"/>
      <c r="G9" s="10"/>
      <c r="H9" s="10"/>
      <c r="I9" s="10"/>
      <c r="J9" s="11"/>
      <c r="K9" s="11"/>
      <c r="L9" s="11"/>
      <c r="M9" s="11"/>
    </row>
    <row r="10" ht="16.5" customHeight="1">
      <c r="A10" s="10"/>
      <c r="B10" s="10"/>
      <c r="C10" s="10"/>
      <c r="D10" s="10"/>
      <c r="E10" s="10"/>
      <c r="F10" s="10"/>
      <c r="G10" s="10"/>
      <c r="H10" s="10"/>
      <c r="I10" s="10"/>
      <c r="J10" s="11"/>
      <c r="K10" s="11"/>
      <c r="L10" s="11"/>
      <c r="M10" s="11"/>
    </row>
    <row r="11">
      <c r="A11" s="10"/>
      <c r="B11" s="10"/>
      <c r="C11" s="10"/>
      <c r="D11" s="10"/>
      <c r="E11" s="10"/>
      <c r="F11" s="10"/>
      <c r="G11" s="10"/>
      <c r="H11" s="10"/>
      <c r="I11" s="10"/>
      <c r="J11" s="11"/>
      <c r="K11" s="11"/>
      <c r="L11" s="11"/>
      <c r="M11" s="11"/>
    </row>
    <row r="12">
      <c r="A12" s="10"/>
      <c r="B12" s="10"/>
      <c r="C12" s="10"/>
      <c r="D12" s="10"/>
      <c r="E12" s="10"/>
      <c r="F12" s="10"/>
      <c r="G12" s="10"/>
      <c r="H12" s="10"/>
      <c r="I12" s="10"/>
      <c r="J12" s="11"/>
      <c r="K12" s="11"/>
      <c r="L12" s="11"/>
      <c r="M12" s="11"/>
    </row>
    <row r="13">
      <c r="A13" s="10"/>
      <c r="B13" s="10"/>
      <c r="C13" s="10"/>
      <c r="D13" s="10"/>
      <c r="E13" s="10"/>
      <c r="F13" s="10"/>
      <c r="G13" s="10"/>
      <c r="H13" s="10"/>
      <c r="I13" s="10"/>
      <c r="J13" s="11"/>
      <c r="K13" s="11"/>
      <c r="L13" s="11"/>
      <c r="M13" s="11"/>
    </row>
    <row r="14">
      <c r="A14" s="10"/>
      <c r="B14" s="10"/>
      <c r="C14" s="10"/>
      <c r="D14" s="10"/>
      <c r="E14" s="10"/>
      <c r="F14" s="10"/>
      <c r="G14" s="10"/>
      <c r="H14" s="10"/>
      <c r="I14" s="10"/>
      <c r="J14" s="11"/>
      <c r="K14" s="11"/>
      <c r="L14" s="11"/>
      <c r="M14" s="11"/>
    </row>
    <row r="15">
      <c r="A15" s="10"/>
      <c r="B15" s="10"/>
      <c r="C15" s="10"/>
      <c r="D15" s="10"/>
      <c r="E15" s="10"/>
      <c r="F15" s="10"/>
      <c r="G15" s="10"/>
      <c r="H15" s="10"/>
      <c r="I15" s="10"/>
      <c r="J15" s="11"/>
      <c r="K15" s="11"/>
      <c r="L15" s="11"/>
      <c r="M15" s="11"/>
    </row>
    <row r="16" ht="18.75" customHeight="1">
      <c r="A16" s="10"/>
      <c r="B16" s="10"/>
      <c r="C16" s="10"/>
      <c r="D16" s="10"/>
      <c r="E16" s="10"/>
      <c r="F16" s="10"/>
      <c r="G16" s="10"/>
      <c r="H16" s="10"/>
      <c r="I16" s="10"/>
      <c r="J16" s="11"/>
      <c r="K16" s="11"/>
      <c r="L16" s="11"/>
      <c r="M16" s="11"/>
    </row>
    <row r="17">
      <c r="A17" s="10"/>
      <c r="B17" s="10"/>
      <c r="C17" s="10"/>
      <c r="D17" s="10"/>
      <c r="E17" s="10"/>
      <c r="F17" s="10"/>
      <c r="G17" s="10"/>
      <c r="H17" s="10"/>
      <c r="I17" s="10"/>
      <c r="J17" s="11"/>
      <c r="K17" s="11"/>
      <c r="L17" s="11"/>
      <c r="M17" s="11"/>
    </row>
    <row r="18">
      <c r="A18" s="10"/>
      <c r="B18" s="10"/>
      <c r="C18" s="10"/>
      <c r="D18" s="10"/>
      <c r="E18" s="10"/>
      <c r="F18" s="10"/>
      <c r="G18" s="10"/>
      <c r="H18" s="10"/>
      <c r="I18" s="10"/>
      <c r="J18" s="11"/>
      <c r="K18" s="11"/>
      <c r="L18" s="11"/>
      <c r="M18" s="11"/>
    </row>
    <row r="19">
      <c r="A19" s="10"/>
      <c r="B19" s="10"/>
      <c r="C19" s="10"/>
      <c r="D19" s="10"/>
      <c r="E19" s="10"/>
      <c r="F19" s="10"/>
      <c r="G19" s="10"/>
      <c r="H19" s="10"/>
      <c r="I19" s="10"/>
      <c r="J19" s="11"/>
      <c r="K19" s="11"/>
      <c r="L19" s="11"/>
      <c r="M19" s="11"/>
    </row>
    <row r="20">
      <c r="A20" s="10"/>
      <c r="B20" s="10"/>
      <c r="C20" s="10"/>
      <c r="D20" s="10"/>
      <c r="E20" s="10"/>
      <c r="F20" s="10"/>
      <c r="G20" s="10"/>
      <c r="H20" s="10"/>
      <c r="I20" s="10"/>
      <c r="J20" s="11"/>
      <c r="K20" s="11"/>
      <c r="L20" s="11"/>
      <c r="M20" s="11"/>
    </row>
    <row r="21">
      <c r="A21" s="10"/>
      <c r="B21" s="10"/>
      <c r="C21" s="10"/>
      <c r="D21" s="10"/>
      <c r="E21" s="10"/>
      <c r="F21" s="10"/>
      <c r="G21" s="10"/>
      <c r="H21" s="10"/>
      <c r="I21" s="10"/>
      <c r="J21" s="11"/>
      <c r="K21" s="11"/>
      <c r="L21" s="11"/>
      <c r="M21" s="11"/>
    </row>
    <row r="22" ht="15.75" customHeight="1">
      <c r="A22" s="10"/>
      <c r="B22" s="10"/>
      <c r="C22" s="10"/>
      <c r="D22" s="10"/>
      <c r="E22" s="10"/>
      <c r="F22" s="10"/>
      <c r="G22" s="10"/>
      <c r="H22" s="10"/>
      <c r="I22" s="10"/>
      <c r="J22" s="11"/>
      <c r="K22" s="11"/>
      <c r="L22" s="11"/>
      <c r="M22" s="11"/>
    </row>
    <row r="23" ht="15.75" customHeight="1">
      <c r="A23" s="10"/>
      <c r="B23" s="10"/>
      <c r="C23" s="10"/>
      <c r="D23" s="10"/>
      <c r="E23" s="10"/>
      <c r="F23" s="10"/>
      <c r="G23" s="10"/>
      <c r="H23" s="10"/>
      <c r="I23" s="10"/>
      <c r="J23" s="11"/>
      <c r="K23" s="11"/>
      <c r="L23" s="11"/>
      <c r="M23" s="11"/>
    </row>
    <row r="24" ht="15.75" customHeight="1">
      <c r="A24" s="10"/>
      <c r="B24" s="10"/>
      <c r="C24" s="10"/>
      <c r="D24" s="10"/>
      <c r="E24" s="10"/>
      <c r="F24" s="10"/>
      <c r="G24" s="10"/>
      <c r="H24" s="10"/>
      <c r="I24" s="10"/>
      <c r="J24" s="11"/>
      <c r="K24" s="11"/>
      <c r="L24" s="11"/>
      <c r="M24" s="11"/>
    </row>
    <row r="25" ht="15.75" customHeight="1">
      <c r="A25" s="10"/>
      <c r="B25" s="10"/>
      <c r="C25" s="10"/>
      <c r="D25" s="10"/>
      <c r="E25" s="10"/>
      <c r="F25" s="10"/>
      <c r="G25" s="10"/>
      <c r="H25" s="10"/>
      <c r="I25" s="10"/>
      <c r="J25" s="11"/>
      <c r="K25" s="11"/>
      <c r="L25" s="11"/>
      <c r="M25" s="11"/>
    </row>
    <row r="26" ht="15.75" customHeight="1">
      <c r="A26" s="10"/>
      <c r="B26" s="10"/>
      <c r="C26" s="10"/>
      <c r="D26" s="10"/>
      <c r="E26" s="10"/>
      <c r="F26" s="10"/>
      <c r="G26" s="10"/>
      <c r="H26" s="10"/>
      <c r="I26" s="10"/>
      <c r="J26" s="11"/>
      <c r="K26" s="11"/>
      <c r="L26" s="11"/>
      <c r="M26" s="11"/>
    </row>
    <row r="27" ht="15.75" customHeight="1">
      <c r="A27" s="10"/>
      <c r="B27" s="10"/>
      <c r="C27" s="10"/>
      <c r="D27" s="10"/>
      <c r="E27" s="10"/>
      <c r="F27" s="10"/>
      <c r="G27" s="10"/>
      <c r="H27" s="10"/>
      <c r="I27" s="10"/>
      <c r="J27" s="11"/>
      <c r="K27" s="11"/>
      <c r="L27" s="11"/>
      <c r="M27" s="11"/>
    </row>
    <row r="28" ht="15.75" customHeight="1">
      <c r="A28" s="10"/>
      <c r="B28" s="10"/>
      <c r="C28" s="10"/>
      <c r="D28" s="10"/>
      <c r="E28" s="10"/>
      <c r="F28" s="10"/>
      <c r="G28" s="10"/>
      <c r="H28" s="10"/>
      <c r="I28" s="10"/>
      <c r="J28" s="11"/>
      <c r="K28" s="11"/>
      <c r="L28" s="11"/>
      <c r="M28" s="11"/>
    </row>
    <row r="29" ht="15.75" customHeight="1">
      <c r="A29" s="10"/>
      <c r="B29" s="10"/>
      <c r="C29" s="10"/>
      <c r="D29" s="10"/>
      <c r="E29" s="10"/>
      <c r="F29" s="10"/>
      <c r="G29" s="10"/>
      <c r="H29" s="10"/>
      <c r="I29" s="10"/>
      <c r="J29" s="11"/>
      <c r="K29" s="11"/>
      <c r="L29" s="11"/>
      <c r="M29" s="11"/>
    </row>
    <row r="30" ht="15.75" customHeight="1">
      <c r="A30" s="10"/>
      <c r="B30" s="10"/>
      <c r="C30" s="10"/>
      <c r="D30" s="10"/>
      <c r="E30" s="10"/>
      <c r="F30" s="10"/>
      <c r="G30" s="10"/>
      <c r="H30" s="10"/>
      <c r="I30" s="10"/>
      <c r="J30" s="11"/>
      <c r="K30" s="11"/>
      <c r="L30" s="11"/>
      <c r="M30" s="11"/>
    </row>
    <row r="31" ht="15.75" customHeight="1">
      <c r="A31" s="10"/>
      <c r="B31" s="10"/>
      <c r="C31" s="10"/>
      <c r="D31" s="10"/>
      <c r="E31" s="10"/>
      <c r="F31" s="10"/>
      <c r="G31" s="10"/>
      <c r="H31" s="10"/>
      <c r="I31" s="10"/>
      <c r="J31" s="11"/>
      <c r="K31" s="11"/>
      <c r="L31" s="11"/>
      <c r="M31" s="11"/>
    </row>
    <row r="32" ht="15.75" customHeight="1">
      <c r="A32" s="10"/>
      <c r="B32" s="10"/>
      <c r="C32" s="10"/>
      <c r="D32" s="10"/>
      <c r="E32" s="10"/>
      <c r="F32" s="10"/>
      <c r="G32" s="10"/>
      <c r="H32" s="10"/>
      <c r="I32" s="10"/>
      <c r="J32" s="11"/>
      <c r="K32" s="11"/>
      <c r="L32" s="11"/>
      <c r="M32" s="11"/>
    </row>
    <row r="33" ht="17.25" customHeight="1">
      <c r="A33" s="10"/>
      <c r="B33" s="10"/>
      <c r="C33" s="10"/>
      <c r="D33" s="10"/>
      <c r="E33" s="10"/>
      <c r="F33" s="10"/>
      <c r="G33" s="10"/>
      <c r="H33" s="10"/>
      <c r="I33" s="10"/>
      <c r="J33" s="11"/>
      <c r="K33" s="11"/>
      <c r="L33" s="11"/>
      <c r="M33" s="11"/>
    </row>
    <row r="34" ht="15.75" customHeight="1">
      <c r="A34" s="10"/>
      <c r="B34" s="10"/>
      <c r="C34" s="10"/>
      <c r="D34" s="10"/>
      <c r="E34" s="10"/>
      <c r="F34" s="10"/>
      <c r="G34" s="10"/>
      <c r="H34" s="10"/>
      <c r="I34" s="10"/>
      <c r="J34" s="11"/>
      <c r="K34" s="11"/>
      <c r="L34" s="11"/>
      <c r="M34" s="11"/>
    </row>
    <row r="35" ht="15.75" customHeight="1">
      <c r="A35" s="10"/>
      <c r="B35" s="10"/>
      <c r="C35" s="10"/>
      <c r="D35" s="10"/>
      <c r="E35" s="10"/>
      <c r="F35" s="10"/>
      <c r="G35" s="10"/>
      <c r="H35" s="10"/>
      <c r="I35" s="10"/>
      <c r="J35" s="11"/>
      <c r="K35" s="11"/>
      <c r="L35" s="11"/>
      <c r="M35" s="11"/>
    </row>
    <row r="36" ht="15.75" customHeight="1">
      <c r="A36" s="10"/>
      <c r="B36" s="10"/>
      <c r="C36" s="10"/>
      <c r="D36" s="10"/>
      <c r="E36" s="10"/>
      <c r="F36" s="10"/>
      <c r="G36" s="10"/>
      <c r="H36" s="10"/>
      <c r="I36" s="10"/>
      <c r="J36" s="11"/>
      <c r="K36" s="11"/>
      <c r="L36" s="11"/>
      <c r="M36" s="11"/>
    </row>
    <row r="37" ht="15.75" customHeight="1">
      <c r="A37" s="10"/>
      <c r="B37" s="10"/>
      <c r="C37" s="10"/>
      <c r="D37" s="10"/>
      <c r="E37" s="10"/>
      <c r="F37" s="10"/>
      <c r="G37" s="10"/>
      <c r="H37" s="10"/>
      <c r="I37" s="10"/>
      <c r="J37" s="11"/>
      <c r="K37" s="11"/>
      <c r="L37" s="11"/>
      <c r="M37" s="11"/>
    </row>
    <row r="38" ht="15.0" customHeight="1">
      <c r="A38" s="10"/>
      <c r="B38" s="10"/>
      <c r="C38" s="10"/>
      <c r="D38" s="10"/>
      <c r="E38" s="10"/>
      <c r="F38" s="10"/>
      <c r="G38" s="10"/>
      <c r="H38" s="10"/>
      <c r="I38" s="10"/>
      <c r="J38" s="11"/>
      <c r="K38" s="11"/>
      <c r="L38" s="11"/>
      <c r="M38" s="11"/>
    </row>
    <row r="39" ht="15.75" customHeight="1">
      <c r="A39" s="10"/>
      <c r="B39" s="10"/>
      <c r="C39" s="10"/>
      <c r="D39" s="10"/>
      <c r="E39" s="10"/>
      <c r="F39" s="10"/>
      <c r="G39" s="10"/>
      <c r="H39" s="10"/>
      <c r="I39" s="10"/>
      <c r="J39" s="11"/>
      <c r="K39" s="11"/>
      <c r="L39" s="11"/>
      <c r="M39" s="11"/>
    </row>
    <row r="40" ht="15.75" customHeight="1">
      <c r="A40" s="10"/>
      <c r="B40" s="10"/>
      <c r="C40" s="10"/>
      <c r="D40" s="10"/>
      <c r="E40" s="10"/>
      <c r="F40" s="10"/>
      <c r="G40" s="10"/>
      <c r="H40" s="10"/>
      <c r="I40" s="10"/>
      <c r="J40" s="11"/>
      <c r="K40" s="11"/>
      <c r="L40" s="11"/>
      <c r="M40" s="11"/>
    </row>
    <row r="41" ht="15.75" customHeight="1">
      <c r="A41" s="10"/>
      <c r="B41" s="10"/>
      <c r="C41" s="10"/>
      <c r="D41" s="10"/>
      <c r="E41" s="10"/>
      <c r="F41" s="10"/>
      <c r="G41" s="10"/>
      <c r="H41" s="10"/>
      <c r="I41" s="10"/>
      <c r="J41" s="11"/>
      <c r="K41" s="11"/>
      <c r="L41" s="11"/>
      <c r="M41" s="11"/>
    </row>
    <row r="42" ht="15.75" customHeight="1">
      <c r="A42" s="10"/>
      <c r="B42" s="10"/>
      <c r="C42" s="10"/>
      <c r="D42" s="10"/>
      <c r="E42" s="10"/>
      <c r="F42" s="10"/>
      <c r="G42" s="10"/>
      <c r="H42" s="10"/>
      <c r="I42" s="10"/>
      <c r="J42" s="11"/>
      <c r="K42" s="11"/>
      <c r="L42" s="11"/>
      <c r="M42" s="11"/>
    </row>
    <row r="43" ht="15.75" customHeight="1">
      <c r="A43" s="10"/>
      <c r="B43" s="10"/>
      <c r="C43" s="10"/>
      <c r="D43" s="10"/>
      <c r="E43" s="10"/>
      <c r="F43" s="10"/>
      <c r="G43" s="10"/>
      <c r="H43" s="10"/>
      <c r="I43" s="10"/>
      <c r="J43" s="11"/>
      <c r="K43" s="11"/>
      <c r="L43" s="11"/>
      <c r="M43" s="11"/>
    </row>
    <row r="44" ht="15.75" customHeight="1">
      <c r="A44" s="10"/>
      <c r="B44" s="10"/>
      <c r="C44" s="10"/>
      <c r="D44" s="10"/>
      <c r="E44" s="10"/>
      <c r="F44" s="10"/>
      <c r="G44" s="10"/>
      <c r="H44" s="10"/>
      <c r="I44" s="10"/>
      <c r="J44" s="11"/>
      <c r="K44" s="11"/>
      <c r="L44" s="11"/>
      <c r="M44" s="11"/>
    </row>
    <row r="45" ht="15.75" customHeight="1">
      <c r="A45" s="10"/>
      <c r="B45" s="10"/>
      <c r="C45" s="10"/>
      <c r="D45" s="10"/>
      <c r="E45" s="10"/>
      <c r="F45" s="10"/>
      <c r="G45" s="10"/>
      <c r="H45" s="10"/>
      <c r="I45" s="10"/>
      <c r="J45" s="11"/>
      <c r="K45" s="11"/>
      <c r="L45" s="11"/>
      <c r="M45" s="11"/>
    </row>
    <row r="46" ht="15.75" customHeight="1">
      <c r="A46" s="10"/>
      <c r="B46" s="10"/>
      <c r="C46" s="10"/>
      <c r="D46" s="10"/>
      <c r="E46" s="10"/>
      <c r="F46" s="10"/>
      <c r="G46" s="10"/>
      <c r="H46" s="10"/>
      <c r="I46" s="10"/>
      <c r="J46" s="11"/>
      <c r="K46" s="11"/>
      <c r="L46" s="11"/>
      <c r="M46" s="11"/>
    </row>
    <row r="47" ht="15.75" customHeight="1">
      <c r="A47" s="10"/>
      <c r="B47" s="10"/>
      <c r="C47" s="10"/>
      <c r="D47" s="10"/>
      <c r="E47" s="10"/>
      <c r="F47" s="10"/>
      <c r="G47" s="10"/>
      <c r="H47" s="10"/>
      <c r="I47" s="10"/>
      <c r="J47" s="11"/>
      <c r="K47" s="11"/>
      <c r="L47" s="11"/>
      <c r="M47" s="11"/>
    </row>
    <row r="48" ht="15.75" customHeight="1">
      <c r="A48" s="10"/>
      <c r="B48" s="10"/>
      <c r="C48" s="10"/>
      <c r="D48" s="10"/>
      <c r="E48" s="10"/>
      <c r="F48" s="10"/>
      <c r="G48" s="10"/>
      <c r="H48" s="10"/>
      <c r="I48" s="10"/>
      <c r="J48" s="11"/>
      <c r="K48" s="11"/>
      <c r="L48" s="11"/>
      <c r="M48" s="11"/>
    </row>
    <row r="49" ht="15.75" customHeight="1">
      <c r="A49" s="10"/>
      <c r="B49" s="10"/>
      <c r="C49" s="10"/>
      <c r="D49" s="10"/>
      <c r="E49" s="10"/>
      <c r="F49" s="10"/>
      <c r="G49" s="10"/>
      <c r="H49" s="10"/>
      <c r="I49" s="10"/>
      <c r="J49" s="11"/>
      <c r="K49" s="11"/>
      <c r="L49" s="11"/>
      <c r="M49" s="11"/>
    </row>
    <row r="50" ht="15.75" customHeight="1">
      <c r="A50" s="10"/>
      <c r="B50" s="10"/>
      <c r="C50" s="10"/>
      <c r="D50" s="10"/>
      <c r="E50" s="10"/>
      <c r="F50" s="10"/>
      <c r="G50" s="10"/>
      <c r="H50" s="10"/>
      <c r="I50" s="10"/>
      <c r="J50" s="11"/>
      <c r="K50" s="11"/>
      <c r="L50" s="11"/>
      <c r="M50" s="11"/>
    </row>
    <row r="51" ht="15.75" customHeight="1">
      <c r="A51" s="10"/>
      <c r="B51" s="10"/>
      <c r="C51" s="10"/>
      <c r="D51" s="10"/>
      <c r="E51" s="10"/>
      <c r="F51" s="10"/>
      <c r="G51" s="10"/>
      <c r="H51" s="10"/>
      <c r="I51" s="10"/>
      <c r="J51" s="11"/>
      <c r="K51" s="11"/>
      <c r="L51" s="11"/>
      <c r="M51" s="11"/>
    </row>
    <row r="52" ht="15.75" customHeight="1">
      <c r="A52" s="10"/>
      <c r="B52" s="10"/>
      <c r="C52" s="10"/>
      <c r="D52" s="10"/>
      <c r="E52" s="10"/>
      <c r="F52" s="10"/>
      <c r="G52" s="10"/>
      <c r="H52" s="10"/>
      <c r="I52" s="10"/>
      <c r="J52" s="11"/>
      <c r="K52" s="11"/>
      <c r="L52" s="11"/>
      <c r="M52" s="11"/>
    </row>
    <row r="53" ht="15.75" customHeight="1">
      <c r="A53" s="10"/>
      <c r="B53" s="10"/>
      <c r="C53" s="10"/>
      <c r="D53" s="10"/>
      <c r="E53" s="10"/>
      <c r="F53" s="10"/>
      <c r="G53" s="10"/>
      <c r="H53" s="10"/>
      <c r="I53" s="10"/>
      <c r="J53" s="11"/>
      <c r="K53" s="11"/>
      <c r="L53" s="11"/>
      <c r="M53" s="11"/>
    </row>
    <row r="54" ht="15.75" customHeight="1">
      <c r="A54" s="10"/>
      <c r="B54" s="10"/>
      <c r="C54" s="10"/>
      <c r="D54" s="10"/>
      <c r="E54" s="10"/>
      <c r="F54" s="10"/>
      <c r="G54" s="10"/>
      <c r="H54" s="10"/>
      <c r="I54" s="10"/>
      <c r="J54" s="11"/>
      <c r="K54" s="11"/>
      <c r="L54" s="11"/>
      <c r="M54" s="11"/>
    </row>
    <row r="55" ht="15.75" customHeight="1">
      <c r="A55" s="10"/>
      <c r="B55" s="10"/>
      <c r="C55" s="10"/>
      <c r="D55" s="10"/>
      <c r="E55" s="10"/>
      <c r="F55" s="10"/>
      <c r="G55" s="10"/>
      <c r="H55" s="10"/>
      <c r="I55" s="10"/>
      <c r="J55" s="11"/>
      <c r="K55" s="11"/>
      <c r="L55" s="11"/>
      <c r="M55" s="11"/>
    </row>
    <row r="56" ht="15.75" customHeight="1">
      <c r="A56" s="10"/>
      <c r="B56" s="10"/>
      <c r="C56" s="10"/>
      <c r="D56" s="10"/>
      <c r="E56" s="10"/>
      <c r="F56" s="10"/>
      <c r="G56" s="10"/>
      <c r="H56" s="10"/>
      <c r="I56" s="10"/>
      <c r="J56" s="11"/>
      <c r="K56" s="11"/>
      <c r="L56" s="11"/>
      <c r="M56" s="11"/>
    </row>
    <row r="57" ht="15.75" customHeight="1">
      <c r="A57" s="10"/>
      <c r="B57" s="10"/>
      <c r="C57" s="10"/>
      <c r="D57" s="10"/>
      <c r="E57" s="10"/>
      <c r="F57" s="10"/>
      <c r="G57" s="10"/>
      <c r="H57" s="10"/>
      <c r="I57" s="10"/>
      <c r="J57" s="11"/>
      <c r="K57" s="11"/>
      <c r="L57" s="11"/>
      <c r="M57" s="11"/>
    </row>
    <row r="58" ht="15.75" customHeight="1">
      <c r="A58" s="10"/>
      <c r="B58" s="10"/>
      <c r="C58" s="10"/>
      <c r="D58" s="10"/>
      <c r="E58" s="10"/>
      <c r="F58" s="10"/>
      <c r="G58" s="10"/>
      <c r="H58" s="10"/>
      <c r="I58" s="10"/>
      <c r="J58" s="11"/>
      <c r="K58" s="11"/>
      <c r="L58" s="11"/>
      <c r="M58" s="11"/>
    </row>
    <row r="59" ht="15.75" customHeight="1">
      <c r="A59" s="10"/>
      <c r="B59" s="10"/>
      <c r="C59" s="10"/>
      <c r="D59" s="10"/>
      <c r="E59" s="10"/>
      <c r="F59" s="10"/>
      <c r="G59" s="10"/>
      <c r="H59" s="10"/>
      <c r="I59" s="10"/>
      <c r="J59" s="11"/>
      <c r="K59" s="11"/>
      <c r="L59" s="11"/>
      <c r="M59" s="11"/>
    </row>
    <row r="60" ht="15.75" customHeight="1">
      <c r="A60" s="10"/>
      <c r="B60" s="10"/>
      <c r="C60" s="10"/>
      <c r="D60" s="10"/>
      <c r="E60" s="10"/>
      <c r="F60" s="10"/>
      <c r="G60" s="10"/>
      <c r="H60" s="10"/>
      <c r="I60" s="10"/>
      <c r="J60" s="11"/>
      <c r="K60" s="11"/>
      <c r="L60" s="11"/>
      <c r="M60" s="11"/>
    </row>
    <row r="61" ht="15.75" customHeight="1">
      <c r="A61" s="10"/>
      <c r="B61" s="10"/>
      <c r="C61" s="10"/>
      <c r="D61" s="10"/>
      <c r="E61" s="10"/>
      <c r="F61" s="10"/>
      <c r="G61" s="10"/>
      <c r="H61" s="10"/>
      <c r="I61" s="10"/>
      <c r="J61" s="11"/>
      <c r="K61" s="11"/>
      <c r="L61" s="11"/>
      <c r="M61" s="11"/>
    </row>
    <row r="62" ht="15.75" customHeight="1">
      <c r="A62" s="10"/>
      <c r="B62" s="10"/>
      <c r="C62" s="10"/>
      <c r="D62" s="10"/>
      <c r="E62" s="10"/>
      <c r="F62" s="10"/>
      <c r="G62" s="10"/>
      <c r="H62" s="10"/>
      <c r="I62" s="10"/>
      <c r="J62" s="11"/>
      <c r="K62" s="11"/>
      <c r="L62" s="11"/>
      <c r="M62" s="11"/>
    </row>
    <row r="63" ht="15.75" customHeight="1">
      <c r="A63" s="10"/>
      <c r="B63" s="10"/>
      <c r="C63" s="10"/>
      <c r="D63" s="10"/>
      <c r="E63" s="10"/>
      <c r="F63" s="10"/>
      <c r="G63" s="10"/>
      <c r="H63" s="10"/>
      <c r="I63" s="10"/>
      <c r="J63" s="11"/>
      <c r="K63" s="11"/>
      <c r="L63" s="11"/>
      <c r="M63" s="11"/>
    </row>
    <row r="64" ht="15.75" customHeight="1">
      <c r="A64" s="10"/>
      <c r="B64" s="10"/>
      <c r="C64" s="10"/>
      <c r="D64" s="10"/>
      <c r="E64" s="10"/>
      <c r="F64" s="10"/>
      <c r="G64" s="10"/>
      <c r="H64" s="10"/>
      <c r="I64" s="10"/>
      <c r="J64" s="11"/>
      <c r="K64" s="11"/>
      <c r="L64" s="11"/>
      <c r="M64" s="11"/>
    </row>
    <row r="65" ht="15.75" customHeight="1">
      <c r="A65" s="10"/>
      <c r="B65" s="10"/>
      <c r="C65" s="10"/>
      <c r="D65" s="10"/>
      <c r="E65" s="10"/>
      <c r="F65" s="10"/>
      <c r="G65" s="10"/>
      <c r="H65" s="10"/>
      <c r="I65" s="10"/>
      <c r="J65" s="11"/>
      <c r="K65" s="11"/>
      <c r="L65" s="11"/>
      <c r="M65" s="11"/>
    </row>
    <row r="66" ht="15.75" customHeight="1">
      <c r="A66" s="10"/>
      <c r="B66" s="10"/>
      <c r="C66" s="10"/>
      <c r="D66" s="10"/>
      <c r="E66" s="10"/>
      <c r="F66" s="10"/>
      <c r="G66" s="10"/>
      <c r="H66" s="10"/>
      <c r="I66" s="10"/>
      <c r="J66" s="11"/>
      <c r="K66" s="11"/>
      <c r="L66" s="11"/>
      <c r="M66" s="11"/>
    </row>
    <row r="67" ht="15.75" customHeight="1">
      <c r="A67" s="10"/>
      <c r="B67" s="10"/>
      <c r="C67" s="10"/>
      <c r="D67" s="10"/>
      <c r="E67" s="10"/>
      <c r="F67" s="10"/>
      <c r="G67" s="10"/>
      <c r="H67" s="10"/>
      <c r="I67" s="10"/>
      <c r="J67" s="11"/>
      <c r="K67" s="11"/>
      <c r="L67" s="11"/>
      <c r="M67" s="11"/>
    </row>
    <row r="68" ht="15.75" customHeight="1">
      <c r="A68" s="10"/>
      <c r="B68" s="10"/>
      <c r="C68" s="10"/>
      <c r="D68" s="10"/>
      <c r="E68" s="10"/>
      <c r="F68" s="10"/>
      <c r="G68" s="10"/>
      <c r="H68" s="10"/>
      <c r="I68" s="10"/>
      <c r="J68" s="11"/>
      <c r="K68" s="11"/>
      <c r="L68" s="11"/>
      <c r="M68" s="11"/>
    </row>
    <row r="69" ht="15.75" customHeight="1">
      <c r="A69" s="10"/>
      <c r="B69" s="10"/>
      <c r="C69" s="10"/>
      <c r="D69" s="10"/>
      <c r="E69" s="10"/>
      <c r="F69" s="10"/>
      <c r="G69" s="10"/>
      <c r="H69" s="10"/>
      <c r="I69" s="10"/>
      <c r="J69" s="11"/>
      <c r="K69" s="11"/>
      <c r="L69" s="11"/>
      <c r="M69" s="11"/>
    </row>
    <row r="70" ht="15.75" customHeight="1">
      <c r="A70" s="10"/>
      <c r="B70" s="10"/>
      <c r="C70" s="10"/>
      <c r="D70" s="10"/>
      <c r="E70" s="10"/>
      <c r="F70" s="10"/>
      <c r="G70" s="10"/>
      <c r="H70" s="10"/>
      <c r="I70" s="10"/>
      <c r="J70" s="11"/>
      <c r="K70" s="11"/>
      <c r="L70" s="11"/>
      <c r="M70" s="11"/>
    </row>
    <row r="71" ht="15.75" customHeight="1">
      <c r="A71" s="12"/>
      <c r="B71" s="12"/>
      <c r="C71" s="12"/>
      <c r="D71" s="12"/>
      <c r="E71" s="12"/>
      <c r="F71" s="12"/>
      <c r="G71" s="12"/>
      <c r="H71" s="12"/>
      <c r="I71" s="12"/>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A1:H1"/>
    <mergeCell ref="A3:C3"/>
    <mergeCell ref="D3:H3"/>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0"/>
    <col customWidth="1" min="2" max="2" width="8.57"/>
    <col customWidth="1" min="3" max="3" width="9.14"/>
    <col customWidth="1" min="4" max="4" width="14.57"/>
    <col customWidth="1" min="5" max="6" width="10.71"/>
    <col customWidth="1" min="7" max="7" width="15.57"/>
    <col customWidth="1" min="8" max="8" width="18.29"/>
    <col customWidth="1" min="9" max="26" width="10.71"/>
  </cols>
  <sheetData>
    <row r="1" ht="15.0" customHeight="1">
      <c r="A1" s="1" t="s">
        <v>0</v>
      </c>
      <c r="B1" s="2"/>
      <c r="C1" s="2"/>
      <c r="D1" s="2"/>
      <c r="E1" s="2"/>
      <c r="F1" s="2"/>
      <c r="G1" s="2"/>
      <c r="H1" s="3"/>
    </row>
    <row r="2" ht="60.75" customHeight="1">
      <c r="A2" s="4" t="s">
        <v>1</v>
      </c>
      <c r="B2" s="4" t="s">
        <v>92</v>
      </c>
      <c r="C2" s="4" t="s">
        <v>107</v>
      </c>
      <c r="D2" s="34" t="s">
        <v>108</v>
      </c>
      <c r="E2" s="4" t="s">
        <v>109</v>
      </c>
      <c r="F2" s="4" t="s">
        <v>6</v>
      </c>
      <c r="G2" s="4" t="s">
        <v>7</v>
      </c>
      <c r="H2" s="4" t="s">
        <v>8</v>
      </c>
    </row>
    <row r="3" ht="21.0" customHeight="1">
      <c r="A3" s="6" t="s">
        <v>110</v>
      </c>
      <c r="B3" s="7"/>
      <c r="C3" s="8"/>
      <c r="D3" s="32" t="s">
        <v>111</v>
      </c>
      <c r="E3" s="7"/>
      <c r="F3" s="7"/>
      <c r="G3" s="7"/>
      <c r="H3" s="8"/>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A1:H1"/>
    <mergeCell ref="A3:C3"/>
    <mergeCell ref="D3:H3"/>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15.71"/>
    <col customWidth="1" min="3" max="3" width="16.43"/>
    <col customWidth="1" min="4" max="4" width="8.43"/>
    <col customWidth="1" min="5" max="5" width="12.43"/>
    <col customWidth="1" min="6" max="6" width="21.29"/>
    <col customWidth="1" min="7" max="7" width="22.71"/>
    <col customWidth="1" min="8" max="8" width="70.71"/>
    <col customWidth="1" min="9" max="9" width="17.43"/>
    <col customWidth="1" min="10" max="26" width="10.71"/>
  </cols>
  <sheetData>
    <row r="1" ht="15.0" customHeight="1">
      <c r="A1" s="13" t="s">
        <v>0</v>
      </c>
      <c r="B1" s="14"/>
      <c r="C1" s="14"/>
      <c r="D1" s="14"/>
      <c r="E1" s="14"/>
      <c r="F1" s="14"/>
      <c r="G1" s="14"/>
      <c r="H1" s="14"/>
      <c r="I1" s="15"/>
    </row>
    <row r="2">
      <c r="A2" s="16" t="s">
        <v>11</v>
      </c>
      <c r="B2" s="17" t="s">
        <v>12</v>
      </c>
      <c r="C2" s="17" t="s">
        <v>13</v>
      </c>
      <c r="D2" s="17" t="s">
        <v>14</v>
      </c>
      <c r="E2" s="17" t="s">
        <v>15</v>
      </c>
      <c r="F2" s="17" t="s">
        <v>16</v>
      </c>
      <c r="G2" s="17" t="s">
        <v>17</v>
      </c>
      <c r="H2" s="18" t="s">
        <v>18</v>
      </c>
      <c r="I2" s="17" t="s">
        <v>19</v>
      </c>
    </row>
    <row r="3">
      <c r="A3" s="19">
        <v>31.0</v>
      </c>
      <c r="B3" s="19">
        <v>2.0</v>
      </c>
      <c r="C3" s="19" t="s">
        <v>20</v>
      </c>
      <c r="D3" s="19">
        <v>1.0</v>
      </c>
      <c r="E3" s="19" t="s">
        <v>112</v>
      </c>
      <c r="F3" s="19" t="s">
        <v>113</v>
      </c>
      <c r="G3" s="19" t="s">
        <v>114</v>
      </c>
      <c r="H3" s="19" t="s">
        <v>115</v>
      </c>
      <c r="I3" s="19" t="s">
        <v>116</v>
      </c>
    </row>
    <row r="4">
      <c r="A4" s="19">
        <v>32.0</v>
      </c>
      <c r="B4" s="19">
        <v>2.0</v>
      </c>
      <c r="C4" s="19" t="s">
        <v>20</v>
      </c>
      <c r="D4" s="19">
        <v>1.0</v>
      </c>
      <c r="E4" s="19" t="s">
        <v>112</v>
      </c>
      <c r="F4" s="19" t="s">
        <v>113</v>
      </c>
      <c r="G4" s="19" t="s">
        <v>78</v>
      </c>
      <c r="H4" s="19" t="s">
        <v>117</v>
      </c>
      <c r="I4" s="19" t="s">
        <v>116</v>
      </c>
    </row>
    <row r="5">
      <c r="A5" s="19">
        <v>33.0</v>
      </c>
      <c r="B5" s="19">
        <v>2.0</v>
      </c>
      <c r="C5" s="19" t="s">
        <v>20</v>
      </c>
      <c r="D5" s="19">
        <v>1.0</v>
      </c>
      <c r="E5" s="19" t="s">
        <v>112</v>
      </c>
      <c r="F5" s="19" t="s">
        <v>113</v>
      </c>
      <c r="G5" s="19" t="s">
        <v>28</v>
      </c>
      <c r="H5" s="19" t="s">
        <v>118</v>
      </c>
      <c r="I5" s="19" t="s">
        <v>116</v>
      </c>
    </row>
    <row r="6">
      <c r="A6" s="19">
        <v>34.0</v>
      </c>
      <c r="B6" s="19">
        <v>2.0</v>
      </c>
      <c r="C6" s="19" t="s">
        <v>20</v>
      </c>
      <c r="D6" s="19">
        <v>1.0</v>
      </c>
      <c r="E6" s="19" t="s">
        <v>112</v>
      </c>
      <c r="F6" s="19" t="s">
        <v>113</v>
      </c>
      <c r="G6" s="19" t="s">
        <v>23</v>
      </c>
      <c r="H6" s="19" t="s">
        <v>119</v>
      </c>
      <c r="I6" s="19" t="s">
        <v>120</v>
      </c>
    </row>
    <row r="7" ht="394.5" customHeight="1">
      <c r="A7" s="19">
        <v>35.0</v>
      </c>
      <c r="B7" s="19">
        <v>2.0</v>
      </c>
      <c r="C7" s="19" t="s">
        <v>20</v>
      </c>
      <c r="D7" s="19">
        <v>1.0</v>
      </c>
      <c r="E7" s="19" t="s">
        <v>112</v>
      </c>
      <c r="F7" s="19" t="s">
        <v>113</v>
      </c>
      <c r="G7" s="19" t="s">
        <v>23</v>
      </c>
      <c r="H7" s="19" t="s">
        <v>121</v>
      </c>
      <c r="I7" s="19" t="s">
        <v>122</v>
      </c>
    </row>
    <row r="8">
      <c r="A8" s="19">
        <v>36.0</v>
      </c>
      <c r="B8" s="19">
        <v>2.0</v>
      </c>
      <c r="C8" s="19" t="s">
        <v>20</v>
      </c>
      <c r="D8" s="19">
        <v>1.0</v>
      </c>
      <c r="E8" s="19" t="s">
        <v>112</v>
      </c>
      <c r="F8" s="19" t="s">
        <v>113</v>
      </c>
      <c r="G8" s="19" t="s">
        <v>114</v>
      </c>
      <c r="H8" s="19" t="s">
        <v>123</v>
      </c>
      <c r="I8" s="19" t="s">
        <v>116</v>
      </c>
    </row>
    <row r="9">
      <c r="A9" s="19">
        <v>37.0</v>
      </c>
      <c r="B9" s="19">
        <v>2.0</v>
      </c>
      <c r="C9" s="19" t="s">
        <v>20</v>
      </c>
      <c r="D9" s="19">
        <v>1.0</v>
      </c>
      <c r="E9" s="19" t="s">
        <v>112</v>
      </c>
      <c r="F9" s="19" t="s">
        <v>113</v>
      </c>
      <c r="G9" s="19" t="s">
        <v>23</v>
      </c>
      <c r="H9" s="19" t="s">
        <v>124</v>
      </c>
      <c r="I9" s="19" t="s">
        <v>125</v>
      </c>
    </row>
    <row r="10">
      <c r="A10" s="19">
        <v>38.0</v>
      </c>
      <c r="B10" s="19">
        <v>2.0</v>
      </c>
      <c r="C10" s="19" t="s">
        <v>20</v>
      </c>
      <c r="D10" s="19">
        <v>1.0</v>
      </c>
      <c r="E10" s="19" t="s">
        <v>112</v>
      </c>
      <c r="F10" s="19" t="s">
        <v>113</v>
      </c>
      <c r="G10" s="19" t="s">
        <v>114</v>
      </c>
      <c r="H10" s="19" t="s">
        <v>126</v>
      </c>
      <c r="I10" s="19" t="s">
        <v>116</v>
      </c>
    </row>
    <row r="11">
      <c r="A11" s="19">
        <v>39.0</v>
      </c>
      <c r="B11" s="19">
        <v>2.0</v>
      </c>
      <c r="C11" s="19" t="s">
        <v>20</v>
      </c>
      <c r="D11" s="19">
        <v>1.0</v>
      </c>
      <c r="E11" s="19" t="s">
        <v>112</v>
      </c>
      <c r="F11" s="19" t="s">
        <v>113</v>
      </c>
      <c r="G11" s="19" t="s">
        <v>114</v>
      </c>
      <c r="H11" s="19" t="s">
        <v>127</v>
      </c>
      <c r="I11" s="19" t="s">
        <v>54</v>
      </c>
    </row>
    <row r="12">
      <c r="A12" s="19">
        <v>40.0</v>
      </c>
      <c r="B12" s="19">
        <v>2.0</v>
      </c>
      <c r="C12" s="19" t="s">
        <v>20</v>
      </c>
      <c r="D12" s="19">
        <v>1.0</v>
      </c>
      <c r="E12" s="19" t="s">
        <v>112</v>
      </c>
      <c r="F12" s="19" t="s">
        <v>113</v>
      </c>
      <c r="G12" s="19" t="s">
        <v>28</v>
      </c>
      <c r="H12" s="19" t="s">
        <v>128</v>
      </c>
      <c r="I12" s="19" t="s">
        <v>38</v>
      </c>
    </row>
    <row r="13">
      <c r="A13" s="19">
        <v>41.0</v>
      </c>
      <c r="B13" s="19">
        <v>2.0</v>
      </c>
      <c r="C13" s="19" t="s">
        <v>20</v>
      </c>
      <c r="D13" s="19">
        <v>1.0</v>
      </c>
      <c r="E13" s="19" t="s">
        <v>112</v>
      </c>
      <c r="F13" s="19" t="s">
        <v>113</v>
      </c>
      <c r="G13" s="19" t="s">
        <v>129</v>
      </c>
      <c r="H13" s="19" t="s">
        <v>130</v>
      </c>
      <c r="I13" s="19" t="s">
        <v>116</v>
      </c>
    </row>
    <row r="14">
      <c r="A14" s="19">
        <v>42.0</v>
      </c>
      <c r="B14" s="19">
        <v>2.0</v>
      </c>
      <c r="C14" s="19" t="s">
        <v>20</v>
      </c>
      <c r="D14" s="19">
        <v>1.0</v>
      </c>
      <c r="E14" s="19" t="s">
        <v>112</v>
      </c>
      <c r="F14" s="19" t="s">
        <v>113</v>
      </c>
      <c r="G14" s="19" t="s">
        <v>23</v>
      </c>
      <c r="H14" s="19" t="s">
        <v>131</v>
      </c>
      <c r="I14" s="19" t="s">
        <v>38</v>
      </c>
    </row>
    <row r="15">
      <c r="A15" s="19">
        <v>43.0</v>
      </c>
      <c r="B15" s="19">
        <v>2.0</v>
      </c>
      <c r="C15" s="19" t="s">
        <v>20</v>
      </c>
      <c r="D15" s="19">
        <v>1.0</v>
      </c>
      <c r="E15" s="19" t="s">
        <v>112</v>
      </c>
      <c r="F15" s="19" t="s">
        <v>113</v>
      </c>
      <c r="G15" s="19" t="s">
        <v>114</v>
      </c>
      <c r="H15" s="19" t="s">
        <v>132</v>
      </c>
      <c r="I15" s="19" t="s">
        <v>133</v>
      </c>
    </row>
    <row r="16" ht="362.25" customHeight="1">
      <c r="A16" s="19">
        <v>44.0</v>
      </c>
      <c r="B16" s="19">
        <v>2.0</v>
      </c>
      <c r="C16" s="19" t="s">
        <v>20</v>
      </c>
      <c r="D16" s="19">
        <v>1.0</v>
      </c>
      <c r="E16" s="19" t="s">
        <v>112</v>
      </c>
      <c r="F16" s="19" t="s">
        <v>113</v>
      </c>
      <c r="G16" s="19" t="s">
        <v>28</v>
      </c>
      <c r="H16" s="19" t="s">
        <v>134</v>
      </c>
      <c r="I16" s="19" t="s">
        <v>133</v>
      </c>
    </row>
    <row r="17" ht="353.25" customHeight="1">
      <c r="A17" s="19">
        <v>45.0</v>
      </c>
      <c r="B17" s="19">
        <v>2.0</v>
      </c>
      <c r="C17" s="19" t="s">
        <v>20</v>
      </c>
      <c r="D17" s="19">
        <v>1.0</v>
      </c>
      <c r="E17" s="19" t="s">
        <v>112</v>
      </c>
      <c r="F17" s="19" t="s">
        <v>113</v>
      </c>
      <c r="G17" s="19" t="s">
        <v>135</v>
      </c>
      <c r="H17" s="19" t="s">
        <v>136</v>
      </c>
      <c r="I17" s="19" t="s">
        <v>98</v>
      </c>
    </row>
    <row r="18" ht="342.0" customHeight="1">
      <c r="A18" s="19">
        <v>46.0</v>
      </c>
      <c r="B18" s="19">
        <v>2.0</v>
      </c>
      <c r="C18" s="19" t="s">
        <v>20</v>
      </c>
      <c r="D18" s="19">
        <v>1.0</v>
      </c>
      <c r="E18" s="19" t="s">
        <v>112</v>
      </c>
      <c r="F18" s="19" t="s">
        <v>113</v>
      </c>
      <c r="G18" s="19" t="s">
        <v>137</v>
      </c>
      <c r="H18" s="19" t="s">
        <v>138</v>
      </c>
      <c r="I18" s="19" t="s">
        <v>38</v>
      </c>
    </row>
    <row r="19" ht="90.0" customHeight="1">
      <c r="A19" s="19">
        <v>47.0</v>
      </c>
      <c r="B19" s="19">
        <v>2.0</v>
      </c>
      <c r="C19" s="19" t="s">
        <v>20</v>
      </c>
      <c r="D19" s="19">
        <v>1.0</v>
      </c>
      <c r="E19" s="19" t="s">
        <v>112</v>
      </c>
      <c r="F19" s="19" t="s">
        <v>113</v>
      </c>
      <c r="G19" s="19" t="s">
        <v>23</v>
      </c>
      <c r="H19" s="19" t="s">
        <v>139</v>
      </c>
      <c r="I19" s="19" t="s">
        <v>38</v>
      </c>
    </row>
    <row r="20" ht="284.25" customHeight="1">
      <c r="A20" s="19">
        <v>48.0</v>
      </c>
      <c r="B20" s="19">
        <v>2.0</v>
      </c>
      <c r="C20" s="19" t="s">
        <v>20</v>
      </c>
      <c r="D20" s="19">
        <v>1.0</v>
      </c>
      <c r="E20" s="19" t="s">
        <v>112</v>
      </c>
      <c r="F20" s="19" t="s">
        <v>113</v>
      </c>
      <c r="G20" s="19" t="s">
        <v>23</v>
      </c>
      <c r="H20" s="19" t="s">
        <v>140</v>
      </c>
      <c r="I20" s="19" t="s">
        <v>98</v>
      </c>
    </row>
    <row r="21">
      <c r="A21" s="19">
        <v>49.0</v>
      </c>
      <c r="B21" s="19">
        <v>2.0</v>
      </c>
      <c r="C21" s="19" t="s">
        <v>20</v>
      </c>
      <c r="D21" s="19">
        <v>1.0</v>
      </c>
      <c r="E21" s="19" t="s">
        <v>112</v>
      </c>
      <c r="F21" s="19" t="s">
        <v>113</v>
      </c>
      <c r="G21" s="19" t="s">
        <v>23</v>
      </c>
      <c r="H21" s="19" t="s">
        <v>141</v>
      </c>
      <c r="I21" s="19" t="s">
        <v>38</v>
      </c>
    </row>
    <row r="22" ht="409.5" customHeight="1">
      <c r="A22" s="19">
        <v>50.0</v>
      </c>
      <c r="B22" s="19">
        <v>2.0</v>
      </c>
      <c r="C22" s="19" t="s">
        <v>20</v>
      </c>
      <c r="D22" s="19">
        <v>1.0</v>
      </c>
      <c r="E22" s="19" t="s">
        <v>112</v>
      </c>
      <c r="F22" s="19" t="s">
        <v>113</v>
      </c>
      <c r="G22" s="19" t="s">
        <v>142</v>
      </c>
      <c r="H22" s="19" t="s">
        <v>143</v>
      </c>
      <c r="I22" s="19" t="s">
        <v>116</v>
      </c>
    </row>
    <row r="23" ht="409.5" customHeight="1">
      <c r="A23" s="19">
        <v>51.0</v>
      </c>
      <c r="B23" s="19">
        <v>2.0</v>
      </c>
      <c r="C23" s="19" t="s">
        <v>20</v>
      </c>
      <c r="D23" s="19">
        <v>1.0</v>
      </c>
      <c r="E23" s="19" t="s">
        <v>112</v>
      </c>
      <c r="F23" s="19" t="s">
        <v>113</v>
      </c>
      <c r="G23" s="19" t="s">
        <v>23</v>
      </c>
      <c r="H23" s="19" t="s">
        <v>144</v>
      </c>
      <c r="I23" s="19" t="s">
        <v>38</v>
      </c>
    </row>
    <row r="24" ht="135.0" customHeight="1">
      <c r="A24" s="19">
        <v>52.0</v>
      </c>
      <c r="B24" s="19">
        <v>2.0</v>
      </c>
      <c r="C24" s="19" t="s">
        <v>20</v>
      </c>
      <c r="D24" s="19">
        <v>2.0</v>
      </c>
      <c r="E24" s="19" t="s">
        <v>112</v>
      </c>
      <c r="F24" s="19" t="s">
        <v>113</v>
      </c>
      <c r="G24" s="19" t="s">
        <v>23</v>
      </c>
      <c r="H24" s="19" t="s">
        <v>145</v>
      </c>
      <c r="I24" s="19" t="s">
        <v>133</v>
      </c>
    </row>
    <row r="25" ht="377.25" customHeight="1">
      <c r="A25" s="19">
        <v>53.0</v>
      </c>
      <c r="B25" s="19">
        <v>2.0</v>
      </c>
      <c r="C25" s="19" t="s">
        <v>20</v>
      </c>
      <c r="D25" s="19">
        <v>3.0</v>
      </c>
      <c r="E25" s="19" t="s">
        <v>112</v>
      </c>
      <c r="F25" s="19" t="s">
        <v>113</v>
      </c>
      <c r="G25" s="19" t="s">
        <v>137</v>
      </c>
      <c r="H25" s="19" t="s">
        <v>146</v>
      </c>
      <c r="I25" s="19" t="s">
        <v>147</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2:$I$25"/>
  <mergeCells count="1">
    <mergeCell ref="A1:I1"/>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 width="21.43"/>
    <col customWidth="1" min="3" max="3" width="102.57"/>
    <col customWidth="1" min="4" max="6" width="11.43"/>
    <col customWidth="1" min="7" max="26" width="10.71"/>
  </cols>
  <sheetData>
    <row r="1">
      <c r="A1" s="25" t="s">
        <v>148</v>
      </c>
      <c r="B1" s="26" t="s">
        <v>149</v>
      </c>
      <c r="C1" s="26" t="s">
        <v>41</v>
      </c>
      <c r="D1" s="11"/>
      <c r="E1" s="11"/>
      <c r="F1" s="11"/>
      <c r="G1" s="11"/>
      <c r="H1" s="11"/>
      <c r="I1" s="11"/>
      <c r="J1" s="11"/>
      <c r="K1" s="11"/>
      <c r="L1" s="11"/>
      <c r="M1" s="11"/>
      <c r="N1" s="11"/>
      <c r="O1" s="11"/>
      <c r="P1" s="11"/>
      <c r="Q1" s="11"/>
      <c r="R1" s="11"/>
      <c r="S1" s="11"/>
      <c r="T1" s="11"/>
      <c r="U1" s="11"/>
      <c r="V1" s="11"/>
      <c r="W1" s="11"/>
      <c r="X1" s="11"/>
      <c r="Y1" s="11"/>
      <c r="Z1" s="11"/>
    </row>
    <row r="2" ht="35.25" customHeight="1">
      <c r="A2" s="27" t="s">
        <v>137</v>
      </c>
      <c r="B2" s="28">
        <f>COUNTIF(UA04A!G3:G25,"APRENDIZAJE SITUADO")</f>
        <v>2</v>
      </c>
      <c r="C2" s="29" t="s">
        <v>150</v>
      </c>
      <c r="D2" s="11"/>
      <c r="E2" s="11"/>
      <c r="F2" s="11"/>
      <c r="G2" s="11"/>
      <c r="H2" s="11"/>
      <c r="I2" s="11"/>
      <c r="J2" s="11"/>
      <c r="K2" s="11"/>
      <c r="L2" s="11"/>
      <c r="M2" s="11"/>
      <c r="N2" s="11"/>
      <c r="O2" s="11"/>
      <c r="P2" s="11"/>
      <c r="Q2" s="11"/>
      <c r="R2" s="11"/>
      <c r="S2" s="11"/>
      <c r="T2" s="11"/>
      <c r="U2" s="11"/>
      <c r="V2" s="11"/>
      <c r="W2" s="11"/>
      <c r="X2" s="11"/>
      <c r="Y2" s="11"/>
      <c r="Z2" s="11"/>
    </row>
    <row r="3" ht="35.25" customHeight="1">
      <c r="A3" s="27" t="s">
        <v>135</v>
      </c>
      <c r="B3" s="28">
        <f>COUNTIF(UA04A!G3:G25,"CONTEXTO SOCIOCULTURAL")</f>
        <v>1</v>
      </c>
      <c r="C3" s="29" t="s">
        <v>151</v>
      </c>
      <c r="D3" s="11"/>
      <c r="E3" s="11"/>
      <c r="F3" s="11"/>
      <c r="G3" s="11"/>
      <c r="H3" s="11"/>
      <c r="I3" s="11"/>
      <c r="J3" s="11"/>
      <c r="K3" s="11"/>
      <c r="L3" s="11"/>
      <c r="M3" s="11"/>
      <c r="N3" s="11"/>
      <c r="O3" s="11"/>
      <c r="P3" s="11"/>
      <c r="Q3" s="11"/>
      <c r="R3" s="11"/>
      <c r="S3" s="11"/>
      <c r="T3" s="11"/>
      <c r="U3" s="11"/>
      <c r="V3" s="11"/>
      <c r="W3" s="11"/>
      <c r="X3" s="11"/>
      <c r="Y3" s="11"/>
      <c r="Z3" s="11"/>
    </row>
    <row r="4" ht="50.25" customHeight="1">
      <c r="A4" s="27" t="s">
        <v>78</v>
      </c>
      <c r="B4" s="28">
        <f>COUNTIF(UA04A!G3:G25,"DEPENDENCIAS EN RED")</f>
        <v>1</v>
      </c>
      <c r="C4" s="29" t="s">
        <v>85</v>
      </c>
      <c r="D4" s="11"/>
      <c r="E4" s="11"/>
      <c r="F4" s="11"/>
      <c r="G4" s="11"/>
      <c r="H4" s="11"/>
      <c r="I4" s="11"/>
      <c r="J4" s="11"/>
      <c r="K4" s="11"/>
      <c r="L4" s="11"/>
      <c r="M4" s="11"/>
      <c r="N4" s="11"/>
      <c r="O4" s="11"/>
      <c r="P4" s="11"/>
      <c r="Q4" s="11"/>
      <c r="R4" s="11"/>
      <c r="S4" s="11"/>
      <c r="T4" s="11"/>
      <c r="U4" s="11"/>
      <c r="V4" s="11"/>
      <c r="W4" s="11"/>
      <c r="X4" s="11"/>
      <c r="Y4" s="11"/>
      <c r="Z4" s="11"/>
    </row>
    <row r="5" ht="35.25" customHeight="1">
      <c r="A5" s="27" t="s">
        <v>28</v>
      </c>
      <c r="B5" s="28">
        <f>COUNTIF(UA04A!G3:G25,"EDUCACIÓN")</f>
        <v>3</v>
      </c>
      <c r="C5" s="29" t="s">
        <v>42</v>
      </c>
      <c r="D5" s="11"/>
      <c r="E5" s="11"/>
      <c r="F5" s="11"/>
      <c r="G5" s="11"/>
      <c r="H5" s="11"/>
      <c r="I5" s="11"/>
      <c r="J5" s="11"/>
      <c r="K5" s="11"/>
      <c r="L5" s="11"/>
      <c r="M5" s="11"/>
      <c r="N5" s="11"/>
      <c r="O5" s="11"/>
      <c r="P5" s="11"/>
      <c r="Q5" s="11"/>
      <c r="R5" s="11"/>
      <c r="S5" s="11"/>
      <c r="T5" s="11"/>
      <c r="U5" s="11"/>
      <c r="V5" s="11"/>
      <c r="W5" s="11"/>
      <c r="X5" s="11"/>
      <c r="Y5" s="11"/>
      <c r="Z5" s="11"/>
    </row>
    <row r="6" ht="51.0" customHeight="1">
      <c r="A6" s="27" t="s">
        <v>142</v>
      </c>
      <c r="B6" s="28">
        <f>COUNTIF(UA04A!G3:G25,"EDUCACIÓN EN PANDEMIA")</f>
        <v>1</v>
      </c>
      <c r="C6" s="29" t="s">
        <v>152</v>
      </c>
      <c r="D6" s="11"/>
      <c r="E6" s="11"/>
      <c r="F6" s="11"/>
      <c r="G6" s="11"/>
      <c r="H6" s="11"/>
      <c r="I6" s="11"/>
      <c r="J6" s="11"/>
      <c r="K6" s="11"/>
      <c r="L6" s="11"/>
      <c r="M6" s="11"/>
      <c r="N6" s="11"/>
      <c r="O6" s="11"/>
      <c r="P6" s="11"/>
      <c r="Q6" s="11"/>
      <c r="R6" s="11"/>
      <c r="S6" s="11"/>
      <c r="T6" s="11"/>
      <c r="U6" s="11"/>
      <c r="V6" s="11"/>
      <c r="W6" s="11"/>
      <c r="X6" s="11"/>
      <c r="Y6" s="11"/>
      <c r="Z6" s="11"/>
    </row>
    <row r="7" ht="35.25" customHeight="1">
      <c r="A7" s="27" t="s">
        <v>23</v>
      </c>
      <c r="B7" s="28">
        <f>COUNTIF(UA04A!G3:G25,"PROPUESTA INSTITUTO NACIONAL")</f>
        <v>9</v>
      </c>
      <c r="C7" s="29" t="s">
        <v>46</v>
      </c>
      <c r="D7" s="11"/>
      <c r="E7" s="11"/>
      <c r="F7" s="11"/>
      <c r="G7" s="11"/>
      <c r="H7" s="11"/>
      <c r="I7" s="11"/>
      <c r="J7" s="11"/>
      <c r="K7" s="11"/>
      <c r="L7" s="11"/>
      <c r="M7" s="11"/>
      <c r="N7" s="11"/>
      <c r="O7" s="11"/>
      <c r="P7" s="11"/>
      <c r="Q7" s="11"/>
      <c r="R7" s="11"/>
      <c r="S7" s="11"/>
      <c r="T7" s="11"/>
      <c r="U7" s="11"/>
      <c r="V7" s="11"/>
      <c r="W7" s="11"/>
      <c r="X7" s="11"/>
      <c r="Y7" s="11"/>
      <c r="Z7" s="11"/>
    </row>
    <row r="8" ht="48.0" customHeight="1">
      <c r="A8" s="27" t="s">
        <v>114</v>
      </c>
      <c r="B8" s="28">
        <f>COUNTIF(UA04A!G3:G25,"TECNOLOGÍAS DIGITALES APLICADAS A LA EDUCACIÓN")</f>
        <v>5</v>
      </c>
      <c r="C8" s="29" t="s">
        <v>153</v>
      </c>
      <c r="D8" s="11"/>
      <c r="E8" s="11"/>
      <c r="F8" s="11"/>
      <c r="G8" s="11"/>
      <c r="H8" s="11"/>
      <c r="I8" s="11"/>
      <c r="J8" s="11"/>
      <c r="K8" s="11"/>
      <c r="L8" s="11"/>
      <c r="M8" s="11"/>
      <c r="N8" s="11"/>
      <c r="O8" s="11"/>
      <c r="P8" s="11"/>
      <c r="Q8" s="11"/>
      <c r="R8" s="11"/>
      <c r="S8" s="11"/>
      <c r="T8" s="11"/>
      <c r="U8" s="11"/>
      <c r="V8" s="11"/>
      <c r="W8" s="11"/>
      <c r="X8" s="11"/>
      <c r="Y8" s="11"/>
      <c r="Z8" s="11"/>
    </row>
    <row r="9" ht="62.25" customHeight="1">
      <c r="A9" s="27" t="s">
        <v>129</v>
      </c>
      <c r="B9" s="28">
        <f>COUNTIF(UA04A!G3:G25,"TRABAJO DE CAMPO")</f>
        <v>1</v>
      </c>
      <c r="C9" s="29" t="s">
        <v>154</v>
      </c>
      <c r="D9" s="11"/>
      <c r="E9" s="11"/>
      <c r="F9" s="11"/>
      <c r="G9" s="11"/>
      <c r="H9" s="11"/>
      <c r="I9" s="11"/>
      <c r="J9" s="11"/>
      <c r="K9" s="11"/>
      <c r="L9" s="11"/>
      <c r="M9" s="11"/>
      <c r="N9" s="11"/>
      <c r="O9" s="11"/>
      <c r="P9" s="11"/>
      <c r="Q9" s="11"/>
      <c r="R9" s="11"/>
      <c r="S9" s="11"/>
      <c r="T9" s="11"/>
      <c r="U9" s="11"/>
      <c r="V9" s="11"/>
      <c r="W9" s="11"/>
      <c r="X9" s="11"/>
      <c r="Y9" s="11"/>
      <c r="Z9" s="11"/>
    </row>
    <row r="10" ht="35.25" customHeight="1">
      <c r="A10" s="30" t="s">
        <v>47</v>
      </c>
      <c r="B10" s="31">
        <f>SUM(B2:B9)</f>
        <v>23</v>
      </c>
      <c r="C10" s="29"/>
      <c r="D10" s="11"/>
      <c r="E10" s="11"/>
      <c r="F10" s="11"/>
      <c r="G10" s="11"/>
      <c r="H10" s="11"/>
      <c r="I10" s="11"/>
      <c r="J10" s="11"/>
      <c r="K10" s="11"/>
      <c r="L10" s="11"/>
      <c r="M10" s="11"/>
      <c r="N10" s="11"/>
      <c r="O10" s="11"/>
      <c r="P10" s="11"/>
      <c r="Q10" s="11"/>
      <c r="R10" s="11"/>
      <c r="S10" s="11"/>
      <c r="T10" s="11"/>
      <c r="U10" s="11"/>
      <c r="V10" s="11"/>
      <c r="W10" s="11"/>
      <c r="X10" s="11"/>
      <c r="Y10" s="11"/>
      <c r="Z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15.57"/>
    <col customWidth="1" min="3" max="3" width="16.57"/>
    <col customWidth="1" min="4" max="4" width="10.71"/>
    <col customWidth="1" min="5" max="5" width="14.86"/>
    <col customWidth="1" min="6" max="6" width="33.0"/>
    <col customWidth="1" min="7" max="7" width="23.29"/>
    <col customWidth="1" min="8" max="8" width="70.71"/>
    <col customWidth="1" min="9" max="9" width="17.43"/>
    <col customWidth="1" min="10" max="26" width="10.71"/>
  </cols>
  <sheetData>
    <row r="1" ht="15.0" customHeight="1">
      <c r="A1" s="13" t="s">
        <v>0</v>
      </c>
      <c r="B1" s="14"/>
      <c r="C1" s="14"/>
      <c r="D1" s="14"/>
      <c r="E1" s="14"/>
      <c r="F1" s="14"/>
      <c r="G1" s="14"/>
      <c r="H1" s="14"/>
      <c r="I1" s="15"/>
    </row>
    <row r="2">
      <c r="A2" s="16" t="s">
        <v>11</v>
      </c>
      <c r="B2" s="17" t="s">
        <v>12</v>
      </c>
      <c r="C2" s="17" t="s">
        <v>13</v>
      </c>
      <c r="D2" s="17" t="s">
        <v>14</v>
      </c>
      <c r="E2" s="17" t="s">
        <v>15</v>
      </c>
      <c r="F2" s="17" t="s">
        <v>16</v>
      </c>
      <c r="G2" s="17" t="s">
        <v>17</v>
      </c>
      <c r="H2" s="18" t="s">
        <v>18</v>
      </c>
      <c r="I2" s="17" t="s">
        <v>19</v>
      </c>
    </row>
    <row r="3" ht="302.25" customHeight="1">
      <c r="A3" s="19">
        <v>1.0</v>
      </c>
      <c r="B3" s="19">
        <v>2.0</v>
      </c>
      <c r="C3" s="19" t="s">
        <v>20</v>
      </c>
      <c r="D3" s="19">
        <v>1.0</v>
      </c>
      <c r="E3" s="19" t="s">
        <v>21</v>
      </c>
      <c r="F3" s="19" t="s">
        <v>22</v>
      </c>
      <c r="G3" s="19" t="s">
        <v>23</v>
      </c>
      <c r="H3" s="20" t="s">
        <v>24</v>
      </c>
      <c r="I3" s="21" t="s">
        <v>25</v>
      </c>
    </row>
    <row r="4">
      <c r="A4" s="22">
        <v>2.0</v>
      </c>
      <c r="B4" s="22">
        <v>2.0</v>
      </c>
      <c r="C4" s="22" t="s">
        <v>20</v>
      </c>
      <c r="D4" s="22">
        <v>1.0</v>
      </c>
      <c r="E4" s="22" t="s">
        <v>21</v>
      </c>
      <c r="F4" s="22" t="s">
        <v>22</v>
      </c>
      <c r="G4" s="22" t="s">
        <v>26</v>
      </c>
      <c r="H4" s="23" t="s">
        <v>27</v>
      </c>
      <c r="I4" s="24" t="s">
        <v>25</v>
      </c>
    </row>
    <row r="5" ht="121.5" customHeight="1">
      <c r="A5" s="22">
        <v>3.0</v>
      </c>
      <c r="B5" s="22">
        <v>2.0</v>
      </c>
      <c r="C5" s="22" t="s">
        <v>20</v>
      </c>
      <c r="D5" s="22">
        <v>1.0</v>
      </c>
      <c r="E5" s="22" t="s">
        <v>21</v>
      </c>
      <c r="F5" s="22" t="s">
        <v>22</v>
      </c>
      <c r="G5" s="22" t="s">
        <v>28</v>
      </c>
      <c r="H5" s="23" t="s">
        <v>29</v>
      </c>
      <c r="I5" s="24" t="s">
        <v>25</v>
      </c>
    </row>
    <row r="6" ht="122.25" customHeight="1">
      <c r="A6" s="22">
        <v>4.0</v>
      </c>
      <c r="B6" s="22">
        <v>2.0</v>
      </c>
      <c r="C6" s="22" t="s">
        <v>20</v>
      </c>
      <c r="D6" s="22">
        <v>1.0</v>
      </c>
      <c r="E6" s="22" t="s">
        <v>21</v>
      </c>
      <c r="F6" s="22" t="s">
        <v>22</v>
      </c>
      <c r="G6" s="22" t="s">
        <v>30</v>
      </c>
      <c r="H6" s="23" t="s">
        <v>31</v>
      </c>
      <c r="I6" s="24" t="s">
        <v>25</v>
      </c>
    </row>
    <row r="7" ht="109.5" customHeight="1">
      <c r="A7" s="19">
        <v>5.0</v>
      </c>
      <c r="B7" s="19">
        <v>2.0</v>
      </c>
      <c r="C7" s="19" t="s">
        <v>20</v>
      </c>
      <c r="D7" s="19">
        <v>1.0</v>
      </c>
      <c r="E7" s="19" t="s">
        <v>21</v>
      </c>
      <c r="F7" s="19" t="s">
        <v>22</v>
      </c>
      <c r="G7" s="19" t="s">
        <v>32</v>
      </c>
      <c r="H7" s="20" t="s">
        <v>33</v>
      </c>
      <c r="I7" s="21" t="s">
        <v>25</v>
      </c>
    </row>
    <row r="8" ht="230.25" customHeight="1">
      <c r="A8" s="22">
        <v>6.0</v>
      </c>
      <c r="B8" s="22">
        <v>2.0</v>
      </c>
      <c r="C8" s="22" t="s">
        <v>20</v>
      </c>
      <c r="D8" s="22">
        <v>1.0</v>
      </c>
      <c r="E8" s="22" t="s">
        <v>21</v>
      </c>
      <c r="F8" s="22" t="s">
        <v>22</v>
      </c>
      <c r="G8" s="22" t="s">
        <v>26</v>
      </c>
      <c r="H8" s="23" t="s">
        <v>34</v>
      </c>
      <c r="I8" s="24" t="s">
        <v>25</v>
      </c>
    </row>
    <row r="9">
      <c r="A9" s="22">
        <v>7.0</v>
      </c>
      <c r="B9" s="22">
        <v>2.0</v>
      </c>
      <c r="C9" s="22" t="s">
        <v>20</v>
      </c>
      <c r="D9" s="22">
        <v>1.0</v>
      </c>
      <c r="E9" s="22" t="s">
        <v>21</v>
      </c>
      <c r="F9" s="22" t="s">
        <v>22</v>
      </c>
      <c r="G9" s="22" t="s">
        <v>28</v>
      </c>
      <c r="H9" s="23" t="s">
        <v>35</v>
      </c>
      <c r="I9" s="24" t="s">
        <v>25</v>
      </c>
    </row>
    <row r="10">
      <c r="A10" s="22">
        <v>8.0</v>
      </c>
      <c r="B10" s="22">
        <v>2.0</v>
      </c>
      <c r="C10" s="22" t="s">
        <v>20</v>
      </c>
      <c r="D10" s="22">
        <v>1.0</v>
      </c>
      <c r="E10" s="22" t="s">
        <v>21</v>
      </c>
      <c r="F10" s="22" t="s">
        <v>22</v>
      </c>
      <c r="G10" s="22" t="s">
        <v>23</v>
      </c>
      <c r="H10" s="23" t="s">
        <v>36</v>
      </c>
      <c r="I10" s="24" t="s">
        <v>25</v>
      </c>
    </row>
    <row r="11" ht="131.25" customHeight="1">
      <c r="A11" s="19">
        <v>9.0</v>
      </c>
      <c r="B11" s="19">
        <v>2.0</v>
      </c>
      <c r="C11" s="19" t="s">
        <v>20</v>
      </c>
      <c r="D11" s="19">
        <v>1.0</v>
      </c>
      <c r="E11" s="19" t="s">
        <v>21</v>
      </c>
      <c r="F11" s="19" t="s">
        <v>22</v>
      </c>
      <c r="G11" s="19" t="s">
        <v>23</v>
      </c>
      <c r="H11" s="20" t="s">
        <v>37</v>
      </c>
      <c r="I11" s="21" t="s">
        <v>38</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2:$I$11"/>
  <mergeCells count="1">
    <mergeCell ref="A1:I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 width="21.43"/>
    <col customWidth="1" min="3" max="3" width="102.57"/>
    <col customWidth="1" min="4" max="6" width="11.43"/>
    <col customWidth="1" min="7" max="26" width="10.71"/>
  </cols>
  <sheetData>
    <row r="1">
      <c r="A1" s="25" t="s">
        <v>39</v>
      </c>
      <c r="B1" s="26" t="s">
        <v>40</v>
      </c>
      <c r="C1" s="26" t="s">
        <v>41</v>
      </c>
      <c r="D1" s="11"/>
      <c r="E1" s="11"/>
      <c r="F1" s="11"/>
      <c r="G1" s="11"/>
      <c r="H1" s="11"/>
      <c r="I1" s="11"/>
      <c r="J1" s="11"/>
      <c r="K1" s="11"/>
      <c r="L1" s="11"/>
      <c r="M1" s="11"/>
      <c r="N1" s="11"/>
      <c r="O1" s="11"/>
      <c r="P1" s="11"/>
      <c r="Q1" s="11"/>
      <c r="R1" s="11"/>
      <c r="S1" s="11"/>
      <c r="T1" s="11"/>
      <c r="U1" s="11"/>
      <c r="V1" s="11"/>
      <c r="W1" s="11"/>
      <c r="X1" s="11"/>
      <c r="Y1" s="11"/>
      <c r="Z1" s="11"/>
    </row>
    <row r="2" ht="35.25" customHeight="1">
      <c r="A2" s="27" t="s">
        <v>28</v>
      </c>
      <c r="B2" s="28">
        <f>COUNTIF(UA01A!G3:G11,"EDUCACIÓN")</f>
        <v>2</v>
      </c>
      <c r="C2" s="29" t="s">
        <v>42</v>
      </c>
      <c r="D2" s="11"/>
      <c r="E2" s="11"/>
      <c r="F2" s="11"/>
      <c r="G2" s="11"/>
      <c r="H2" s="11"/>
      <c r="I2" s="11"/>
      <c r="J2" s="11"/>
      <c r="K2" s="11"/>
      <c r="L2" s="11"/>
      <c r="M2" s="11"/>
      <c r="N2" s="11"/>
      <c r="O2" s="11"/>
      <c r="P2" s="11"/>
      <c r="Q2" s="11"/>
      <c r="R2" s="11"/>
      <c r="S2" s="11"/>
      <c r="T2" s="11"/>
      <c r="U2" s="11"/>
      <c r="V2" s="11"/>
      <c r="W2" s="11"/>
      <c r="X2" s="11"/>
      <c r="Y2" s="11"/>
      <c r="Z2" s="11"/>
    </row>
    <row r="3" ht="63.75" customHeight="1">
      <c r="A3" s="27" t="s">
        <v>30</v>
      </c>
      <c r="B3" s="28">
        <f>COUNTIF(UA01A!G3:G11,"INCLUSIÓN")</f>
        <v>1</v>
      </c>
      <c r="C3" s="29" t="s">
        <v>43</v>
      </c>
      <c r="D3" s="11"/>
      <c r="E3" s="11"/>
      <c r="F3" s="11"/>
      <c r="G3" s="11"/>
      <c r="H3" s="11"/>
      <c r="I3" s="11"/>
      <c r="J3" s="11"/>
      <c r="K3" s="11"/>
      <c r="L3" s="11"/>
      <c r="M3" s="11"/>
      <c r="N3" s="11"/>
      <c r="O3" s="11"/>
      <c r="P3" s="11"/>
      <c r="Q3" s="11"/>
      <c r="R3" s="11"/>
      <c r="S3" s="11"/>
      <c r="T3" s="11"/>
      <c r="U3" s="11"/>
      <c r="V3" s="11"/>
      <c r="W3" s="11"/>
      <c r="X3" s="11"/>
      <c r="Y3" s="11"/>
      <c r="Z3" s="11"/>
    </row>
    <row r="4" ht="31.5" customHeight="1">
      <c r="A4" s="27" t="s">
        <v>32</v>
      </c>
      <c r="B4" s="28">
        <f>COUNTIF(UA01A!G3:G11,"PERMANENCIA ESTUDIANTIL")</f>
        <v>1</v>
      </c>
      <c r="C4" s="29" t="s">
        <v>44</v>
      </c>
      <c r="D4" s="11"/>
      <c r="E4" s="11"/>
      <c r="F4" s="11"/>
      <c r="G4" s="11"/>
      <c r="H4" s="11"/>
      <c r="I4" s="11"/>
      <c r="J4" s="11"/>
      <c r="K4" s="11"/>
      <c r="L4" s="11"/>
      <c r="M4" s="11"/>
      <c r="N4" s="11"/>
      <c r="O4" s="11"/>
      <c r="P4" s="11"/>
      <c r="Q4" s="11"/>
      <c r="R4" s="11"/>
      <c r="S4" s="11"/>
      <c r="T4" s="11"/>
      <c r="U4" s="11"/>
      <c r="V4" s="11"/>
      <c r="W4" s="11"/>
      <c r="X4" s="11"/>
      <c r="Y4" s="11"/>
      <c r="Z4" s="11"/>
    </row>
    <row r="5" ht="34.5" customHeight="1">
      <c r="A5" s="27" t="s">
        <v>26</v>
      </c>
      <c r="B5" s="28">
        <f>COUNTIF(UA01A!G3:G11,"PERTINENCIA INSTITUTO NACIONAL")</f>
        <v>2</v>
      </c>
      <c r="C5" s="29" t="s">
        <v>45</v>
      </c>
      <c r="D5" s="11"/>
      <c r="E5" s="11"/>
      <c r="F5" s="11"/>
      <c r="G5" s="11"/>
      <c r="H5" s="11"/>
      <c r="I5" s="11"/>
      <c r="J5" s="11"/>
      <c r="K5" s="11"/>
      <c r="L5" s="11"/>
      <c r="M5" s="11"/>
      <c r="N5" s="11"/>
      <c r="O5" s="11"/>
      <c r="P5" s="11"/>
      <c r="Q5" s="11"/>
      <c r="R5" s="11"/>
      <c r="S5" s="11"/>
      <c r="T5" s="11"/>
      <c r="U5" s="11"/>
      <c r="V5" s="11"/>
      <c r="W5" s="11"/>
      <c r="X5" s="11"/>
      <c r="Y5" s="11"/>
      <c r="Z5" s="11"/>
    </row>
    <row r="6" ht="32.25" customHeight="1">
      <c r="A6" s="27" t="s">
        <v>23</v>
      </c>
      <c r="B6" s="28">
        <f>COUNTIF(UA01A!G3:G11,"PROPUESTA INSTITUTO NACIONAL")</f>
        <v>3</v>
      </c>
      <c r="C6" s="29" t="s">
        <v>46</v>
      </c>
      <c r="D6" s="11"/>
      <c r="E6" s="11"/>
      <c r="F6" s="11"/>
      <c r="G6" s="11"/>
      <c r="H6" s="11"/>
      <c r="I6" s="11"/>
      <c r="J6" s="11"/>
      <c r="K6" s="11"/>
      <c r="L6" s="11"/>
      <c r="M6" s="11"/>
      <c r="N6" s="11"/>
      <c r="O6" s="11"/>
      <c r="P6" s="11"/>
      <c r="Q6" s="11"/>
      <c r="R6" s="11"/>
      <c r="S6" s="11"/>
      <c r="T6" s="11"/>
      <c r="U6" s="11"/>
      <c r="V6" s="11"/>
      <c r="W6" s="11"/>
      <c r="X6" s="11"/>
      <c r="Y6" s="11"/>
      <c r="Z6" s="11"/>
    </row>
    <row r="7" ht="35.25" customHeight="1">
      <c r="A7" s="30" t="s">
        <v>47</v>
      </c>
      <c r="B7" s="31">
        <f>SUM(B2:B6)</f>
        <v>9</v>
      </c>
      <c r="C7" s="29"/>
      <c r="D7" s="11"/>
      <c r="E7" s="11"/>
      <c r="F7" s="11"/>
      <c r="G7" s="11"/>
      <c r="H7" s="11"/>
      <c r="I7" s="11"/>
      <c r="J7" s="11"/>
      <c r="K7" s="11"/>
      <c r="L7" s="11"/>
      <c r="M7" s="11"/>
      <c r="N7" s="11"/>
      <c r="O7" s="11"/>
      <c r="P7" s="11"/>
      <c r="Q7" s="11"/>
      <c r="R7" s="11"/>
      <c r="S7" s="11"/>
      <c r="T7" s="11"/>
      <c r="U7" s="11"/>
      <c r="V7" s="11"/>
      <c r="W7" s="11"/>
      <c r="X7" s="11"/>
      <c r="Y7" s="11"/>
      <c r="Z7" s="11"/>
    </row>
    <row r="8">
      <c r="A8" s="11"/>
      <c r="B8" s="11"/>
      <c r="C8" s="11"/>
      <c r="D8" s="11"/>
      <c r="E8" s="11"/>
      <c r="F8" s="11"/>
      <c r="G8" s="11"/>
      <c r="H8" s="11"/>
      <c r="I8" s="11"/>
      <c r="J8" s="11"/>
      <c r="K8" s="11"/>
      <c r="L8" s="11"/>
      <c r="M8" s="11"/>
      <c r="N8" s="11"/>
      <c r="O8" s="11"/>
      <c r="P8" s="11"/>
      <c r="Q8" s="11"/>
      <c r="R8" s="11"/>
      <c r="S8" s="11"/>
      <c r="T8" s="11"/>
      <c r="U8" s="11"/>
      <c r="V8" s="11"/>
      <c r="W8" s="11"/>
      <c r="X8" s="11"/>
      <c r="Y8" s="11"/>
      <c r="Z8" s="11"/>
    </row>
    <row r="9">
      <c r="A9" s="11"/>
      <c r="B9" s="11"/>
      <c r="C9" s="11"/>
      <c r="D9" s="11"/>
      <c r="E9" s="11"/>
      <c r="F9" s="11"/>
      <c r="G9" s="11"/>
      <c r="H9" s="11"/>
      <c r="I9" s="11"/>
      <c r="J9" s="11"/>
      <c r="K9" s="11"/>
      <c r="L9" s="11"/>
      <c r="M9" s="11"/>
      <c r="N9" s="11"/>
      <c r="O9" s="11"/>
      <c r="P9" s="11"/>
      <c r="Q9" s="11"/>
      <c r="R9" s="11"/>
      <c r="S9" s="11"/>
      <c r="T9" s="11"/>
      <c r="U9" s="11"/>
      <c r="V9" s="11"/>
      <c r="W9" s="11"/>
      <c r="X9" s="11"/>
      <c r="Y9" s="11"/>
      <c r="Z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57"/>
    <col customWidth="1" min="2" max="3" width="10.71"/>
    <col customWidth="1" min="4" max="4" width="14.86"/>
    <col customWidth="1" min="5" max="6" width="10.71"/>
    <col customWidth="1" min="7" max="7" width="16.86"/>
    <col customWidth="1" min="8" max="8" width="16.57"/>
    <col customWidth="1" min="9" max="26" width="10.71"/>
  </cols>
  <sheetData>
    <row r="1" ht="15.0" customHeight="1">
      <c r="A1" s="1" t="s">
        <v>0</v>
      </c>
      <c r="B1" s="2"/>
      <c r="C1" s="2"/>
      <c r="D1" s="2"/>
      <c r="E1" s="2"/>
      <c r="F1" s="2"/>
      <c r="G1" s="2"/>
      <c r="H1" s="3"/>
    </row>
    <row r="2">
      <c r="A2" s="4" t="s">
        <v>1</v>
      </c>
      <c r="B2" s="4" t="s">
        <v>2</v>
      </c>
      <c r="C2" s="4" t="s">
        <v>48</v>
      </c>
      <c r="D2" s="5" t="s">
        <v>49</v>
      </c>
      <c r="E2" s="4" t="s">
        <v>50</v>
      </c>
      <c r="F2" s="4" t="s">
        <v>6</v>
      </c>
      <c r="G2" s="4" t="s">
        <v>7</v>
      </c>
      <c r="H2" s="4" t="s">
        <v>8</v>
      </c>
    </row>
    <row r="3" ht="34.5" customHeight="1">
      <c r="A3" s="6" t="s">
        <v>9</v>
      </c>
      <c r="B3" s="7"/>
      <c r="C3" s="8"/>
      <c r="D3" s="32" t="s">
        <v>51</v>
      </c>
      <c r="E3" s="7"/>
      <c r="F3" s="7"/>
      <c r="G3" s="7"/>
      <c r="H3" s="8"/>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A1:H1"/>
    <mergeCell ref="A3:C3"/>
    <mergeCell ref="D3:H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0"/>
    <col customWidth="1" min="3" max="3" width="15.43"/>
    <col customWidth="1" min="4" max="4" width="10.71"/>
    <col customWidth="1" min="5" max="5" width="13.14"/>
    <col customWidth="1" min="6" max="6" width="32.0"/>
    <col customWidth="1" min="7" max="7" width="23.29"/>
    <col customWidth="1" min="8" max="8" width="70.71"/>
    <col customWidth="1" min="9" max="9" width="16.86"/>
    <col customWidth="1" min="10" max="26" width="10.71"/>
  </cols>
  <sheetData>
    <row r="1" ht="15.0" customHeight="1">
      <c r="A1" s="13" t="s">
        <v>0</v>
      </c>
      <c r="B1" s="14"/>
      <c r="C1" s="14"/>
      <c r="D1" s="14"/>
      <c r="E1" s="14"/>
      <c r="F1" s="14"/>
      <c r="G1" s="14"/>
      <c r="H1" s="14"/>
      <c r="I1" s="15"/>
    </row>
    <row r="2">
      <c r="A2" s="16" t="s">
        <v>11</v>
      </c>
      <c r="B2" s="17" t="s">
        <v>12</v>
      </c>
      <c r="C2" s="17" t="s">
        <v>13</v>
      </c>
      <c r="D2" s="17" t="s">
        <v>14</v>
      </c>
      <c r="E2" s="17" t="s">
        <v>15</v>
      </c>
      <c r="F2" s="17" t="s">
        <v>16</v>
      </c>
      <c r="G2" s="17" t="s">
        <v>17</v>
      </c>
      <c r="H2" s="18" t="s">
        <v>18</v>
      </c>
      <c r="I2" s="17" t="s">
        <v>19</v>
      </c>
    </row>
    <row r="3">
      <c r="A3" s="19">
        <v>10.0</v>
      </c>
      <c r="B3" s="19">
        <v>2.0</v>
      </c>
      <c r="C3" s="19" t="s">
        <v>20</v>
      </c>
      <c r="D3" s="19">
        <v>1.0</v>
      </c>
      <c r="E3" s="19" t="s">
        <v>21</v>
      </c>
      <c r="F3" s="19" t="s">
        <v>52</v>
      </c>
      <c r="G3" s="19" t="s">
        <v>23</v>
      </c>
      <c r="H3" s="20" t="s">
        <v>53</v>
      </c>
      <c r="I3" s="21" t="s">
        <v>54</v>
      </c>
    </row>
    <row r="4">
      <c r="A4" s="22">
        <v>11.0</v>
      </c>
      <c r="B4" s="22">
        <v>2.0</v>
      </c>
      <c r="C4" s="22" t="s">
        <v>20</v>
      </c>
      <c r="D4" s="22">
        <v>1.0</v>
      </c>
      <c r="E4" s="22" t="s">
        <v>21</v>
      </c>
      <c r="F4" s="22" t="s">
        <v>52</v>
      </c>
      <c r="G4" s="22" t="s">
        <v>55</v>
      </c>
      <c r="H4" s="23" t="s">
        <v>56</v>
      </c>
      <c r="I4" s="24" t="s">
        <v>54</v>
      </c>
    </row>
    <row r="5">
      <c r="A5" s="19">
        <v>12.0</v>
      </c>
      <c r="B5" s="19">
        <v>2.0</v>
      </c>
      <c r="C5" s="19" t="s">
        <v>20</v>
      </c>
      <c r="D5" s="19">
        <v>1.0</v>
      </c>
      <c r="E5" s="19" t="s">
        <v>21</v>
      </c>
      <c r="F5" s="19" t="s">
        <v>52</v>
      </c>
      <c r="G5" s="19" t="s">
        <v>57</v>
      </c>
      <c r="H5" s="20" t="s">
        <v>58</v>
      </c>
      <c r="I5" s="21" t="s">
        <v>54</v>
      </c>
    </row>
    <row r="6">
      <c r="A6" s="22">
        <v>13.0</v>
      </c>
      <c r="B6" s="22">
        <v>2.0</v>
      </c>
      <c r="C6" s="22" t="s">
        <v>20</v>
      </c>
      <c r="D6" s="22">
        <v>1.0</v>
      </c>
      <c r="E6" s="22" t="s">
        <v>21</v>
      </c>
      <c r="F6" s="22" t="s">
        <v>52</v>
      </c>
      <c r="G6" s="22" t="s">
        <v>59</v>
      </c>
      <c r="H6" s="23" t="s">
        <v>60</v>
      </c>
      <c r="I6" s="24" t="s">
        <v>54</v>
      </c>
    </row>
    <row r="7">
      <c r="A7" s="19">
        <v>14.0</v>
      </c>
      <c r="B7" s="19">
        <v>2.0</v>
      </c>
      <c r="C7" s="19" t="s">
        <v>20</v>
      </c>
      <c r="D7" s="19">
        <v>1.0</v>
      </c>
      <c r="E7" s="19" t="s">
        <v>21</v>
      </c>
      <c r="F7" s="19" t="s">
        <v>52</v>
      </c>
      <c r="G7" s="19" t="s">
        <v>61</v>
      </c>
      <c r="H7" s="20" t="s">
        <v>62</v>
      </c>
      <c r="I7" s="21" t="s">
        <v>54</v>
      </c>
    </row>
    <row r="8">
      <c r="A8" s="22">
        <v>15.0</v>
      </c>
      <c r="B8" s="22">
        <v>2.0</v>
      </c>
      <c r="C8" s="22" t="s">
        <v>20</v>
      </c>
      <c r="D8" s="22">
        <v>1.0</v>
      </c>
      <c r="E8" s="22" t="s">
        <v>21</v>
      </c>
      <c r="F8" s="22" t="s">
        <v>52</v>
      </c>
      <c r="G8" s="22" t="s">
        <v>63</v>
      </c>
      <c r="H8" s="23" t="s">
        <v>64</v>
      </c>
      <c r="I8" s="24" t="s">
        <v>54</v>
      </c>
    </row>
    <row r="9">
      <c r="A9" s="19">
        <v>16.0</v>
      </c>
      <c r="B9" s="19">
        <v>2.0</v>
      </c>
      <c r="C9" s="19" t="s">
        <v>20</v>
      </c>
      <c r="D9" s="19">
        <v>1.0</v>
      </c>
      <c r="E9" s="19" t="s">
        <v>21</v>
      </c>
      <c r="F9" s="19" t="s">
        <v>52</v>
      </c>
      <c r="G9" s="19" t="s">
        <v>65</v>
      </c>
      <c r="H9" s="20" t="s">
        <v>66</v>
      </c>
      <c r="I9" s="21" t="s">
        <v>54</v>
      </c>
    </row>
    <row r="10">
      <c r="A10" s="22">
        <v>17.0</v>
      </c>
      <c r="B10" s="22">
        <v>2.0</v>
      </c>
      <c r="C10" s="22" t="s">
        <v>20</v>
      </c>
      <c r="D10" s="22">
        <v>1.0</v>
      </c>
      <c r="E10" s="22" t="s">
        <v>21</v>
      </c>
      <c r="F10" s="22" t="s">
        <v>52</v>
      </c>
      <c r="G10" s="22" t="s">
        <v>67</v>
      </c>
      <c r="H10" s="23" t="s">
        <v>68</v>
      </c>
      <c r="I10" s="24" t="s">
        <v>54</v>
      </c>
    </row>
    <row r="11">
      <c r="A11" s="19">
        <v>18.0</v>
      </c>
      <c r="B11" s="19">
        <v>2.0</v>
      </c>
      <c r="C11" s="19" t="s">
        <v>20</v>
      </c>
      <c r="D11" s="19">
        <v>1.0</v>
      </c>
      <c r="E11" s="19" t="s">
        <v>21</v>
      </c>
      <c r="F11" s="19" t="s">
        <v>52</v>
      </c>
      <c r="G11" s="19" t="s">
        <v>23</v>
      </c>
      <c r="H11" s="20" t="s">
        <v>69</v>
      </c>
      <c r="I11" s="21" t="s">
        <v>54</v>
      </c>
    </row>
    <row r="12" ht="233.25" customHeight="1">
      <c r="A12" s="22">
        <v>19.0</v>
      </c>
      <c r="B12" s="22">
        <v>2.0</v>
      </c>
      <c r="C12" s="22" t="s">
        <v>20</v>
      </c>
      <c r="D12" s="22">
        <v>1.0</v>
      </c>
      <c r="E12" s="22" t="s">
        <v>21</v>
      </c>
      <c r="F12" s="22" t="s">
        <v>52</v>
      </c>
      <c r="G12" s="22" t="s">
        <v>57</v>
      </c>
      <c r="H12" s="23" t="s">
        <v>70</v>
      </c>
      <c r="I12" s="24" t="s">
        <v>54</v>
      </c>
    </row>
    <row r="13">
      <c r="A13" s="19">
        <v>20.0</v>
      </c>
      <c r="B13" s="19">
        <v>2.0</v>
      </c>
      <c r="C13" s="19" t="s">
        <v>20</v>
      </c>
      <c r="D13" s="19">
        <v>1.0</v>
      </c>
      <c r="E13" s="19" t="s">
        <v>21</v>
      </c>
      <c r="F13" s="19" t="s">
        <v>52</v>
      </c>
      <c r="G13" s="19" t="s">
        <v>23</v>
      </c>
      <c r="H13" s="20" t="s">
        <v>71</v>
      </c>
      <c r="I13" s="21" t="s">
        <v>54</v>
      </c>
    </row>
    <row r="14">
      <c r="A14" s="22">
        <v>21.0</v>
      </c>
      <c r="B14" s="22">
        <v>2.0</v>
      </c>
      <c r="C14" s="22" t="s">
        <v>20</v>
      </c>
      <c r="D14" s="22">
        <v>1.0</v>
      </c>
      <c r="E14" s="22" t="s">
        <v>21</v>
      </c>
      <c r="F14" s="22" t="s">
        <v>52</v>
      </c>
      <c r="G14" s="22" t="s">
        <v>72</v>
      </c>
      <c r="H14" s="23" t="s">
        <v>73</v>
      </c>
      <c r="I14" s="24" t="s">
        <v>54</v>
      </c>
    </row>
    <row r="15">
      <c r="A15" s="19">
        <v>22.0</v>
      </c>
      <c r="B15" s="19">
        <v>2.0</v>
      </c>
      <c r="C15" s="19" t="s">
        <v>20</v>
      </c>
      <c r="D15" s="19">
        <v>1.0</v>
      </c>
      <c r="E15" s="19" t="s">
        <v>21</v>
      </c>
      <c r="F15" s="19" t="s">
        <v>52</v>
      </c>
      <c r="G15" s="19" t="s">
        <v>67</v>
      </c>
      <c r="H15" s="20" t="s">
        <v>74</v>
      </c>
      <c r="I15" s="21" t="s">
        <v>54</v>
      </c>
    </row>
    <row r="16">
      <c r="A16" s="22">
        <v>23.0</v>
      </c>
      <c r="B16" s="22">
        <v>2.0</v>
      </c>
      <c r="C16" s="22" t="s">
        <v>20</v>
      </c>
      <c r="D16" s="22">
        <v>1.0</v>
      </c>
      <c r="E16" s="22" t="s">
        <v>21</v>
      </c>
      <c r="F16" s="22" t="s">
        <v>52</v>
      </c>
      <c r="G16" s="22" t="s">
        <v>65</v>
      </c>
      <c r="H16" s="23" t="s">
        <v>75</v>
      </c>
      <c r="I16" s="24" t="s">
        <v>54</v>
      </c>
    </row>
    <row r="17">
      <c r="A17" s="19">
        <v>24.0</v>
      </c>
      <c r="B17" s="19">
        <v>2.0</v>
      </c>
      <c r="C17" s="19" t="s">
        <v>20</v>
      </c>
      <c r="D17" s="19">
        <v>1.0</v>
      </c>
      <c r="E17" s="19" t="s">
        <v>21</v>
      </c>
      <c r="F17" s="19" t="s">
        <v>52</v>
      </c>
      <c r="G17" s="19" t="s">
        <v>76</v>
      </c>
      <c r="H17" s="20" t="s">
        <v>77</v>
      </c>
      <c r="I17" s="21" t="s">
        <v>54</v>
      </c>
    </row>
    <row r="18">
      <c r="A18" s="22">
        <v>25.0</v>
      </c>
      <c r="B18" s="22">
        <v>2.0</v>
      </c>
      <c r="C18" s="22" t="s">
        <v>20</v>
      </c>
      <c r="D18" s="22">
        <v>1.0</v>
      </c>
      <c r="E18" s="22" t="s">
        <v>21</v>
      </c>
      <c r="F18" s="22" t="s">
        <v>52</v>
      </c>
      <c r="G18" s="22" t="s">
        <v>78</v>
      </c>
      <c r="H18" s="23" t="s">
        <v>79</v>
      </c>
      <c r="I18" s="24" t="s">
        <v>38</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2:$I$18"/>
  <mergeCells count="1">
    <mergeCell ref="A1:I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 width="21.43"/>
    <col customWidth="1" min="3" max="3" width="102.57"/>
    <col customWidth="1" min="4" max="6" width="11.43"/>
    <col customWidth="1" min="7" max="26" width="10.71"/>
  </cols>
  <sheetData>
    <row r="1">
      <c r="A1" s="25" t="s">
        <v>80</v>
      </c>
      <c r="B1" s="26" t="s">
        <v>81</v>
      </c>
      <c r="C1" s="26" t="s">
        <v>41</v>
      </c>
      <c r="D1" s="11"/>
      <c r="E1" s="11"/>
      <c r="F1" s="11"/>
      <c r="G1" s="11"/>
      <c r="H1" s="11"/>
      <c r="I1" s="11"/>
      <c r="J1" s="11"/>
      <c r="K1" s="11"/>
      <c r="L1" s="11"/>
      <c r="M1" s="11"/>
      <c r="N1" s="11"/>
      <c r="O1" s="11"/>
      <c r="P1" s="11"/>
      <c r="Q1" s="11"/>
      <c r="R1" s="11"/>
      <c r="S1" s="11"/>
      <c r="T1" s="11"/>
      <c r="U1" s="11"/>
      <c r="V1" s="11"/>
      <c r="W1" s="11"/>
      <c r="X1" s="11"/>
      <c r="Y1" s="11"/>
      <c r="Z1" s="11"/>
    </row>
    <row r="2" ht="35.25" customHeight="1">
      <c r="A2" s="27" t="s">
        <v>72</v>
      </c>
      <c r="B2" s="28">
        <f>COUNTIF(UA02A!G3:G18,"ALMA")</f>
        <v>1</v>
      </c>
      <c r="C2" s="29" t="s">
        <v>82</v>
      </c>
      <c r="D2" s="11"/>
      <c r="E2" s="11"/>
      <c r="F2" s="11"/>
      <c r="G2" s="11"/>
      <c r="H2" s="11"/>
      <c r="I2" s="11"/>
      <c r="J2" s="11"/>
      <c r="K2" s="11"/>
      <c r="L2" s="11"/>
      <c r="M2" s="11"/>
      <c r="N2" s="11"/>
      <c r="O2" s="11"/>
      <c r="P2" s="11"/>
      <c r="Q2" s="11"/>
      <c r="R2" s="11"/>
      <c r="S2" s="11"/>
      <c r="T2" s="11"/>
      <c r="U2" s="11"/>
      <c r="V2" s="11"/>
      <c r="W2" s="11"/>
      <c r="X2" s="11"/>
      <c r="Y2" s="11"/>
      <c r="Z2" s="11"/>
    </row>
    <row r="3" ht="63.75" customHeight="1">
      <c r="A3" s="27" t="s">
        <v>65</v>
      </c>
      <c r="B3" s="28">
        <f>COUNTIF(UA02A!G3:G18,"CONCIENCIA")</f>
        <v>2</v>
      </c>
      <c r="C3" s="29" t="s">
        <v>83</v>
      </c>
      <c r="D3" s="11"/>
      <c r="E3" s="11"/>
      <c r="F3" s="11"/>
      <c r="G3" s="11"/>
      <c r="H3" s="11"/>
      <c r="I3" s="11"/>
      <c r="J3" s="11"/>
      <c r="K3" s="11"/>
      <c r="L3" s="11"/>
      <c r="M3" s="11"/>
      <c r="N3" s="11"/>
      <c r="O3" s="11"/>
      <c r="P3" s="11"/>
      <c r="Q3" s="11"/>
      <c r="R3" s="11"/>
      <c r="S3" s="11"/>
      <c r="T3" s="11"/>
      <c r="U3" s="11"/>
      <c r="V3" s="11"/>
      <c r="W3" s="11"/>
      <c r="X3" s="11"/>
      <c r="Y3" s="11"/>
      <c r="Z3" s="11"/>
    </row>
    <row r="4" ht="31.5" customHeight="1">
      <c r="A4" s="27" t="s">
        <v>57</v>
      </c>
      <c r="B4" s="28">
        <f>COUNTIF(UA02A!G3:G18,"CULTURA ORGANIZACIONAL")</f>
        <v>2</v>
      </c>
      <c r="C4" s="29" t="s">
        <v>84</v>
      </c>
      <c r="D4" s="11"/>
      <c r="E4" s="11"/>
      <c r="F4" s="11"/>
      <c r="G4" s="11"/>
      <c r="H4" s="11"/>
      <c r="I4" s="11"/>
      <c r="J4" s="11"/>
      <c r="K4" s="11"/>
      <c r="L4" s="11"/>
      <c r="M4" s="11"/>
      <c r="N4" s="11"/>
      <c r="O4" s="11"/>
      <c r="P4" s="11"/>
      <c r="Q4" s="11"/>
      <c r="R4" s="11"/>
      <c r="S4" s="11"/>
      <c r="T4" s="11"/>
      <c r="U4" s="11"/>
      <c r="V4" s="11"/>
      <c r="W4" s="11"/>
      <c r="X4" s="11"/>
      <c r="Y4" s="11"/>
      <c r="Z4" s="11"/>
    </row>
    <row r="5" ht="53.25" customHeight="1">
      <c r="A5" s="27" t="s">
        <v>78</v>
      </c>
      <c r="B5" s="28">
        <f>COUNTIF(UA02A!G3:G18,"DEPENDENCIAS EN RED")</f>
        <v>1</v>
      </c>
      <c r="C5" s="29" t="s">
        <v>85</v>
      </c>
      <c r="D5" s="11"/>
      <c r="E5" s="11"/>
      <c r="F5" s="11"/>
      <c r="G5" s="11"/>
      <c r="H5" s="11"/>
      <c r="I5" s="11"/>
      <c r="J5" s="11"/>
      <c r="K5" s="11"/>
      <c r="L5" s="11"/>
      <c r="M5" s="11"/>
      <c r="N5" s="11"/>
      <c r="O5" s="11"/>
      <c r="P5" s="11"/>
      <c r="Q5" s="11"/>
      <c r="R5" s="11"/>
      <c r="S5" s="11"/>
      <c r="T5" s="11"/>
      <c r="U5" s="11"/>
      <c r="V5" s="11"/>
      <c r="W5" s="11"/>
      <c r="X5" s="11"/>
      <c r="Y5" s="11"/>
      <c r="Z5" s="11"/>
    </row>
    <row r="6" ht="62.25" customHeight="1">
      <c r="A6" s="27" t="s">
        <v>63</v>
      </c>
      <c r="B6" s="28">
        <f>COUNTIF(UA02A!G3:G18,"HUMANIZACIÓN ORGANIZACIONAL")</f>
        <v>1</v>
      </c>
      <c r="C6" s="29" t="s">
        <v>86</v>
      </c>
      <c r="D6" s="11"/>
      <c r="E6" s="11"/>
      <c r="F6" s="11"/>
      <c r="G6" s="11"/>
      <c r="H6" s="11"/>
      <c r="I6" s="11"/>
      <c r="J6" s="11"/>
      <c r="K6" s="11"/>
      <c r="L6" s="11"/>
      <c r="M6" s="11"/>
      <c r="N6" s="11"/>
      <c r="O6" s="11"/>
      <c r="P6" s="11"/>
      <c r="Q6" s="11"/>
      <c r="R6" s="11"/>
      <c r="S6" s="11"/>
      <c r="T6" s="11"/>
      <c r="U6" s="11"/>
      <c r="V6" s="11"/>
      <c r="W6" s="11"/>
      <c r="X6" s="11"/>
      <c r="Y6" s="11"/>
      <c r="Z6" s="11"/>
    </row>
    <row r="7" ht="77.25" customHeight="1">
      <c r="A7" s="27" t="s">
        <v>61</v>
      </c>
      <c r="B7" s="28">
        <f>COUNTIF(UA02A!G3:G18,"INCERTIDUMBRE")</f>
        <v>1</v>
      </c>
      <c r="C7" s="29" t="s">
        <v>87</v>
      </c>
      <c r="D7" s="11"/>
      <c r="E7" s="11"/>
      <c r="F7" s="11"/>
      <c r="G7" s="11"/>
      <c r="H7" s="11"/>
      <c r="I7" s="11"/>
      <c r="J7" s="11"/>
      <c r="K7" s="11"/>
      <c r="L7" s="11"/>
      <c r="M7" s="11"/>
      <c r="N7" s="11"/>
      <c r="O7" s="11"/>
      <c r="P7" s="11"/>
      <c r="Q7" s="11"/>
      <c r="R7" s="11"/>
      <c r="S7" s="11"/>
      <c r="T7" s="11"/>
      <c r="U7" s="11"/>
      <c r="V7" s="11"/>
      <c r="W7" s="11"/>
      <c r="X7" s="11"/>
      <c r="Y7" s="11"/>
      <c r="Z7" s="11"/>
    </row>
    <row r="8" ht="46.5" customHeight="1">
      <c r="A8" s="27" t="s">
        <v>55</v>
      </c>
      <c r="B8" s="28">
        <f>COUNTIF(UA02A!G3:G18,"INTERDISCIPLINARIEDAD")</f>
        <v>1</v>
      </c>
      <c r="C8" s="29" t="s">
        <v>88</v>
      </c>
      <c r="D8" s="11"/>
      <c r="E8" s="11"/>
      <c r="F8" s="11"/>
      <c r="G8" s="11"/>
      <c r="H8" s="11"/>
      <c r="I8" s="11"/>
      <c r="J8" s="11"/>
      <c r="K8" s="11"/>
      <c r="L8" s="11"/>
      <c r="M8" s="11"/>
      <c r="N8" s="11"/>
      <c r="O8" s="11"/>
      <c r="P8" s="11"/>
      <c r="Q8" s="11"/>
      <c r="R8" s="11"/>
      <c r="S8" s="11"/>
      <c r="T8" s="11"/>
      <c r="U8" s="11"/>
      <c r="V8" s="11"/>
      <c r="W8" s="11"/>
      <c r="X8" s="11"/>
      <c r="Y8" s="11"/>
      <c r="Z8" s="11"/>
    </row>
    <row r="9" ht="50.25" customHeight="1">
      <c r="A9" s="27" t="s">
        <v>59</v>
      </c>
      <c r="B9" s="28">
        <f>COUNTIF(UA02A!G3:G18,"LIDERAZGO")</f>
        <v>1</v>
      </c>
      <c r="C9" s="29" t="s">
        <v>89</v>
      </c>
      <c r="D9" s="11"/>
      <c r="E9" s="11"/>
      <c r="F9" s="11"/>
      <c r="G9" s="11"/>
      <c r="H9" s="11"/>
      <c r="I9" s="11"/>
      <c r="J9" s="11"/>
      <c r="K9" s="11"/>
      <c r="L9" s="11"/>
      <c r="M9" s="11"/>
      <c r="N9" s="11"/>
      <c r="O9" s="11"/>
      <c r="P9" s="11"/>
      <c r="Q9" s="11"/>
      <c r="R9" s="11"/>
      <c r="S9" s="11"/>
      <c r="T9" s="11"/>
      <c r="U9" s="11"/>
      <c r="V9" s="11"/>
      <c r="W9" s="11"/>
      <c r="X9" s="11"/>
      <c r="Y9" s="11"/>
      <c r="Z9" s="11"/>
    </row>
    <row r="10" ht="50.25" customHeight="1">
      <c r="A10" s="27" t="s">
        <v>67</v>
      </c>
      <c r="B10" s="28">
        <f>COUNTIF(UA02A!G3:G18,"PROPÓSITO SUPERIOR")</f>
        <v>2</v>
      </c>
      <c r="C10" s="29" t="s">
        <v>90</v>
      </c>
      <c r="D10" s="11"/>
      <c r="E10" s="11"/>
      <c r="F10" s="11"/>
      <c r="G10" s="11"/>
      <c r="H10" s="11"/>
      <c r="I10" s="11"/>
      <c r="J10" s="11"/>
      <c r="K10" s="11"/>
      <c r="L10" s="11"/>
      <c r="M10" s="11"/>
      <c r="N10" s="11"/>
      <c r="O10" s="11"/>
      <c r="P10" s="11"/>
      <c r="Q10" s="11"/>
      <c r="R10" s="11"/>
      <c r="S10" s="11"/>
      <c r="T10" s="11"/>
      <c r="U10" s="11"/>
      <c r="V10" s="11"/>
      <c r="W10" s="11"/>
      <c r="X10" s="11"/>
      <c r="Y10" s="11"/>
      <c r="Z10" s="11"/>
    </row>
    <row r="11" ht="32.25" customHeight="1">
      <c r="A11" s="27" t="s">
        <v>23</v>
      </c>
      <c r="B11" s="28">
        <f>COUNTIF(UA02A!G3:G18,"PROPUESTA INSTITUTO NACIONAL")</f>
        <v>3</v>
      </c>
      <c r="C11" s="29" t="s">
        <v>46</v>
      </c>
      <c r="D11" s="11"/>
      <c r="E11" s="11"/>
      <c r="F11" s="11"/>
      <c r="G11" s="11"/>
      <c r="H11" s="11"/>
      <c r="I11" s="11"/>
      <c r="J11" s="11"/>
      <c r="K11" s="11"/>
      <c r="L11" s="11"/>
      <c r="M11" s="11"/>
      <c r="N11" s="11"/>
      <c r="O11" s="11"/>
      <c r="P11" s="11"/>
      <c r="Q11" s="11"/>
      <c r="R11" s="11"/>
      <c r="S11" s="11"/>
      <c r="T11" s="11"/>
      <c r="U11" s="11"/>
      <c r="V11" s="11"/>
      <c r="W11" s="11"/>
      <c r="X11" s="11"/>
      <c r="Y11" s="11"/>
      <c r="Z11" s="11"/>
    </row>
    <row r="12" ht="30.75" customHeight="1">
      <c r="A12" s="27" t="s">
        <v>76</v>
      </c>
      <c r="B12" s="28">
        <f>COUNTIF(UA02A!G3:G18,"TRABAJO COLABORATIVO")</f>
        <v>1</v>
      </c>
      <c r="C12" s="29" t="s">
        <v>91</v>
      </c>
      <c r="D12" s="11"/>
      <c r="E12" s="11"/>
      <c r="F12" s="11"/>
      <c r="G12" s="11"/>
      <c r="H12" s="11"/>
      <c r="I12" s="11"/>
      <c r="J12" s="11"/>
      <c r="K12" s="11"/>
      <c r="L12" s="11"/>
      <c r="M12" s="11"/>
      <c r="N12" s="11"/>
      <c r="O12" s="11"/>
      <c r="P12" s="11"/>
      <c r="Q12" s="11"/>
      <c r="R12" s="11"/>
      <c r="S12" s="11"/>
      <c r="T12" s="11"/>
      <c r="U12" s="11"/>
      <c r="V12" s="11"/>
      <c r="W12" s="11"/>
      <c r="X12" s="11"/>
      <c r="Y12" s="11"/>
      <c r="Z12" s="11"/>
    </row>
    <row r="13" ht="35.25" customHeight="1">
      <c r="A13" s="30" t="s">
        <v>47</v>
      </c>
      <c r="B13" s="31">
        <f>SUM(B2:B12)</f>
        <v>16</v>
      </c>
      <c r="C13" s="29"/>
      <c r="D13" s="11"/>
      <c r="E13" s="11"/>
      <c r="F13" s="11"/>
      <c r="G13" s="11"/>
      <c r="H13" s="11"/>
      <c r="I13" s="11"/>
      <c r="J13" s="11"/>
      <c r="K13" s="11"/>
      <c r="L13" s="11"/>
      <c r="M13" s="11"/>
      <c r="N13" s="11"/>
      <c r="O13" s="11"/>
      <c r="P13" s="11"/>
      <c r="Q13" s="11"/>
      <c r="R13" s="11"/>
      <c r="S13" s="11"/>
      <c r="T13" s="11"/>
      <c r="U13" s="11"/>
      <c r="V13" s="11"/>
      <c r="W13" s="11"/>
      <c r="X13" s="11"/>
      <c r="Y13" s="11"/>
      <c r="Z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57"/>
    <col customWidth="1" min="2" max="2" width="7.43"/>
    <col customWidth="1" min="3" max="3" width="9.29"/>
    <col customWidth="1" min="4" max="4" width="14.71"/>
    <col customWidth="1" min="5" max="6" width="10.71"/>
    <col customWidth="1" min="7" max="7" width="14.57"/>
    <col customWidth="1" min="8" max="8" width="16.57"/>
    <col customWidth="1" min="9" max="26" width="10.71"/>
  </cols>
  <sheetData>
    <row r="1" ht="15.0" customHeight="1">
      <c r="A1" s="1" t="s">
        <v>0</v>
      </c>
      <c r="B1" s="2"/>
      <c r="C1" s="2"/>
      <c r="D1" s="2"/>
      <c r="E1" s="2"/>
      <c r="F1" s="2"/>
      <c r="G1" s="2"/>
      <c r="H1" s="3"/>
    </row>
    <row r="2" ht="31.5" customHeight="1">
      <c r="A2" s="4" t="s">
        <v>1</v>
      </c>
      <c r="B2" s="4" t="s">
        <v>92</v>
      </c>
      <c r="C2" s="4" t="s">
        <v>3</v>
      </c>
      <c r="D2" s="5" t="s">
        <v>93</v>
      </c>
      <c r="E2" s="4" t="s">
        <v>94</v>
      </c>
      <c r="F2" s="4" t="s">
        <v>6</v>
      </c>
      <c r="G2" s="4" t="s">
        <v>7</v>
      </c>
      <c r="H2" s="4" t="s">
        <v>8</v>
      </c>
    </row>
    <row r="3" ht="35.25" customHeight="1">
      <c r="A3" s="6" t="s">
        <v>9</v>
      </c>
      <c r="B3" s="7"/>
      <c r="C3" s="8"/>
      <c r="D3" s="33" t="s">
        <v>95</v>
      </c>
      <c r="E3" s="7"/>
      <c r="F3" s="7"/>
      <c r="G3" s="7"/>
      <c r="H3" s="8"/>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A1:H1"/>
    <mergeCell ref="A3:C3"/>
    <mergeCell ref="D3:H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 width="15.57"/>
    <col customWidth="1" min="3" max="3" width="15.43"/>
    <col customWidth="1" min="4" max="4" width="7.71"/>
    <col customWidth="1" min="5" max="5" width="13.14"/>
    <col customWidth="1" min="6" max="6" width="21.43"/>
    <col customWidth="1" min="7" max="7" width="22.86"/>
    <col customWidth="1" min="8" max="8" width="71.0"/>
    <col customWidth="1" min="9" max="9" width="16.57"/>
    <col customWidth="1" min="10" max="26" width="10.71"/>
  </cols>
  <sheetData>
    <row r="1" ht="15.0" customHeight="1">
      <c r="A1" s="13" t="s">
        <v>0</v>
      </c>
      <c r="B1" s="14"/>
      <c r="C1" s="14"/>
      <c r="D1" s="14"/>
      <c r="E1" s="14"/>
      <c r="F1" s="14"/>
      <c r="G1" s="14"/>
      <c r="H1" s="14"/>
      <c r="I1" s="15"/>
    </row>
    <row r="2">
      <c r="A2" s="16" t="s">
        <v>11</v>
      </c>
      <c r="B2" s="17" t="s">
        <v>12</v>
      </c>
      <c r="C2" s="17" t="s">
        <v>13</v>
      </c>
      <c r="D2" s="17" t="s">
        <v>14</v>
      </c>
      <c r="E2" s="17" t="s">
        <v>15</v>
      </c>
      <c r="F2" s="17" t="s">
        <v>16</v>
      </c>
      <c r="G2" s="17" t="s">
        <v>17</v>
      </c>
      <c r="H2" s="18" t="s">
        <v>18</v>
      </c>
      <c r="I2" s="17" t="s">
        <v>19</v>
      </c>
    </row>
    <row r="3">
      <c r="A3" s="19">
        <v>26.0</v>
      </c>
      <c r="B3" s="19">
        <v>2.0</v>
      </c>
      <c r="C3" s="19" t="s">
        <v>20</v>
      </c>
      <c r="D3" s="19">
        <v>1.0</v>
      </c>
      <c r="E3" s="19" t="s">
        <v>21</v>
      </c>
      <c r="F3" s="19" t="s">
        <v>96</v>
      </c>
      <c r="G3" s="19" t="s">
        <v>23</v>
      </c>
      <c r="H3" s="20" t="s">
        <v>97</v>
      </c>
      <c r="I3" s="21" t="s">
        <v>98</v>
      </c>
    </row>
    <row r="4">
      <c r="A4" s="22">
        <v>27.0</v>
      </c>
      <c r="B4" s="22">
        <v>2.0</v>
      </c>
      <c r="C4" s="22" t="s">
        <v>20</v>
      </c>
      <c r="D4" s="22">
        <v>1.0</v>
      </c>
      <c r="E4" s="22" t="s">
        <v>21</v>
      </c>
      <c r="F4" s="22" t="s">
        <v>96</v>
      </c>
      <c r="G4" s="22" t="s">
        <v>99</v>
      </c>
      <c r="H4" s="23" t="s">
        <v>100</v>
      </c>
      <c r="I4" s="24" t="s">
        <v>98</v>
      </c>
    </row>
    <row r="5">
      <c r="A5" s="22">
        <v>28.0</v>
      </c>
      <c r="B5" s="22">
        <v>2.0</v>
      </c>
      <c r="C5" s="22" t="s">
        <v>20</v>
      </c>
      <c r="D5" s="22">
        <v>1.0</v>
      </c>
      <c r="E5" s="22" t="s">
        <v>21</v>
      </c>
      <c r="F5" s="22" t="s">
        <v>96</v>
      </c>
      <c r="G5" s="22" t="s">
        <v>23</v>
      </c>
      <c r="H5" s="23" t="s">
        <v>101</v>
      </c>
      <c r="I5" s="24" t="s">
        <v>98</v>
      </c>
    </row>
    <row r="6">
      <c r="A6" s="19">
        <v>29.0</v>
      </c>
      <c r="B6" s="19">
        <v>2.0</v>
      </c>
      <c r="C6" s="19" t="s">
        <v>20</v>
      </c>
      <c r="D6" s="19">
        <v>1.0</v>
      </c>
      <c r="E6" s="19" t="s">
        <v>21</v>
      </c>
      <c r="F6" s="19" t="s">
        <v>96</v>
      </c>
      <c r="G6" s="19" t="s">
        <v>65</v>
      </c>
      <c r="H6" s="20" t="s">
        <v>102</v>
      </c>
      <c r="I6" s="21" t="s">
        <v>98</v>
      </c>
    </row>
    <row r="7">
      <c r="A7" s="22">
        <v>30.0</v>
      </c>
      <c r="B7" s="22">
        <v>2.0</v>
      </c>
      <c r="C7" s="22" t="s">
        <v>20</v>
      </c>
      <c r="D7" s="22">
        <v>2.0</v>
      </c>
      <c r="E7" s="22" t="s">
        <v>21</v>
      </c>
      <c r="F7" s="22" t="s">
        <v>96</v>
      </c>
      <c r="G7" s="22" t="s">
        <v>23</v>
      </c>
      <c r="H7" s="23" t="s">
        <v>103</v>
      </c>
      <c r="I7" s="24" t="s">
        <v>98</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2:$I$7"/>
  <mergeCells count="1">
    <mergeCell ref="A1:I1"/>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 width="21.43"/>
    <col customWidth="1" min="3" max="3" width="102.57"/>
    <col customWidth="1" min="4" max="6" width="11.43"/>
    <col customWidth="1" min="7" max="26" width="10.71"/>
  </cols>
  <sheetData>
    <row r="1">
      <c r="A1" s="25" t="s">
        <v>104</v>
      </c>
      <c r="B1" s="26" t="s">
        <v>105</v>
      </c>
      <c r="C1" s="26" t="s">
        <v>41</v>
      </c>
      <c r="D1" s="11"/>
      <c r="E1" s="11"/>
      <c r="F1" s="11"/>
      <c r="G1" s="11"/>
      <c r="H1" s="11"/>
      <c r="I1" s="11"/>
      <c r="J1" s="11"/>
      <c r="K1" s="11"/>
      <c r="L1" s="11"/>
      <c r="M1" s="11"/>
      <c r="N1" s="11"/>
      <c r="O1" s="11"/>
      <c r="P1" s="11"/>
      <c r="Q1" s="11"/>
      <c r="R1" s="11"/>
      <c r="S1" s="11"/>
      <c r="T1" s="11"/>
      <c r="U1" s="11"/>
      <c r="V1" s="11"/>
      <c r="W1" s="11"/>
      <c r="X1" s="11"/>
      <c r="Y1" s="11"/>
      <c r="Z1" s="11"/>
    </row>
    <row r="2" ht="35.25" customHeight="1">
      <c r="A2" s="27" t="s">
        <v>65</v>
      </c>
      <c r="B2" s="28">
        <f>COUNTIF(UA03A!G3:G7,"CONCIENCIA")</f>
        <v>1</v>
      </c>
      <c r="C2" s="29" t="s">
        <v>83</v>
      </c>
      <c r="D2" s="11"/>
      <c r="E2" s="11"/>
      <c r="F2" s="11"/>
      <c r="G2" s="11"/>
      <c r="H2" s="11"/>
      <c r="I2" s="11"/>
      <c r="J2" s="11"/>
      <c r="K2" s="11"/>
      <c r="L2" s="11"/>
      <c r="M2" s="11"/>
      <c r="N2" s="11"/>
      <c r="O2" s="11"/>
      <c r="P2" s="11"/>
      <c r="Q2" s="11"/>
      <c r="R2" s="11"/>
      <c r="S2" s="11"/>
      <c r="T2" s="11"/>
      <c r="U2" s="11"/>
      <c r="V2" s="11"/>
      <c r="W2" s="11"/>
      <c r="X2" s="11"/>
      <c r="Y2" s="11"/>
      <c r="Z2" s="11"/>
    </row>
    <row r="3" ht="35.25" customHeight="1">
      <c r="A3" s="27" t="s">
        <v>99</v>
      </c>
      <c r="B3" s="28">
        <f>COUNTIF(UA03A!G3:G7,"CULTIVO DE LA HUMANIDAD")</f>
        <v>1</v>
      </c>
      <c r="C3" s="29" t="s">
        <v>106</v>
      </c>
      <c r="D3" s="11"/>
      <c r="E3" s="11"/>
      <c r="F3" s="11"/>
      <c r="G3" s="11"/>
      <c r="H3" s="11"/>
      <c r="I3" s="11"/>
      <c r="J3" s="11"/>
      <c r="K3" s="11"/>
      <c r="L3" s="11"/>
      <c r="M3" s="11"/>
      <c r="N3" s="11"/>
      <c r="O3" s="11"/>
      <c r="P3" s="11"/>
      <c r="Q3" s="11"/>
      <c r="R3" s="11"/>
      <c r="S3" s="11"/>
      <c r="T3" s="11"/>
      <c r="U3" s="11"/>
      <c r="V3" s="11"/>
      <c r="W3" s="11"/>
      <c r="X3" s="11"/>
      <c r="Y3" s="11"/>
      <c r="Z3" s="11"/>
    </row>
    <row r="4" ht="36.0" customHeight="1">
      <c r="A4" s="27" t="s">
        <v>23</v>
      </c>
      <c r="B4" s="28">
        <f>COUNTIF(UA03A!G3:G7,"PROPUESTA INSTITUTO NACIONAL")</f>
        <v>3</v>
      </c>
      <c r="C4" s="29" t="s">
        <v>46</v>
      </c>
      <c r="D4" s="11"/>
      <c r="E4" s="11"/>
      <c r="F4" s="11"/>
      <c r="G4" s="11"/>
      <c r="H4" s="11"/>
      <c r="I4" s="11"/>
      <c r="J4" s="11"/>
      <c r="K4" s="11"/>
      <c r="L4" s="11"/>
      <c r="M4" s="11"/>
      <c r="N4" s="11"/>
      <c r="O4" s="11"/>
      <c r="P4" s="11"/>
      <c r="Q4" s="11"/>
      <c r="R4" s="11"/>
      <c r="S4" s="11"/>
      <c r="T4" s="11"/>
      <c r="U4" s="11"/>
      <c r="V4" s="11"/>
      <c r="W4" s="11"/>
      <c r="X4" s="11"/>
      <c r="Y4" s="11"/>
      <c r="Z4" s="11"/>
    </row>
    <row r="5" ht="35.25" customHeight="1">
      <c r="A5" s="30" t="s">
        <v>47</v>
      </c>
      <c r="B5" s="31">
        <f>SUM(B2:B4)</f>
        <v>5</v>
      </c>
      <c r="C5" s="29"/>
      <c r="D5" s="11"/>
      <c r="E5" s="11"/>
      <c r="F5" s="11"/>
      <c r="G5" s="11"/>
      <c r="H5" s="11"/>
      <c r="I5" s="11"/>
      <c r="J5" s="11"/>
      <c r="K5" s="11"/>
      <c r="L5" s="11"/>
      <c r="M5" s="11"/>
      <c r="N5" s="11"/>
      <c r="O5" s="11"/>
      <c r="P5" s="11"/>
      <c r="Q5" s="11"/>
      <c r="R5" s="11"/>
      <c r="S5" s="11"/>
      <c r="T5" s="11"/>
      <c r="U5" s="11"/>
      <c r="V5" s="11"/>
      <c r="W5" s="11"/>
      <c r="X5" s="11"/>
      <c r="Y5" s="11"/>
      <c r="Z5" s="11"/>
    </row>
    <row r="6">
      <c r="A6" s="11"/>
      <c r="B6" s="11"/>
      <c r="C6" s="11"/>
      <c r="D6" s="11"/>
      <c r="E6" s="11"/>
      <c r="F6" s="11"/>
      <c r="G6" s="11"/>
      <c r="H6" s="11"/>
      <c r="I6" s="11"/>
      <c r="J6" s="11"/>
      <c r="K6" s="11"/>
      <c r="L6" s="11"/>
      <c r="M6" s="11"/>
      <c r="N6" s="11"/>
      <c r="O6" s="11"/>
      <c r="P6" s="11"/>
      <c r="Q6" s="11"/>
      <c r="R6" s="11"/>
      <c r="S6" s="11"/>
      <c r="T6" s="11"/>
      <c r="U6" s="11"/>
      <c r="V6" s="11"/>
      <c r="W6" s="11"/>
      <c r="X6" s="11"/>
      <c r="Y6" s="11"/>
      <c r="Z6" s="11"/>
    </row>
    <row r="7">
      <c r="A7" s="11"/>
      <c r="B7" s="11"/>
      <c r="C7" s="11"/>
      <c r="D7" s="11"/>
      <c r="E7" s="11"/>
      <c r="F7" s="11"/>
      <c r="G7" s="11"/>
      <c r="H7" s="11"/>
      <c r="I7" s="11"/>
      <c r="J7" s="11"/>
      <c r="K7" s="11"/>
      <c r="L7" s="11"/>
      <c r="M7" s="11"/>
      <c r="N7" s="11"/>
      <c r="O7" s="11"/>
      <c r="P7" s="11"/>
      <c r="Q7" s="11"/>
      <c r="R7" s="11"/>
      <c r="S7" s="11"/>
      <c r="T7" s="11"/>
      <c r="U7" s="11"/>
      <c r="V7" s="11"/>
      <c r="W7" s="11"/>
      <c r="X7" s="11"/>
      <c r="Y7" s="11"/>
      <c r="Z7" s="11"/>
    </row>
    <row r="8">
      <c r="A8" s="11"/>
      <c r="B8" s="11"/>
      <c r="C8" s="11"/>
      <c r="D8" s="11"/>
      <c r="E8" s="11"/>
      <c r="F8" s="11"/>
      <c r="G8" s="11"/>
      <c r="H8" s="11"/>
      <c r="I8" s="11"/>
      <c r="J8" s="11"/>
      <c r="K8" s="11"/>
      <c r="L8" s="11"/>
      <c r="M8" s="11"/>
      <c r="N8" s="11"/>
      <c r="O8" s="11"/>
      <c r="P8" s="11"/>
      <c r="Q8" s="11"/>
      <c r="R8" s="11"/>
      <c r="S8" s="11"/>
      <c r="T8" s="11"/>
      <c r="U8" s="11"/>
      <c r="V8" s="11"/>
      <c r="W8" s="11"/>
      <c r="X8" s="11"/>
      <c r="Y8" s="11"/>
      <c r="Z8" s="11"/>
    </row>
    <row r="9">
      <c r="A9" s="11"/>
      <c r="B9" s="11"/>
      <c r="C9" s="11"/>
      <c r="D9" s="11"/>
      <c r="E9" s="11"/>
      <c r="F9" s="11"/>
      <c r="G9" s="11"/>
      <c r="H9" s="11"/>
      <c r="I9" s="11"/>
      <c r="J9" s="11"/>
      <c r="K9" s="11"/>
      <c r="L9" s="11"/>
      <c r="M9" s="11"/>
      <c r="N9" s="11"/>
      <c r="O9" s="11"/>
      <c r="P9" s="11"/>
      <c r="Q9" s="11"/>
      <c r="R9" s="11"/>
      <c r="S9" s="11"/>
      <c r="T9" s="11"/>
      <c r="U9" s="11"/>
      <c r="V9" s="11"/>
      <c r="W9" s="11"/>
      <c r="X9" s="11"/>
      <c r="Y9" s="11"/>
      <c r="Z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2024-08-26T16:04:47Z</dcterms:created>
  <dc:creator>su</dc:creator>
</cp:coreProperties>
</file>