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drawings/drawing1.xml" ContentType="application/vnd.openxmlformats-officedocument.drawing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azizalsulami/Desktop/Al-Noor Laboratory/"/>
    </mc:Choice>
  </mc:AlternateContent>
  <xr:revisionPtr revIDLastSave="0" documentId="13_ncr:1_{4F363760-FB08-6043-AB52-8EC9887033D4}" xr6:coauthVersionLast="47" xr6:coauthVersionMax="47" xr10:uidLastSave="{00000000-0000-0000-0000-000000000000}"/>
  <bookViews>
    <workbookView xWindow="0" yWindow="500" windowWidth="28800" windowHeight="17500" firstSheet="4" activeTab="14" xr2:uid="{8BDE7E45-8597-3F48-B723-51049EAAE2BB}"/>
  </bookViews>
  <sheets>
    <sheet name="Key Features" sheetId="1" r:id="rId1"/>
    <sheet name="Members Details" sheetId="2" r:id="rId2"/>
    <sheet name="Meeting #1" sheetId="53" r:id="rId3"/>
    <sheet name="Meeting #2" sheetId="90" r:id="rId4"/>
    <sheet name="Meeting #3" sheetId="91" r:id="rId5"/>
    <sheet name="Meeting #4" sheetId="92" r:id="rId6"/>
    <sheet name="Meeting #5" sheetId="93" r:id="rId7"/>
    <sheet name="Meeting #6" sheetId="94" r:id="rId8"/>
    <sheet name="Meeting #7" sheetId="95" r:id="rId9"/>
    <sheet name="Meeting #8" sheetId="96" r:id="rId10"/>
    <sheet name="Meeting #9" sheetId="97" r:id="rId11"/>
    <sheet name="Meeting #10" sheetId="98" r:id="rId12"/>
    <sheet name="Meeting #11" sheetId="99" r:id="rId13"/>
    <sheet name="Meeting #12" sheetId="100" r:id="rId14"/>
    <sheet name="Annual Report" sheetId="66" r:id="rId15"/>
    <sheet name="Barriers &amp; Not Done Tasks" sheetId="101" r:id="rId16"/>
    <sheet name="Indicator" sheetId="89" r:id="rId17"/>
  </sheets>
  <externalReferences>
    <externalReference r:id="rId18"/>
  </externalReferences>
  <definedNames>
    <definedName name="_xlnm._FilterDatabase" localSheetId="15" hidden="1">'Barriers &amp; Not Done Tasks'!$A$332:$C$332</definedName>
    <definedName name="_xlnm._FilterDatabase" localSheetId="2" hidden="1">'Meeting #1'!$A$108:$H$135</definedName>
    <definedName name="_xlnm._FilterDatabase" localSheetId="11" hidden="1">'Meeting #10'!$A$107:$H$134</definedName>
    <definedName name="_xlnm._FilterDatabase" localSheetId="12" hidden="1">'Meeting #11'!$A$107:$H$134</definedName>
    <definedName name="_xlnm._FilterDatabase" localSheetId="13" hidden="1">'Meeting #12'!$A$107:$H$134</definedName>
    <definedName name="_xlnm._FilterDatabase" localSheetId="3" hidden="1">'Meeting #2'!$A$107:$H$134</definedName>
    <definedName name="_xlnm._FilterDatabase" localSheetId="4" hidden="1">'Meeting #3'!$A$107:$H$134</definedName>
    <definedName name="_xlnm._FilterDatabase" localSheetId="5" hidden="1">'Meeting #4'!$A$107:$H$134</definedName>
    <definedName name="_xlnm._FilterDatabase" localSheetId="6" hidden="1">'Meeting #5'!$A$107:$H$134</definedName>
    <definedName name="_xlnm._FilterDatabase" localSheetId="7" hidden="1">'Meeting #6'!$A$107:$H$134</definedName>
    <definedName name="_xlnm._FilterDatabase" localSheetId="8" hidden="1">'Meeting #7'!$A$107:$H$134</definedName>
    <definedName name="_xlnm._FilterDatabase" localSheetId="9" hidden="1">'Meeting #8'!$A$107:$H$134</definedName>
    <definedName name="_xlnm._FilterDatabase" localSheetId="10" hidden="1">'Meeting #9'!$A$107:$H$134</definedName>
    <definedName name="_xlnm.Criteria" localSheetId="2">'Meeting #1'!$D$109</definedName>
    <definedName name="_xlnm.Criteria" localSheetId="11">'Meeting #10'!$D$108</definedName>
    <definedName name="_xlnm.Criteria" localSheetId="12">'Meeting #11'!$D$108</definedName>
    <definedName name="_xlnm.Criteria" localSheetId="13">'Meeting #12'!$D$108</definedName>
    <definedName name="_xlnm.Criteria" localSheetId="3">'Meeting #2'!$D$108</definedName>
    <definedName name="_xlnm.Criteria" localSheetId="4">'Meeting #3'!$D$108</definedName>
    <definedName name="_xlnm.Criteria" localSheetId="5">'Meeting #4'!$D$108</definedName>
    <definedName name="_xlnm.Criteria" localSheetId="6">'Meeting #5'!$D$108</definedName>
    <definedName name="_xlnm.Criteria" localSheetId="7">'Meeting #6'!$D$108</definedName>
    <definedName name="_xlnm.Criteria" localSheetId="8">'Meeting #7'!$D$108</definedName>
    <definedName name="_xlnm.Criteria" localSheetId="9">'Meeting #8'!$D$108</definedName>
    <definedName name="_xlnm.Criteria" localSheetId="10">'Meeting #9'!$D$108</definedName>
    <definedName name="STATUS">'[1]List&amp;Graph'!$I$4:$I$7</definedName>
    <definedName name="اسماء">'[1]List&amp;Graph'!$B$4:$B$8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6" l="1"/>
  <c r="F86" i="66"/>
  <c r="F87" i="66"/>
  <c r="F88" i="66"/>
  <c r="F89" i="66"/>
  <c r="F90" i="66"/>
  <c r="F91" i="66"/>
  <c r="F92" i="66"/>
  <c r="F93" i="66"/>
  <c r="F94" i="66"/>
  <c r="F95" i="66"/>
  <c r="F96" i="66"/>
  <c r="F97" i="66"/>
  <c r="F98" i="66"/>
  <c r="F99" i="66"/>
  <c r="F100" i="66"/>
  <c r="F101" i="66"/>
  <c r="F102" i="66"/>
  <c r="F103" i="66"/>
  <c r="F104" i="66"/>
  <c r="F105" i="66"/>
  <c r="F106" i="66"/>
  <c r="F107" i="66"/>
  <c r="F108" i="66"/>
  <c r="F109" i="66"/>
  <c r="F110" i="66"/>
  <c r="F111" i="66"/>
  <c r="F112" i="66"/>
  <c r="F85" i="66"/>
  <c r="E86" i="66"/>
  <c r="E87" i="66"/>
  <c r="E88" i="66"/>
  <c r="E89" i="66"/>
  <c r="E90" i="66"/>
  <c r="E91" i="66"/>
  <c r="E92" i="66"/>
  <c r="E93" i="66"/>
  <c r="E94" i="66"/>
  <c r="E95" i="66"/>
  <c r="E96" i="66"/>
  <c r="E97" i="66"/>
  <c r="E98" i="66"/>
  <c r="E99" i="66"/>
  <c r="E100" i="66"/>
  <c r="E101" i="66"/>
  <c r="E102" i="66"/>
  <c r="E103" i="66"/>
  <c r="E104" i="66"/>
  <c r="E105" i="66"/>
  <c r="E106" i="66"/>
  <c r="E107" i="66"/>
  <c r="E108" i="66"/>
  <c r="E109" i="66"/>
  <c r="E110" i="66"/>
  <c r="E111" i="66"/>
  <c r="E112" i="66"/>
  <c r="E85" i="66"/>
  <c r="D86" i="66"/>
  <c r="D87" i="66"/>
  <c r="D88" i="66"/>
  <c r="D89" i="66"/>
  <c r="D90" i="66"/>
  <c r="D91" i="66"/>
  <c r="D92" i="66"/>
  <c r="D93" i="66"/>
  <c r="D94" i="66"/>
  <c r="D95" i="66"/>
  <c r="D96" i="66"/>
  <c r="D97" i="66"/>
  <c r="D98" i="66"/>
  <c r="D99" i="66"/>
  <c r="D100" i="66"/>
  <c r="D101" i="66"/>
  <c r="D102" i="66"/>
  <c r="D103" i="66"/>
  <c r="D104" i="66"/>
  <c r="D105" i="66"/>
  <c r="D106" i="66"/>
  <c r="D107" i="66"/>
  <c r="D108" i="66"/>
  <c r="D109" i="66"/>
  <c r="D110" i="66"/>
  <c r="D111" i="66"/>
  <c r="D112" i="66"/>
  <c r="D85" i="66"/>
  <c r="G64" i="100"/>
  <c r="F64" i="100"/>
  <c r="E64" i="100"/>
  <c r="D64" i="100"/>
  <c r="C64" i="100"/>
  <c r="G63" i="100"/>
  <c r="F63" i="100"/>
  <c r="E63" i="100"/>
  <c r="D63" i="100"/>
  <c r="C63" i="100"/>
  <c r="G64" i="99"/>
  <c r="F64" i="99"/>
  <c r="E64" i="99"/>
  <c r="D64" i="99"/>
  <c r="C64" i="99"/>
  <c r="G63" i="99"/>
  <c r="F63" i="99"/>
  <c r="E63" i="99"/>
  <c r="D63" i="99"/>
  <c r="C63" i="99"/>
  <c r="G64" i="98"/>
  <c r="F64" i="98"/>
  <c r="E64" i="98"/>
  <c r="D64" i="98"/>
  <c r="C64" i="98"/>
  <c r="G63" i="98"/>
  <c r="F63" i="98"/>
  <c r="E63" i="98"/>
  <c r="D63" i="98"/>
  <c r="C63" i="98"/>
  <c r="G64" i="97"/>
  <c r="F64" i="97"/>
  <c r="E64" i="97"/>
  <c r="D64" i="97"/>
  <c r="C64" i="97"/>
  <c r="G63" i="97"/>
  <c r="F63" i="97"/>
  <c r="E63" i="97"/>
  <c r="D63" i="97"/>
  <c r="C63" i="97"/>
  <c r="G64" i="96"/>
  <c r="F64" i="96"/>
  <c r="E64" i="96"/>
  <c r="D64" i="96"/>
  <c r="C64" i="96"/>
  <c r="G63" i="96"/>
  <c r="F63" i="96"/>
  <c r="E63" i="96"/>
  <c r="D63" i="96"/>
  <c r="C63" i="96"/>
  <c r="G64" i="95"/>
  <c r="F64" i="95"/>
  <c r="E64" i="95"/>
  <c r="D64" i="95"/>
  <c r="C64" i="95"/>
  <c r="G63" i="95"/>
  <c r="F63" i="95"/>
  <c r="E63" i="95"/>
  <c r="D63" i="95"/>
  <c r="C63" i="95"/>
  <c r="G64" i="94"/>
  <c r="F64" i="94"/>
  <c r="E64" i="94"/>
  <c r="D64" i="94"/>
  <c r="C64" i="94"/>
  <c r="G63" i="94"/>
  <c r="F63" i="94"/>
  <c r="E63" i="94"/>
  <c r="D63" i="94"/>
  <c r="C63" i="94"/>
  <c r="G64" i="93"/>
  <c r="F64" i="93"/>
  <c r="E64" i="93"/>
  <c r="D64" i="93"/>
  <c r="C64" i="93"/>
  <c r="G63" i="93"/>
  <c r="F63" i="93"/>
  <c r="E63" i="93"/>
  <c r="D63" i="93"/>
  <c r="C63" i="93"/>
  <c r="G64" i="92"/>
  <c r="F64" i="92"/>
  <c r="E64" i="92"/>
  <c r="D64" i="92"/>
  <c r="C64" i="92"/>
  <c r="G63" i="92"/>
  <c r="F63" i="92"/>
  <c r="E63" i="92"/>
  <c r="D63" i="92"/>
  <c r="C63" i="92"/>
  <c r="G64" i="91"/>
  <c r="F64" i="91"/>
  <c r="E64" i="91"/>
  <c r="D64" i="91"/>
  <c r="C64" i="91"/>
  <c r="G63" i="91"/>
  <c r="F63" i="91"/>
  <c r="E63" i="91"/>
  <c r="D63" i="91"/>
  <c r="C63" i="91"/>
  <c r="G64" i="90"/>
  <c r="F64" i="90"/>
  <c r="E64" i="90"/>
  <c r="D64" i="90"/>
  <c r="C64" i="90"/>
  <c r="G63" i="90"/>
  <c r="F63" i="90"/>
  <c r="E63" i="90"/>
  <c r="D63" i="90"/>
  <c r="C63" i="90"/>
  <c r="D63" i="53"/>
  <c r="C85" i="66"/>
  <c r="C86" i="66"/>
  <c r="C87" i="66"/>
  <c r="C88" i="66"/>
  <c r="C89" i="66"/>
  <c r="C90" i="66"/>
  <c r="C91" i="66"/>
  <c r="C92" i="66"/>
  <c r="C93" i="66"/>
  <c r="C94" i="66"/>
  <c r="C95" i="66"/>
  <c r="C96" i="66"/>
  <c r="C97" i="66"/>
  <c r="C98" i="66"/>
  <c r="C99" i="66"/>
  <c r="C100" i="66"/>
  <c r="C101" i="66"/>
  <c r="C102" i="66"/>
  <c r="C103" i="66"/>
  <c r="C104" i="66"/>
  <c r="C105" i="66"/>
  <c r="C106" i="66"/>
  <c r="C107" i="66"/>
  <c r="C108" i="66"/>
  <c r="C109" i="66"/>
  <c r="C110" i="66"/>
  <c r="C111" i="66"/>
  <c r="C112" i="66"/>
  <c r="G64" i="53"/>
  <c r="F64" i="53"/>
  <c r="E64" i="53"/>
  <c r="D64" i="53"/>
  <c r="G63" i="53"/>
  <c r="F63" i="53"/>
  <c r="E63" i="53"/>
  <c r="C63" i="53"/>
  <c r="C64" i="53"/>
  <c r="B111" i="66"/>
  <c r="B112" i="66"/>
  <c r="A86" i="66"/>
  <c r="A87" i="66"/>
  <c r="B87" i="66" s="1"/>
  <c r="A88" i="66"/>
  <c r="A89" i="66"/>
  <c r="B89" i="66" s="1"/>
  <c r="A90" i="66"/>
  <c r="A91" i="66"/>
  <c r="A92" i="66"/>
  <c r="B92" i="66" s="1"/>
  <c r="A93" i="66"/>
  <c r="A94" i="66"/>
  <c r="A95" i="66"/>
  <c r="A96" i="66"/>
  <c r="B96" i="66" s="1"/>
  <c r="A97" i="66"/>
  <c r="A98" i="66"/>
  <c r="A99" i="66"/>
  <c r="A100" i="66"/>
  <c r="B100" i="66" s="1"/>
  <c r="A101" i="66"/>
  <c r="A102" i="66"/>
  <c r="A103" i="66"/>
  <c r="A104" i="66"/>
  <c r="B104" i="66" s="1"/>
  <c r="A105" i="66"/>
  <c r="A106" i="66"/>
  <c r="A107" i="66"/>
  <c r="A108" i="66"/>
  <c r="B108" i="66" s="1"/>
  <c r="A109" i="66"/>
  <c r="A110" i="66"/>
  <c r="A111" i="66"/>
  <c r="A112" i="66"/>
  <c r="A31" i="66"/>
  <c r="D31" i="66" s="1"/>
  <c r="A32" i="66"/>
  <c r="A33" i="66"/>
  <c r="A34" i="66"/>
  <c r="A35" i="66"/>
  <c r="A36" i="66"/>
  <c r="A37" i="66"/>
  <c r="A38" i="66"/>
  <c r="A39" i="66"/>
  <c r="A40" i="66"/>
  <c r="A41" i="66"/>
  <c r="A42" i="66"/>
  <c r="A43" i="66"/>
  <c r="A44" i="66"/>
  <c r="A45" i="66"/>
  <c r="A46" i="66"/>
  <c r="A47" i="66"/>
  <c r="A48" i="66"/>
  <c r="A49" i="66"/>
  <c r="A50" i="66"/>
  <c r="A51" i="66"/>
  <c r="A52" i="66"/>
  <c r="A53" i="66"/>
  <c r="A54" i="66"/>
  <c r="A55" i="66"/>
  <c r="A56" i="66"/>
  <c r="A57" i="66"/>
  <c r="B31" i="66"/>
  <c r="B32" i="66"/>
  <c r="B33" i="66"/>
  <c r="B34" i="66"/>
  <c r="B35" i="66"/>
  <c r="B36" i="66"/>
  <c r="B37" i="66"/>
  <c r="B38" i="66"/>
  <c r="B39" i="66"/>
  <c r="B40" i="66"/>
  <c r="B41" i="66"/>
  <c r="B42" i="66"/>
  <c r="B43" i="66"/>
  <c r="B44" i="66"/>
  <c r="B45" i="66"/>
  <c r="B46" i="66"/>
  <c r="B47" i="66"/>
  <c r="B48" i="66"/>
  <c r="B49" i="66"/>
  <c r="B50" i="66"/>
  <c r="B51" i="66"/>
  <c r="B52" i="66"/>
  <c r="B53" i="66"/>
  <c r="B54" i="66"/>
  <c r="B55" i="66"/>
  <c r="B56" i="66"/>
  <c r="B57" i="66"/>
  <c r="C31" i="66"/>
  <c r="C32" i="66"/>
  <c r="C33" i="66"/>
  <c r="C34" i="66"/>
  <c r="C35" i="66"/>
  <c r="C36" i="66"/>
  <c r="C37" i="66"/>
  <c r="C38" i="66"/>
  <c r="C39" i="66"/>
  <c r="C40" i="66"/>
  <c r="C41" i="66"/>
  <c r="C42" i="66"/>
  <c r="C43" i="66"/>
  <c r="C44" i="66"/>
  <c r="C45" i="66"/>
  <c r="C46" i="66"/>
  <c r="C47" i="66"/>
  <c r="C48" i="66"/>
  <c r="C49" i="66"/>
  <c r="C50" i="66"/>
  <c r="C51" i="66"/>
  <c r="C52" i="66"/>
  <c r="C53" i="66"/>
  <c r="C54" i="66"/>
  <c r="C55" i="66"/>
  <c r="C56" i="66"/>
  <c r="C57" i="66"/>
  <c r="D32" i="66"/>
  <c r="D33" i="66"/>
  <c r="D34" i="66"/>
  <c r="D35" i="66"/>
  <c r="D36" i="66"/>
  <c r="D37" i="66"/>
  <c r="D38" i="66"/>
  <c r="D39" i="66"/>
  <c r="D40" i="66"/>
  <c r="D41" i="66"/>
  <c r="D42" i="66"/>
  <c r="D43" i="66"/>
  <c r="D44" i="66"/>
  <c r="D45" i="66"/>
  <c r="D46" i="66"/>
  <c r="D47" i="66"/>
  <c r="D48" i="66"/>
  <c r="D49" i="66"/>
  <c r="D50" i="66"/>
  <c r="D51" i="66"/>
  <c r="D52" i="66"/>
  <c r="D53" i="66"/>
  <c r="D54" i="66"/>
  <c r="D55" i="66"/>
  <c r="D56" i="66"/>
  <c r="D57" i="66"/>
  <c r="E31" i="66"/>
  <c r="E32" i="66"/>
  <c r="E33" i="66"/>
  <c r="E34" i="66"/>
  <c r="E35" i="66"/>
  <c r="E36" i="66"/>
  <c r="E37" i="66"/>
  <c r="E38" i="66"/>
  <c r="E39" i="66"/>
  <c r="E40" i="66"/>
  <c r="E41" i="66"/>
  <c r="E42" i="66"/>
  <c r="E43" i="66"/>
  <c r="E44" i="66"/>
  <c r="E45" i="66"/>
  <c r="E46" i="66"/>
  <c r="E47" i="66"/>
  <c r="E48" i="66"/>
  <c r="E49" i="66"/>
  <c r="E50" i="66"/>
  <c r="E51" i="66"/>
  <c r="E52" i="66"/>
  <c r="E53" i="66"/>
  <c r="E54" i="66"/>
  <c r="E55" i="66"/>
  <c r="E56" i="66"/>
  <c r="E57" i="66"/>
  <c r="F32" i="66"/>
  <c r="F33" i="66"/>
  <c r="F34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C28" i="66"/>
  <c r="C29" i="66"/>
  <c r="C30" i="66"/>
  <c r="F4" i="66"/>
  <c r="B59" i="97"/>
  <c r="H59" i="97"/>
  <c r="H58" i="97"/>
  <c r="F58" i="97"/>
  <c r="F59" i="97"/>
  <c r="B58" i="97"/>
  <c r="H58" i="95"/>
  <c r="H59" i="95"/>
  <c r="F58" i="95"/>
  <c r="F59" i="95"/>
  <c r="D59" i="95"/>
  <c r="B58" i="95"/>
  <c r="B59" i="95"/>
  <c r="H59" i="94"/>
  <c r="H58" i="94"/>
  <c r="F58" i="94"/>
  <c r="F59" i="94"/>
  <c r="D59" i="94"/>
  <c r="B58" i="94"/>
  <c r="B59" i="94"/>
  <c r="H59" i="93"/>
  <c r="H58" i="93"/>
  <c r="F59" i="93"/>
  <c r="F58" i="93"/>
  <c r="D59" i="93"/>
  <c r="B59" i="93"/>
  <c r="B58" i="93"/>
  <c r="F58" i="100"/>
  <c r="H58" i="100"/>
  <c r="H59" i="100"/>
  <c r="F59" i="100"/>
  <c r="D59" i="100"/>
  <c r="B59" i="100"/>
  <c r="B58" i="100"/>
  <c r="F58" i="99"/>
  <c r="H58" i="99"/>
  <c r="H59" i="99"/>
  <c r="F59" i="99"/>
  <c r="D59" i="99"/>
  <c r="B59" i="99"/>
  <c r="B58" i="99"/>
  <c r="D59" i="98"/>
  <c r="H59" i="98"/>
  <c r="H58" i="98"/>
  <c r="F59" i="98"/>
  <c r="F58" i="98"/>
  <c r="B58" i="98"/>
  <c r="B59" i="98"/>
  <c r="D59" i="97"/>
  <c r="H58" i="96"/>
  <c r="H59" i="96"/>
  <c r="F59" i="96"/>
  <c r="F58" i="96"/>
  <c r="D59" i="96"/>
  <c r="B59" i="96"/>
  <c r="B58" i="96"/>
  <c r="H59" i="53"/>
  <c r="H59" i="92"/>
  <c r="H58" i="92"/>
  <c r="F58" i="92"/>
  <c r="F59" i="92"/>
  <c r="D59" i="92"/>
  <c r="B59" i="92"/>
  <c r="B58" i="92"/>
  <c r="F59" i="91"/>
  <c r="H59" i="91"/>
  <c r="H58" i="91"/>
  <c r="F58" i="91"/>
  <c r="B58" i="91"/>
  <c r="B59" i="91"/>
  <c r="D59" i="91"/>
  <c r="B59" i="90"/>
  <c r="B58" i="90"/>
  <c r="F58" i="90"/>
  <c r="H58" i="90"/>
  <c r="H59" i="90"/>
  <c r="F59" i="90"/>
  <c r="D59" i="90"/>
  <c r="F59" i="53"/>
  <c r="D59" i="53"/>
  <c r="H58" i="53"/>
  <c r="F58" i="53"/>
  <c r="B58" i="53"/>
  <c r="B59" i="53"/>
  <c r="A85" i="66"/>
  <c r="C334" i="101"/>
  <c r="C335" i="101"/>
  <c r="C336" i="101"/>
  <c r="C337" i="101"/>
  <c r="C338" i="101"/>
  <c r="C339" i="101"/>
  <c r="C340" i="101"/>
  <c r="C341" i="101"/>
  <c r="C342" i="101"/>
  <c r="C343" i="101"/>
  <c r="C344" i="101"/>
  <c r="C345" i="101"/>
  <c r="C346" i="101"/>
  <c r="C347" i="101"/>
  <c r="C348" i="101"/>
  <c r="C349" i="101"/>
  <c r="C350" i="101"/>
  <c r="C351" i="101"/>
  <c r="C352" i="101"/>
  <c r="C353" i="101"/>
  <c r="C354" i="101"/>
  <c r="C355" i="101"/>
  <c r="C356" i="101"/>
  <c r="C357" i="101"/>
  <c r="C358" i="101"/>
  <c r="C359" i="101"/>
  <c r="B334" i="101"/>
  <c r="B335" i="101"/>
  <c r="B336" i="101"/>
  <c r="B337" i="101"/>
  <c r="B338" i="101"/>
  <c r="B339" i="101"/>
  <c r="B340" i="101"/>
  <c r="B341" i="101"/>
  <c r="B342" i="101"/>
  <c r="B343" i="101"/>
  <c r="B344" i="101"/>
  <c r="B345" i="101"/>
  <c r="B346" i="101"/>
  <c r="B347" i="101"/>
  <c r="B348" i="101"/>
  <c r="B349" i="101"/>
  <c r="B350" i="101"/>
  <c r="B351" i="101"/>
  <c r="B352" i="101"/>
  <c r="B353" i="101"/>
  <c r="B354" i="101"/>
  <c r="B355" i="101"/>
  <c r="B356" i="101"/>
  <c r="B357" i="101"/>
  <c r="B358" i="101"/>
  <c r="B359" i="101"/>
  <c r="A334" i="101"/>
  <c r="A335" i="101"/>
  <c r="A336" i="101"/>
  <c r="A337" i="101"/>
  <c r="A338" i="101"/>
  <c r="A339" i="101"/>
  <c r="A340" i="101"/>
  <c r="A341" i="101"/>
  <c r="A342" i="101"/>
  <c r="A343" i="101"/>
  <c r="A344" i="101"/>
  <c r="A345" i="101"/>
  <c r="A346" i="101"/>
  <c r="A347" i="101"/>
  <c r="A348" i="101"/>
  <c r="A349" i="101"/>
  <c r="A350" i="101"/>
  <c r="A351" i="101"/>
  <c r="A352" i="101"/>
  <c r="A353" i="101"/>
  <c r="A354" i="101"/>
  <c r="A355" i="101"/>
  <c r="A356" i="101"/>
  <c r="A357" i="101"/>
  <c r="A358" i="101"/>
  <c r="A359" i="101"/>
  <c r="C333" i="101"/>
  <c r="B333" i="101"/>
  <c r="A333" i="101"/>
  <c r="C304" i="101"/>
  <c r="C305" i="101"/>
  <c r="C306" i="101"/>
  <c r="C307" i="101"/>
  <c r="C308" i="101"/>
  <c r="C309" i="101"/>
  <c r="C310" i="101"/>
  <c r="C311" i="101"/>
  <c r="C312" i="101"/>
  <c r="C313" i="101"/>
  <c r="C314" i="101"/>
  <c r="C315" i="101"/>
  <c r="C316" i="101"/>
  <c r="C317" i="101"/>
  <c r="C318" i="101"/>
  <c r="C319" i="101"/>
  <c r="C320" i="101"/>
  <c r="C321" i="101"/>
  <c r="C322" i="101"/>
  <c r="C323" i="101"/>
  <c r="C324" i="101"/>
  <c r="C325" i="101"/>
  <c r="C326" i="101"/>
  <c r="C327" i="101"/>
  <c r="C328" i="101"/>
  <c r="C329" i="101"/>
  <c r="B304" i="101"/>
  <c r="B305" i="101"/>
  <c r="B306" i="101"/>
  <c r="B307" i="101"/>
  <c r="B308" i="101"/>
  <c r="B309" i="101"/>
  <c r="B310" i="101"/>
  <c r="B311" i="101"/>
  <c r="B312" i="101"/>
  <c r="B313" i="101"/>
  <c r="B314" i="101"/>
  <c r="B315" i="101"/>
  <c r="B316" i="101"/>
  <c r="B317" i="101"/>
  <c r="B318" i="101"/>
  <c r="B319" i="101"/>
  <c r="B320" i="101"/>
  <c r="B321" i="101"/>
  <c r="B322" i="101"/>
  <c r="B323" i="101"/>
  <c r="B324" i="101"/>
  <c r="B325" i="101"/>
  <c r="B326" i="101"/>
  <c r="B327" i="101"/>
  <c r="B328" i="101"/>
  <c r="B329" i="101"/>
  <c r="A304" i="101"/>
  <c r="A305" i="101"/>
  <c r="A306" i="101"/>
  <c r="A307" i="101"/>
  <c r="A308" i="101"/>
  <c r="A309" i="101"/>
  <c r="A310" i="101"/>
  <c r="A311" i="101"/>
  <c r="A312" i="101"/>
  <c r="A313" i="101"/>
  <c r="A314" i="101"/>
  <c r="A315" i="101"/>
  <c r="A316" i="101"/>
  <c r="A317" i="101"/>
  <c r="A318" i="101"/>
  <c r="A319" i="101"/>
  <c r="A320" i="101"/>
  <c r="A321" i="101"/>
  <c r="A322" i="101"/>
  <c r="A323" i="101"/>
  <c r="A324" i="101"/>
  <c r="A325" i="101"/>
  <c r="A326" i="101"/>
  <c r="A327" i="101"/>
  <c r="A328" i="101"/>
  <c r="A329" i="101"/>
  <c r="C303" i="101"/>
  <c r="B303" i="101"/>
  <c r="A303" i="101"/>
  <c r="C274" i="101"/>
  <c r="C275" i="101"/>
  <c r="C276" i="101"/>
  <c r="C277" i="101"/>
  <c r="C278" i="101"/>
  <c r="C279" i="101"/>
  <c r="C280" i="101"/>
  <c r="C281" i="101"/>
  <c r="C282" i="101"/>
  <c r="C283" i="101"/>
  <c r="C284" i="101"/>
  <c r="C285" i="101"/>
  <c r="C286" i="101"/>
  <c r="C287" i="101"/>
  <c r="C288" i="101"/>
  <c r="C289" i="101"/>
  <c r="C290" i="101"/>
  <c r="C291" i="101"/>
  <c r="C292" i="101"/>
  <c r="C293" i="101"/>
  <c r="C294" i="101"/>
  <c r="C295" i="101"/>
  <c r="C296" i="101"/>
  <c r="C297" i="101"/>
  <c r="C298" i="101"/>
  <c r="C299" i="101"/>
  <c r="B274" i="101"/>
  <c r="B275" i="101"/>
  <c r="B276" i="101"/>
  <c r="B277" i="101"/>
  <c r="B278" i="101"/>
  <c r="B279" i="101"/>
  <c r="B280" i="101"/>
  <c r="B281" i="101"/>
  <c r="B282" i="101"/>
  <c r="B283" i="101"/>
  <c r="B284" i="101"/>
  <c r="B285" i="101"/>
  <c r="B286" i="101"/>
  <c r="B287" i="101"/>
  <c r="B288" i="101"/>
  <c r="B289" i="101"/>
  <c r="B290" i="101"/>
  <c r="B291" i="101"/>
  <c r="B292" i="101"/>
  <c r="B293" i="101"/>
  <c r="B294" i="101"/>
  <c r="B295" i="101"/>
  <c r="B296" i="101"/>
  <c r="B297" i="101"/>
  <c r="B298" i="101"/>
  <c r="B299" i="101"/>
  <c r="A274" i="101"/>
  <c r="A275" i="101"/>
  <c r="A276" i="101"/>
  <c r="A277" i="101"/>
  <c r="A278" i="101"/>
  <c r="A279" i="101"/>
  <c r="A280" i="101"/>
  <c r="A281" i="101"/>
  <c r="A282" i="101"/>
  <c r="A283" i="101"/>
  <c r="A284" i="101"/>
  <c r="A285" i="101"/>
  <c r="A286" i="101"/>
  <c r="A287" i="101"/>
  <c r="A288" i="101"/>
  <c r="A289" i="101"/>
  <c r="A290" i="101"/>
  <c r="A291" i="101"/>
  <c r="A292" i="101"/>
  <c r="A293" i="101"/>
  <c r="A294" i="101"/>
  <c r="A295" i="101"/>
  <c r="A296" i="101"/>
  <c r="A297" i="101"/>
  <c r="A298" i="101"/>
  <c r="A299" i="101"/>
  <c r="C273" i="101"/>
  <c r="B273" i="101"/>
  <c r="A273" i="101"/>
  <c r="C265" i="101"/>
  <c r="C266" i="101"/>
  <c r="C267" i="101"/>
  <c r="C268" i="101"/>
  <c r="C269" i="101"/>
  <c r="C244" i="101"/>
  <c r="C245" i="101"/>
  <c r="C246" i="101"/>
  <c r="C247" i="101"/>
  <c r="C248" i="101"/>
  <c r="C249" i="101"/>
  <c r="C250" i="101"/>
  <c r="C251" i="101"/>
  <c r="C252" i="101"/>
  <c r="C253" i="101"/>
  <c r="C254" i="101"/>
  <c r="C255" i="101"/>
  <c r="C256" i="101"/>
  <c r="C257" i="101"/>
  <c r="C258" i="101"/>
  <c r="C259" i="101"/>
  <c r="C260" i="101"/>
  <c r="C261" i="101"/>
  <c r="C262" i="101"/>
  <c r="C263" i="101"/>
  <c r="C264" i="101"/>
  <c r="B244" i="101"/>
  <c r="B245" i="101"/>
  <c r="B246" i="101"/>
  <c r="B247" i="101"/>
  <c r="B248" i="101"/>
  <c r="B249" i="101"/>
  <c r="B250" i="101"/>
  <c r="B251" i="101"/>
  <c r="B252" i="101"/>
  <c r="B253" i="101"/>
  <c r="B254" i="101"/>
  <c r="B255" i="101"/>
  <c r="B256" i="101"/>
  <c r="B257" i="101"/>
  <c r="B258" i="101"/>
  <c r="B259" i="101"/>
  <c r="B260" i="101"/>
  <c r="B261" i="101"/>
  <c r="B262" i="101"/>
  <c r="B263" i="101"/>
  <c r="B264" i="101"/>
  <c r="B265" i="101"/>
  <c r="B266" i="101"/>
  <c r="B267" i="101"/>
  <c r="B268" i="101"/>
  <c r="B269" i="101"/>
  <c r="A244" i="101"/>
  <c r="A245" i="101"/>
  <c r="A246" i="101"/>
  <c r="A247" i="101"/>
  <c r="A248" i="101"/>
  <c r="A249" i="101"/>
  <c r="A250" i="101"/>
  <c r="A251" i="101"/>
  <c r="A252" i="101"/>
  <c r="A253" i="101"/>
  <c r="A254" i="101"/>
  <c r="A255" i="101"/>
  <c r="A256" i="101"/>
  <c r="A257" i="101"/>
  <c r="A258" i="101"/>
  <c r="A259" i="101"/>
  <c r="A260" i="101"/>
  <c r="A261" i="101"/>
  <c r="A262" i="101"/>
  <c r="A263" i="101"/>
  <c r="A264" i="101"/>
  <c r="A265" i="101"/>
  <c r="A266" i="101"/>
  <c r="A267" i="101"/>
  <c r="A268" i="101"/>
  <c r="A269" i="101"/>
  <c r="C243" i="101"/>
  <c r="B243" i="101"/>
  <c r="A243" i="101"/>
  <c r="C214" i="101"/>
  <c r="C215" i="101"/>
  <c r="C216" i="101"/>
  <c r="C217" i="101"/>
  <c r="C218" i="101"/>
  <c r="C219" i="101"/>
  <c r="C220" i="101"/>
  <c r="C221" i="101"/>
  <c r="C222" i="101"/>
  <c r="C223" i="101"/>
  <c r="C224" i="101"/>
  <c r="C225" i="101"/>
  <c r="C226" i="101"/>
  <c r="C227" i="101"/>
  <c r="C228" i="101"/>
  <c r="C229" i="101"/>
  <c r="C230" i="101"/>
  <c r="C231" i="101"/>
  <c r="C232" i="101"/>
  <c r="C233" i="101"/>
  <c r="C234" i="101"/>
  <c r="C235" i="101"/>
  <c r="C236" i="101"/>
  <c r="C237" i="101"/>
  <c r="C238" i="101"/>
  <c r="C239" i="101"/>
  <c r="B214" i="101"/>
  <c r="B215" i="101"/>
  <c r="B216" i="101"/>
  <c r="B217" i="101"/>
  <c r="B218" i="101"/>
  <c r="B219" i="101"/>
  <c r="B220" i="101"/>
  <c r="B221" i="101"/>
  <c r="B222" i="101"/>
  <c r="B223" i="101"/>
  <c r="B224" i="101"/>
  <c r="B225" i="101"/>
  <c r="B226" i="101"/>
  <c r="B227" i="101"/>
  <c r="B228" i="101"/>
  <c r="B229" i="101"/>
  <c r="B230" i="101"/>
  <c r="B231" i="101"/>
  <c r="B232" i="101"/>
  <c r="B233" i="101"/>
  <c r="B234" i="101"/>
  <c r="B235" i="101"/>
  <c r="B236" i="101"/>
  <c r="B237" i="101"/>
  <c r="B238" i="101"/>
  <c r="B239" i="101"/>
  <c r="A214" i="101"/>
  <c r="A215" i="101"/>
  <c r="A216" i="101"/>
  <c r="A217" i="101"/>
  <c r="A218" i="101"/>
  <c r="A219" i="101"/>
  <c r="A220" i="101"/>
  <c r="A221" i="101"/>
  <c r="A222" i="101"/>
  <c r="A223" i="101"/>
  <c r="A224" i="101"/>
  <c r="A225" i="101"/>
  <c r="A226" i="101"/>
  <c r="A227" i="101"/>
  <c r="A228" i="101"/>
  <c r="A229" i="101"/>
  <c r="A230" i="101"/>
  <c r="A231" i="101"/>
  <c r="A232" i="101"/>
  <c r="A233" i="101"/>
  <c r="A234" i="101"/>
  <c r="A235" i="101"/>
  <c r="A236" i="101"/>
  <c r="A237" i="101"/>
  <c r="A238" i="101"/>
  <c r="A239" i="101"/>
  <c r="C213" i="101"/>
  <c r="B213" i="101"/>
  <c r="A213" i="101"/>
  <c r="A184" i="101"/>
  <c r="A185" i="101"/>
  <c r="A186" i="101"/>
  <c r="A187" i="101"/>
  <c r="A188" i="101"/>
  <c r="A189" i="101"/>
  <c r="A190" i="101"/>
  <c r="A191" i="101"/>
  <c r="A192" i="101"/>
  <c r="A193" i="101"/>
  <c r="A194" i="101"/>
  <c r="A195" i="101"/>
  <c r="A196" i="101"/>
  <c r="A197" i="101"/>
  <c r="A198" i="101"/>
  <c r="A199" i="101"/>
  <c r="A200" i="101"/>
  <c r="A201" i="101"/>
  <c r="A202" i="101"/>
  <c r="A203" i="101"/>
  <c r="A204" i="101"/>
  <c r="A205" i="101"/>
  <c r="A206" i="101"/>
  <c r="A207" i="101"/>
  <c r="A208" i="101"/>
  <c r="A209" i="101"/>
  <c r="B184" i="101"/>
  <c r="B185" i="101"/>
  <c r="B186" i="101"/>
  <c r="B187" i="101"/>
  <c r="B188" i="101"/>
  <c r="B189" i="101"/>
  <c r="B190" i="101"/>
  <c r="B191" i="101"/>
  <c r="B192" i="101"/>
  <c r="B193" i="101"/>
  <c r="B194" i="101"/>
  <c r="B195" i="101"/>
  <c r="B196" i="101"/>
  <c r="B197" i="101"/>
  <c r="B198" i="101"/>
  <c r="B199" i="101"/>
  <c r="B200" i="101"/>
  <c r="B201" i="101"/>
  <c r="B202" i="101"/>
  <c r="B203" i="101"/>
  <c r="B204" i="101"/>
  <c r="B205" i="101"/>
  <c r="B206" i="101"/>
  <c r="B207" i="101"/>
  <c r="B208" i="101"/>
  <c r="B209" i="101"/>
  <c r="C184" i="101"/>
  <c r="C185" i="101"/>
  <c r="C186" i="101"/>
  <c r="C187" i="101"/>
  <c r="C188" i="101"/>
  <c r="C189" i="101"/>
  <c r="C190" i="101"/>
  <c r="C191" i="101"/>
  <c r="C192" i="101"/>
  <c r="C193" i="101"/>
  <c r="C194" i="101"/>
  <c r="C195" i="101"/>
  <c r="C196" i="101"/>
  <c r="C197" i="101"/>
  <c r="C198" i="101"/>
  <c r="C199" i="101"/>
  <c r="C200" i="101"/>
  <c r="C201" i="101"/>
  <c r="C202" i="101"/>
  <c r="C203" i="101"/>
  <c r="C204" i="101"/>
  <c r="C205" i="101"/>
  <c r="C206" i="101"/>
  <c r="C207" i="101"/>
  <c r="C208" i="101"/>
  <c r="C209" i="101"/>
  <c r="C183" i="101"/>
  <c r="B183" i="101"/>
  <c r="A183" i="101"/>
  <c r="A177" i="101"/>
  <c r="A178" i="101"/>
  <c r="A179" i="101"/>
  <c r="B177" i="101"/>
  <c r="B178" i="101"/>
  <c r="B179" i="101"/>
  <c r="C179" i="101"/>
  <c r="C177" i="101"/>
  <c r="C178" i="101"/>
  <c r="A174" i="101"/>
  <c r="A175" i="101"/>
  <c r="A176" i="101"/>
  <c r="B174" i="101"/>
  <c r="B175" i="101"/>
  <c r="B176" i="101"/>
  <c r="C174" i="101"/>
  <c r="C175" i="101"/>
  <c r="C176" i="101"/>
  <c r="C154" i="101"/>
  <c r="C155" i="101"/>
  <c r="C156" i="101"/>
  <c r="C157" i="101"/>
  <c r="C158" i="101"/>
  <c r="C159" i="101"/>
  <c r="C160" i="101"/>
  <c r="C161" i="101"/>
  <c r="C162" i="101"/>
  <c r="C163" i="101"/>
  <c r="C164" i="101"/>
  <c r="C165" i="101"/>
  <c r="C166" i="101"/>
  <c r="C167" i="101"/>
  <c r="C168" i="101"/>
  <c r="C169" i="101"/>
  <c r="C170" i="101"/>
  <c r="C171" i="101"/>
  <c r="C172" i="101"/>
  <c r="C173" i="101"/>
  <c r="B154" i="101"/>
  <c r="B155" i="101"/>
  <c r="B156" i="101"/>
  <c r="B157" i="101"/>
  <c r="B158" i="101"/>
  <c r="B159" i="101"/>
  <c r="B160" i="101"/>
  <c r="B161" i="101"/>
  <c r="B162" i="101"/>
  <c r="B163" i="101"/>
  <c r="B164" i="101"/>
  <c r="B165" i="101"/>
  <c r="B166" i="101"/>
  <c r="B167" i="101"/>
  <c r="B168" i="101"/>
  <c r="B169" i="101"/>
  <c r="B170" i="101"/>
  <c r="B171" i="101"/>
  <c r="B172" i="101"/>
  <c r="B173" i="101"/>
  <c r="A154" i="101"/>
  <c r="A155" i="101"/>
  <c r="A156" i="101"/>
  <c r="A157" i="101"/>
  <c r="A158" i="101"/>
  <c r="A159" i="101"/>
  <c r="A160" i="101"/>
  <c r="A161" i="101"/>
  <c r="A162" i="101"/>
  <c r="A163" i="101"/>
  <c r="A164" i="101"/>
  <c r="A165" i="101"/>
  <c r="A166" i="101"/>
  <c r="A167" i="101"/>
  <c r="A168" i="101"/>
  <c r="A169" i="101"/>
  <c r="A170" i="101"/>
  <c r="A171" i="101"/>
  <c r="A172" i="101"/>
  <c r="A173" i="101"/>
  <c r="A149" i="101"/>
  <c r="B149" i="101"/>
  <c r="C149" i="101"/>
  <c r="A148" i="101"/>
  <c r="B148" i="101"/>
  <c r="C148" i="101"/>
  <c r="A147" i="101"/>
  <c r="B147" i="101"/>
  <c r="C147" i="101"/>
  <c r="A117" i="101"/>
  <c r="A118" i="101"/>
  <c r="A119" i="101"/>
  <c r="B117" i="101"/>
  <c r="B118" i="101"/>
  <c r="B119" i="101"/>
  <c r="C117" i="101"/>
  <c r="C118" i="101"/>
  <c r="C119" i="101"/>
  <c r="A114" i="101"/>
  <c r="A115" i="101"/>
  <c r="A116" i="101"/>
  <c r="B114" i="101"/>
  <c r="B115" i="101"/>
  <c r="B116" i="101"/>
  <c r="C114" i="101"/>
  <c r="C115" i="101"/>
  <c r="C116" i="101"/>
  <c r="A87" i="101"/>
  <c r="A88" i="101"/>
  <c r="A89" i="101"/>
  <c r="B87" i="101"/>
  <c r="B88" i="101"/>
  <c r="B89" i="101"/>
  <c r="C87" i="101"/>
  <c r="C88" i="101"/>
  <c r="C89" i="101"/>
  <c r="A84" i="101"/>
  <c r="A85" i="101"/>
  <c r="A86" i="101"/>
  <c r="B84" i="101"/>
  <c r="B85" i="101"/>
  <c r="B86" i="101"/>
  <c r="C84" i="101"/>
  <c r="C85" i="101"/>
  <c r="C86" i="101"/>
  <c r="A57" i="101"/>
  <c r="A58" i="101"/>
  <c r="A59" i="101"/>
  <c r="B57" i="101"/>
  <c r="B58" i="101"/>
  <c r="B59" i="101"/>
  <c r="C57" i="101"/>
  <c r="C58" i="101"/>
  <c r="C59" i="101"/>
  <c r="A54" i="101"/>
  <c r="A55" i="101"/>
  <c r="A56" i="101"/>
  <c r="B54" i="101"/>
  <c r="B55" i="101"/>
  <c r="B56" i="101"/>
  <c r="C54" i="101"/>
  <c r="C55" i="101"/>
  <c r="C56" i="101"/>
  <c r="C124" i="101"/>
  <c r="C125" i="101"/>
  <c r="C126" i="101"/>
  <c r="C127" i="101"/>
  <c r="C128" i="101"/>
  <c r="C129" i="101"/>
  <c r="C130" i="101"/>
  <c r="C131" i="101"/>
  <c r="C132" i="101"/>
  <c r="C133" i="101"/>
  <c r="C134" i="101"/>
  <c r="C135" i="101"/>
  <c r="C136" i="101"/>
  <c r="C137" i="101"/>
  <c r="C138" i="101"/>
  <c r="C139" i="101"/>
  <c r="C140" i="101"/>
  <c r="C141" i="101"/>
  <c r="C142" i="101"/>
  <c r="C143" i="101"/>
  <c r="C144" i="101"/>
  <c r="C145" i="101"/>
  <c r="C146" i="101"/>
  <c r="B124" i="101"/>
  <c r="B125" i="101"/>
  <c r="B126" i="101"/>
  <c r="B127" i="101"/>
  <c r="B128" i="101"/>
  <c r="B129" i="101"/>
  <c r="B130" i="101"/>
  <c r="B131" i="101"/>
  <c r="B132" i="101"/>
  <c r="B133" i="101"/>
  <c r="B134" i="101"/>
  <c r="B135" i="101"/>
  <c r="B136" i="101"/>
  <c r="B137" i="101"/>
  <c r="B138" i="101"/>
  <c r="B139" i="101"/>
  <c r="B140" i="101"/>
  <c r="B141" i="101"/>
  <c r="B142" i="101"/>
  <c r="B143" i="101"/>
  <c r="B144" i="101"/>
  <c r="B145" i="101"/>
  <c r="B146" i="101"/>
  <c r="A124" i="101"/>
  <c r="A125" i="101"/>
  <c r="A126" i="101"/>
  <c r="A127" i="101"/>
  <c r="A128" i="101"/>
  <c r="A129" i="101"/>
  <c r="A130" i="101"/>
  <c r="A131" i="101"/>
  <c r="A132" i="101"/>
  <c r="A133" i="101"/>
  <c r="A134" i="101"/>
  <c r="A135" i="101"/>
  <c r="A136" i="101"/>
  <c r="A137" i="101"/>
  <c r="A138" i="101"/>
  <c r="A139" i="101"/>
  <c r="A140" i="101"/>
  <c r="A141" i="101"/>
  <c r="A142" i="101"/>
  <c r="A143" i="101"/>
  <c r="A144" i="101"/>
  <c r="A145" i="101"/>
  <c r="A146" i="101"/>
  <c r="C153" i="101"/>
  <c r="B153" i="101"/>
  <c r="A153" i="101"/>
  <c r="C123" i="101"/>
  <c r="B123" i="101"/>
  <c r="A123" i="101"/>
  <c r="A94" i="101"/>
  <c r="A95" i="101"/>
  <c r="A96" i="101"/>
  <c r="A97" i="101"/>
  <c r="A98" i="101"/>
  <c r="A99" i="101"/>
  <c r="A100" i="101"/>
  <c r="A101" i="101"/>
  <c r="A102" i="101"/>
  <c r="A103" i="101"/>
  <c r="A104" i="101"/>
  <c r="A105" i="101"/>
  <c r="A106" i="101"/>
  <c r="A107" i="101"/>
  <c r="A108" i="101"/>
  <c r="A109" i="101"/>
  <c r="A110" i="101"/>
  <c r="A111" i="101"/>
  <c r="A112" i="101"/>
  <c r="A113" i="101"/>
  <c r="B94" i="101"/>
  <c r="B95" i="101"/>
  <c r="B96" i="101"/>
  <c r="B97" i="101"/>
  <c r="B98" i="101"/>
  <c r="B99" i="101"/>
  <c r="B100" i="101"/>
  <c r="B101" i="101"/>
  <c r="B102" i="101"/>
  <c r="B103" i="101"/>
  <c r="B104" i="101"/>
  <c r="B105" i="101"/>
  <c r="B106" i="101"/>
  <c r="B107" i="101"/>
  <c r="B108" i="101"/>
  <c r="B109" i="101"/>
  <c r="B110" i="101"/>
  <c r="B111" i="101"/>
  <c r="B112" i="101"/>
  <c r="B113" i="101"/>
  <c r="C94" i="101"/>
  <c r="C95" i="101"/>
  <c r="C96" i="101"/>
  <c r="C97" i="101"/>
  <c r="C98" i="101"/>
  <c r="C99" i="101"/>
  <c r="C100" i="101"/>
  <c r="C101" i="101"/>
  <c r="C102" i="101"/>
  <c r="C103" i="101"/>
  <c r="C104" i="101"/>
  <c r="C105" i="101"/>
  <c r="C106" i="101"/>
  <c r="C107" i="101"/>
  <c r="C108" i="101"/>
  <c r="C109" i="101"/>
  <c r="C110" i="101"/>
  <c r="C111" i="101"/>
  <c r="C112" i="101"/>
  <c r="C113" i="101"/>
  <c r="C93" i="101"/>
  <c r="B93" i="101"/>
  <c r="A93" i="101"/>
  <c r="A64" i="101"/>
  <c r="A65" i="101"/>
  <c r="A66" i="101"/>
  <c r="A67" i="101"/>
  <c r="A68" i="101"/>
  <c r="A69" i="101"/>
  <c r="A70" i="101"/>
  <c r="A71" i="101"/>
  <c r="A72" i="101"/>
  <c r="A73" i="101"/>
  <c r="A74" i="101"/>
  <c r="A75" i="101"/>
  <c r="A76" i="101"/>
  <c r="A77" i="101"/>
  <c r="A78" i="101"/>
  <c r="A79" i="101"/>
  <c r="A80" i="101"/>
  <c r="A81" i="101"/>
  <c r="A82" i="101"/>
  <c r="A83" i="101"/>
  <c r="B64" i="101"/>
  <c r="B65" i="101"/>
  <c r="B66" i="101"/>
  <c r="B67" i="101"/>
  <c r="B68" i="101"/>
  <c r="B69" i="101"/>
  <c r="B70" i="101"/>
  <c r="B71" i="101"/>
  <c r="B72" i="101"/>
  <c r="B73" i="101"/>
  <c r="B74" i="101"/>
  <c r="B75" i="101"/>
  <c r="B76" i="101"/>
  <c r="B77" i="101"/>
  <c r="B78" i="101"/>
  <c r="B79" i="101"/>
  <c r="B80" i="101"/>
  <c r="B81" i="101"/>
  <c r="B82" i="101"/>
  <c r="B83" i="101"/>
  <c r="C64" i="101"/>
  <c r="C65" i="101"/>
  <c r="C66" i="101"/>
  <c r="C67" i="101"/>
  <c r="C68" i="101"/>
  <c r="C69" i="101"/>
  <c r="C70" i="101"/>
  <c r="C71" i="101"/>
  <c r="C72" i="101"/>
  <c r="C73" i="101"/>
  <c r="C74" i="101"/>
  <c r="C75" i="101"/>
  <c r="C76" i="101"/>
  <c r="C77" i="101"/>
  <c r="C78" i="101"/>
  <c r="C79" i="101"/>
  <c r="C80" i="101"/>
  <c r="C81" i="101"/>
  <c r="C82" i="101"/>
  <c r="C83" i="101"/>
  <c r="A63" i="101"/>
  <c r="B63" i="101"/>
  <c r="C63" i="101"/>
  <c r="A34" i="101"/>
  <c r="A35" i="101"/>
  <c r="A36" i="101"/>
  <c r="A37" i="101"/>
  <c r="A38" i="101"/>
  <c r="A39" i="101"/>
  <c r="A40" i="101"/>
  <c r="A41" i="101"/>
  <c r="A42" i="101"/>
  <c r="A43" i="101"/>
  <c r="A44" i="101"/>
  <c r="A45" i="101"/>
  <c r="A46" i="101"/>
  <c r="A47" i="101"/>
  <c r="A48" i="101"/>
  <c r="A49" i="101"/>
  <c r="A50" i="101"/>
  <c r="A51" i="101"/>
  <c r="A52" i="101"/>
  <c r="A53" i="101"/>
  <c r="B34" i="101"/>
  <c r="B35" i="101"/>
  <c r="B36" i="101"/>
  <c r="B37" i="101"/>
  <c r="B38" i="101"/>
  <c r="B39" i="101"/>
  <c r="B40" i="101"/>
  <c r="B41" i="101"/>
  <c r="B42" i="101"/>
  <c r="B43" i="101"/>
  <c r="B44" i="101"/>
  <c r="B45" i="101"/>
  <c r="B46" i="101"/>
  <c r="B47" i="101"/>
  <c r="B48" i="101"/>
  <c r="B49" i="101"/>
  <c r="B50" i="101"/>
  <c r="B51" i="101"/>
  <c r="B52" i="101"/>
  <c r="B53" i="101"/>
  <c r="C34" i="101"/>
  <c r="C35" i="101"/>
  <c r="C36" i="101"/>
  <c r="C37" i="101"/>
  <c r="C38" i="101"/>
  <c r="C39" i="101"/>
  <c r="C40" i="101"/>
  <c r="C41" i="101"/>
  <c r="C42" i="101"/>
  <c r="C43" i="101"/>
  <c r="C44" i="101"/>
  <c r="C45" i="101"/>
  <c r="C46" i="101"/>
  <c r="C47" i="101"/>
  <c r="C48" i="101"/>
  <c r="C49" i="101"/>
  <c r="C50" i="101"/>
  <c r="C51" i="101"/>
  <c r="C52" i="101"/>
  <c r="C53" i="101"/>
  <c r="C33" i="101"/>
  <c r="B33" i="101"/>
  <c r="A33" i="101"/>
  <c r="C4" i="101"/>
  <c r="C5" i="101"/>
  <c r="C6" i="101"/>
  <c r="C7" i="101"/>
  <c r="C8" i="101"/>
  <c r="C9" i="101"/>
  <c r="C10" i="101"/>
  <c r="C11" i="101"/>
  <c r="C12" i="101"/>
  <c r="C13" i="101"/>
  <c r="C14" i="101"/>
  <c r="C15" i="101"/>
  <c r="C16" i="101"/>
  <c r="C17" i="101"/>
  <c r="C18" i="101"/>
  <c r="C19" i="101"/>
  <c r="C20" i="101"/>
  <c r="C21" i="101"/>
  <c r="C22" i="101"/>
  <c r="C23" i="101"/>
  <c r="C24" i="101"/>
  <c r="C25" i="101"/>
  <c r="C26" i="101"/>
  <c r="C27" i="101"/>
  <c r="C28" i="101"/>
  <c r="C29" i="101"/>
  <c r="C3" i="101"/>
  <c r="B4" i="101"/>
  <c r="B5" i="101"/>
  <c r="B6" i="101"/>
  <c r="B7" i="101"/>
  <c r="B8" i="101"/>
  <c r="B9" i="101"/>
  <c r="B10" i="101"/>
  <c r="B11" i="101"/>
  <c r="B12" i="101"/>
  <c r="B13" i="101"/>
  <c r="B14" i="101"/>
  <c r="B15" i="101"/>
  <c r="B16" i="101"/>
  <c r="B17" i="101"/>
  <c r="B18" i="101"/>
  <c r="B19" i="101"/>
  <c r="B20" i="101"/>
  <c r="B21" i="101"/>
  <c r="B22" i="101"/>
  <c r="B23" i="101"/>
  <c r="B24" i="101"/>
  <c r="B25" i="101"/>
  <c r="B26" i="101"/>
  <c r="B27" i="101"/>
  <c r="B28" i="101"/>
  <c r="B29" i="101"/>
  <c r="B3" i="101"/>
  <c r="A3" i="101"/>
  <c r="A4" i="101"/>
  <c r="A5" i="101"/>
  <c r="A6" i="101"/>
  <c r="A7" i="101"/>
  <c r="A8" i="101"/>
  <c r="A9" i="101"/>
  <c r="A10" i="101"/>
  <c r="A11" i="101"/>
  <c r="A12" i="101"/>
  <c r="A13" i="101"/>
  <c r="A14" i="101"/>
  <c r="A15" i="101"/>
  <c r="A16" i="101"/>
  <c r="A17" i="101"/>
  <c r="A18" i="101"/>
  <c r="A19" i="101"/>
  <c r="A20" i="101"/>
  <c r="A21" i="101"/>
  <c r="A22" i="101"/>
  <c r="A23" i="101"/>
  <c r="A24" i="101"/>
  <c r="A25" i="101"/>
  <c r="A26" i="101"/>
  <c r="A27" i="101"/>
  <c r="A28" i="101"/>
  <c r="A29" i="101"/>
  <c r="K16" i="89"/>
  <c r="C27" i="66"/>
  <c r="B28" i="66"/>
  <c r="B29" i="66"/>
  <c r="B30" i="66"/>
  <c r="B27" i="66"/>
  <c r="A28" i="66"/>
  <c r="D28" i="66" s="1"/>
  <c r="A29" i="66"/>
  <c r="F29" i="66" s="1"/>
  <c r="A30" i="66"/>
  <c r="D30" i="66" s="1"/>
  <c r="A27" i="66"/>
  <c r="F27" i="66" s="1"/>
  <c r="B61" i="66" l="1"/>
  <c r="B107" i="66"/>
  <c r="B103" i="66"/>
  <c r="B99" i="66"/>
  <c r="G99" i="66" s="1"/>
  <c r="B95" i="66"/>
  <c r="G95" i="66" s="1"/>
  <c r="B91" i="66"/>
  <c r="G91" i="66" s="1"/>
  <c r="G108" i="66"/>
  <c r="G104" i="66"/>
  <c r="G100" i="66"/>
  <c r="G96" i="66"/>
  <c r="G92" i="66"/>
  <c r="B110" i="66"/>
  <c r="B106" i="66"/>
  <c r="B102" i="66"/>
  <c r="B98" i="66"/>
  <c r="G98" i="66" s="1"/>
  <c r="B94" i="66"/>
  <c r="B90" i="66"/>
  <c r="G107" i="66"/>
  <c r="E30" i="66"/>
  <c r="B109" i="66"/>
  <c r="G109" i="66" s="1"/>
  <c r="B105" i="66"/>
  <c r="G105" i="66" s="1"/>
  <c r="B101" i="66"/>
  <c r="G101" i="66" s="1"/>
  <c r="B97" i="66"/>
  <c r="G97" i="66" s="1"/>
  <c r="B93" i="66"/>
  <c r="G93" i="66" s="1"/>
  <c r="F28" i="66"/>
  <c r="B88" i="66"/>
  <c r="B86" i="66"/>
  <c r="G112" i="66"/>
  <c r="G111" i="66"/>
  <c r="F31" i="66"/>
  <c r="G31" i="66" s="1"/>
  <c r="G89" i="66"/>
  <c r="F30" i="66"/>
  <c r="E29" i="66"/>
  <c r="G87" i="66"/>
  <c r="D29" i="66"/>
  <c r="E28" i="66"/>
  <c r="G44" i="66"/>
  <c r="G56" i="66"/>
  <c r="G52" i="66"/>
  <c r="G48" i="66"/>
  <c r="G40" i="66"/>
  <c r="G36" i="66"/>
  <c r="G32" i="66"/>
  <c r="G51" i="66"/>
  <c r="G43" i="66"/>
  <c r="G39" i="66"/>
  <c r="G50" i="66"/>
  <c r="G42" i="66"/>
  <c r="G38" i="66"/>
  <c r="G34" i="66"/>
  <c r="G53" i="66"/>
  <c r="G49" i="66"/>
  <c r="G45" i="66"/>
  <c r="G41" i="66"/>
  <c r="G37" i="66"/>
  <c r="G33" i="66"/>
  <c r="G55" i="66"/>
  <c r="G47" i="66"/>
  <c r="G35" i="66"/>
  <c r="G54" i="66"/>
  <c r="G46" i="66"/>
  <c r="G57" i="66"/>
  <c r="B85" i="66"/>
  <c r="E27" i="66"/>
  <c r="D27" i="66"/>
  <c r="E61" i="66"/>
  <c r="F61" i="66"/>
  <c r="D61" i="66"/>
  <c r="C61" i="66"/>
  <c r="G30" i="66" l="1"/>
  <c r="G28" i="66"/>
  <c r="G94" i="66"/>
  <c r="G110" i="66"/>
  <c r="G102" i="66"/>
  <c r="G90" i="66"/>
  <c r="G106" i="66"/>
  <c r="G61" i="66"/>
  <c r="L11" i="89" s="1"/>
  <c r="L13" i="89" s="1"/>
  <c r="G88" i="66"/>
  <c r="G86" i="66"/>
  <c r="G103" i="66"/>
  <c r="G29" i="66"/>
  <c r="E13" i="66"/>
  <c r="D13" i="66"/>
  <c r="G27" i="66"/>
  <c r="G85" i="66"/>
  <c r="C13" i="66"/>
  <c r="F13" i="66" l="1"/>
  <c r="G13" i="66" s="1"/>
  <c r="I106" i="66"/>
  <c r="I84" i="66"/>
  <c r="B13" i="66"/>
</calcChain>
</file>

<file path=xl/sharedStrings.xml><?xml version="1.0" encoding="utf-8"?>
<sst xmlns="http://schemas.openxmlformats.org/spreadsheetml/2006/main" count="724" uniqueCount="120">
  <si>
    <t xml:space="preserve">Thursday   الخميس </t>
  </si>
  <si>
    <t xml:space="preserve">      الإسم   Name </t>
  </si>
  <si>
    <t xml:space="preserve">  المنـــاقـــشة         Discussion </t>
  </si>
  <si>
    <t xml:space="preserve">Implementation date تاريخ التنفيذ </t>
  </si>
  <si>
    <t>status</t>
  </si>
  <si>
    <t>Meeting Type</t>
  </si>
  <si>
    <t>Days</t>
  </si>
  <si>
    <t xml:space="preserve">Day  اليوم </t>
  </si>
  <si>
    <t xml:space="preserve">Date  التاريخ </t>
  </si>
  <si>
    <t xml:space="preserve">Starting time  وقت البدء </t>
  </si>
  <si>
    <t>Meeting Duration مدة الاجتماع</t>
  </si>
  <si>
    <t>الغير منجزة   Not Done</t>
  </si>
  <si>
    <t>المتعثرة    Barrier</t>
  </si>
  <si>
    <t>المنجزة    Done</t>
  </si>
  <si>
    <t>الجارية   Ongoing</t>
  </si>
  <si>
    <t>Team Meeting   اجتماع الفريق</t>
  </si>
  <si>
    <t xml:space="preserve">Committee Meeting  اجتماع اللجنة </t>
  </si>
  <si>
    <t>Departmental  Meeting  اجتماع القسم</t>
  </si>
  <si>
    <t>Task Force Meeting  اجتماع فريق العمل المتخصص</t>
  </si>
  <si>
    <t>Sunday   الأحد</t>
  </si>
  <si>
    <t xml:space="preserve">Monday   الأثنين </t>
  </si>
  <si>
    <t>Wednesday   الأربعاء</t>
  </si>
  <si>
    <t>Tuesday   الثلاثاء</t>
  </si>
  <si>
    <t xml:space="preserve">Attendance        الحضور </t>
  </si>
  <si>
    <t>Perpared By:         إعداد</t>
  </si>
  <si>
    <t xml:space="preserve">Name     الإسم </t>
  </si>
  <si>
    <t xml:space="preserve"> Signature التوقيع </t>
  </si>
  <si>
    <t xml:space="preserve">Reviewed By      مراجعة    </t>
  </si>
  <si>
    <t xml:space="preserve">Approved By:             إعتماد     </t>
  </si>
  <si>
    <t xml:space="preserve">Signature التوقيع </t>
  </si>
  <si>
    <t xml:space="preserve">Name   الاسم </t>
  </si>
  <si>
    <t xml:space="preserve">    Meeting No     رقم الاجتماع </t>
  </si>
  <si>
    <t>% of Attendance</t>
  </si>
  <si>
    <t>Attended</t>
  </si>
  <si>
    <t xml:space="preserve">No. of Meetings </t>
  </si>
  <si>
    <t xml:space="preserve">Job Title </t>
  </si>
  <si>
    <t xml:space="preserve">Name </t>
  </si>
  <si>
    <t>1-Membership Report</t>
  </si>
  <si>
    <t>Chairman</t>
  </si>
  <si>
    <t xml:space="preserve">Percentage of meeting Conducted </t>
  </si>
  <si>
    <t xml:space="preserve">Total No of Meeting Conducted </t>
  </si>
  <si>
    <t>Frequency</t>
  </si>
  <si>
    <t>Year</t>
  </si>
  <si>
    <t xml:space="preserve">Subject       المــوضـــوع      </t>
  </si>
  <si>
    <t xml:space="preserve">Recommendation      التوصيـــات </t>
  </si>
  <si>
    <t xml:space="preserve"> المسئوول    Responsible Person </t>
  </si>
  <si>
    <t xml:space="preserve">follow up by    المتابعة </t>
  </si>
  <si>
    <t xml:space="preserve">Status      الحالة  </t>
  </si>
  <si>
    <t xml:space="preserve">Meeting Template     نموذج اجتماع </t>
  </si>
  <si>
    <t>Absentees      المتغيبين</t>
  </si>
  <si>
    <t>Review of the minutes of the last meeting  مراجعة محضر الاجتماع الأخير</t>
  </si>
  <si>
    <t>Adjournment and Closing remarks ملاحظات والختام</t>
  </si>
  <si>
    <t>Schedule &amp; Prov. Agenda of Next Meeting جدول أعمال الاجتماع القادم</t>
  </si>
  <si>
    <t xml:space="preserve">Total Recommondation     اجمالي التوصيات   </t>
  </si>
  <si>
    <t xml:space="preserve">Notes      ملاحظات  </t>
  </si>
  <si>
    <t>Annual Report</t>
  </si>
  <si>
    <t>نسبة الإنجاز  of Achived %</t>
  </si>
  <si>
    <t>الجهة المسئولة      Responsibility</t>
  </si>
  <si>
    <t>Name</t>
  </si>
  <si>
    <t>Job Title</t>
  </si>
  <si>
    <t>A</t>
  </si>
  <si>
    <t>Invitees      المدعويين</t>
  </si>
  <si>
    <t>Abologies      المعتذرين</t>
  </si>
  <si>
    <t>pie chart</t>
  </si>
  <si>
    <t>Progress</t>
  </si>
  <si>
    <t>Total</t>
  </si>
  <si>
    <t xml:space="preserve">Average of  Total Meetings </t>
  </si>
  <si>
    <t>Average of Total Attended</t>
  </si>
  <si>
    <t xml:space="preserve"> Average of Total Apology </t>
  </si>
  <si>
    <t xml:space="preserve">   Average of Total Absente</t>
  </si>
  <si>
    <t>Average of  Total  Attendance Percentage</t>
  </si>
  <si>
    <t xml:space="preserve"> Average of Total Absentes Percentage </t>
  </si>
  <si>
    <t xml:space="preserve"> Apologized</t>
  </si>
  <si>
    <t xml:space="preserve">   Absence</t>
  </si>
  <si>
    <t>Meet #1</t>
  </si>
  <si>
    <t xml:space="preserve">Responsible المسؤ،ل  </t>
  </si>
  <si>
    <t>Status  الحاله</t>
  </si>
  <si>
    <t xml:space="preserve">No of Barrier &amp; Not Done Tasks      اجمالي المهام الغير منجزة والمتعثرة </t>
  </si>
  <si>
    <t>Meet #2</t>
  </si>
  <si>
    <t>Meet #3</t>
  </si>
  <si>
    <t>Meet #4</t>
  </si>
  <si>
    <t>Meet #5</t>
  </si>
  <si>
    <t>Meet #6</t>
  </si>
  <si>
    <t>Meet #7</t>
  </si>
  <si>
    <t>Meet #8</t>
  </si>
  <si>
    <t>Meet #9</t>
  </si>
  <si>
    <t>Meet #10</t>
  </si>
  <si>
    <t>Meet #11</t>
  </si>
  <si>
    <t>Meet #12</t>
  </si>
  <si>
    <t>Date</t>
  </si>
  <si>
    <t>Durations</t>
  </si>
  <si>
    <t>30 Minutes   ٣٠دقيقة</t>
  </si>
  <si>
    <t>40 Minutes   ٤٠دقيقة</t>
  </si>
  <si>
    <t>50 Minutes   ٥٠دقيقة</t>
  </si>
  <si>
    <t>1 Hour   ساعه</t>
  </si>
  <si>
    <t>2 Hour  ساعتين</t>
  </si>
  <si>
    <t>ساعتين و ٤٠ دقايق Two Hours &amp; 40 Minutes</t>
  </si>
  <si>
    <t>ساعتين و نصف  Two &amp; Half Hour</t>
  </si>
  <si>
    <t>ساعتين و ٥٠ دقايق Two Hours &amp; 50 Minutes</t>
  </si>
  <si>
    <t xml:space="preserve">1 Hour &amp; 20 Minutes   ساعه و ٢٠ دقيقة </t>
  </si>
  <si>
    <t xml:space="preserve">1 Hour &amp; 40 Minutes   ساعه و ٤٠  دقيقة </t>
  </si>
  <si>
    <t xml:space="preserve">1 Hour &amp; 50 Minutes   ساعه و ٥٠ دقيقة </t>
  </si>
  <si>
    <t xml:space="preserve">1 Hour &amp; Half Hour   ساعه ونصف </t>
  </si>
  <si>
    <t xml:space="preserve">2 Hour &amp; 10 Minutes   ساعتين و ١٠ دقيقة </t>
  </si>
  <si>
    <t xml:space="preserve">2 Hour &amp; 20 Minutes   ساعتين و ٢٠ دقيقة </t>
  </si>
  <si>
    <t>3 Hours ثلاث ساعات</t>
  </si>
  <si>
    <t xml:space="preserve">1 Hour &amp; 10  Minutes   ساعه و ١٠ دقيقة </t>
  </si>
  <si>
    <t>Time</t>
  </si>
  <si>
    <t>Number of Meetings</t>
  </si>
  <si>
    <t>عدد المهام / التوصيات     No of Tasks \ Recommendations</t>
  </si>
  <si>
    <t xml:space="preserve">Total Tasks \ Recommondation     اجمالي  المهام /  التوصيات   </t>
  </si>
  <si>
    <t>From</t>
  </si>
  <si>
    <t>To</t>
  </si>
  <si>
    <t>a</t>
  </si>
  <si>
    <t>B</t>
  </si>
  <si>
    <t>b</t>
  </si>
  <si>
    <t>C</t>
  </si>
  <si>
    <t>c</t>
  </si>
  <si>
    <t>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</si>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</sst>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2000401]0"/>
    <numFmt numFmtId="165" formatCode="_-* #,##0.00_-;\-* #,##0.00_-;_-* &quot;-&quot;??_-;_-@_-"/>
    <numFmt numFmtId="166" formatCode="[$-F400]h:mm:ss\ AM/PM"/>
    <numFmt numFmtId="167" formatCode="0.0%"/>
  </numFmts>
  <fonts count="35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38"/>
      <color theme="1"/>
      <name val="Time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Times Roman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theme="0"/>
      <name val="Calibri (Body)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 (Body)"/>
    </font>
    <font>
      <b/>
      <sz val="28"/>
      <color rgb="FF000000"/>
      <name val="Calibri (Body)"/>
    </font>
    <font>
      <b/>
      <sz val="72"/>
      <color theme="1"/>
      <name val="Times Roman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 (Body)"/>
    </font>
    <font>
      <b/>
      <sz val="14"/>
      <color rgb="FFFFFFFF"/>
      <name val="Calibri (Body)"/>
    </font>
    <font>
      <b/>
      <sz val="14"/>
      <color rgb="FF000000"/>
      <name val="Calibri (Body)"/>
    </font>
    <font>
      <sz val="12"/>
      <color theme="1"/>
      <name val="Impact"/>
      <family val="2"/>
    </font>
    <font>
      <b/>
      <sz val="16"/>
      <color theme="1"/>
      <name val="Times Roman"/>
    </font>
    <font>
      <b/>
      <sz val="14"/>
      <color rgb="FF000000"/>
      <name val="Times Roman"/>
    </font>
    <font>
      <sz val="12"/>
      <color theme="2" tint="-0.89999084444715716"/>
      <name val="Calibri"/>
      <family val="2"/>
      <scheme val="minor"/>
    </font>
    <font>
      <b/>
      <sz val="12"/>
      <color rgb="FF161616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theme="4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</patternFill>
    </fill>
  </fills>
  <borders count="4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C9C9C9"/>
      </bottom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/>
      <right/>
      <top style="thin">
        <color rgb="FFC9C9C9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rgb="FFC9C9C9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C9C9C9"/>
      </bottom>
      <diagonal/>
    </border>
    <border>
      <left/>
      <right/>
      <top style="thin">
        <color rgb="FF8EA9DB"/>
      </top>
      <bottom style="thin">
        <color rgb="FFC9C9C9"/>
      </bottom>
      <diagonal/>
    </border>
    <border>
      <left/>
      <right style="thin">
        <color rgb="FFC9C9C9"/>
      </right>
      <top style="thin">
        <color rgb="FF8EA9DB"/>
      </top>
      <bottom style="thin">
        <color rgb="FFC9C9C9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theme="4" tint="0.3999755851924192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6" fillId="30" borderId="0" applyNumberFormat="0" applyFont="0" applyBorder="0" applyAlignment="0" applyProtection="0">
      <alignment horizontal="center" vertical="center"/>
    </xf>
  </cellStyleXfs>
  <cellXfs count="292">
    <xf numFmtId="0" fontId="0" fillId="0" borderId="0" xfId="0"/>
    <xf numFmtId="0" fontId="0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10" borderId="0" xfId="0" applyFont="1" applyFill="1" applyBorder="1" applyAlignment="1">
      <alignment horizontal="center" vertical="center"/>
    </xf>
    <xf numFmtId="0" fontId="0" fillId="10" borderId="0" xfId="0" applyFont="1" applyFill="1" applyBorder="1"/>
    <xf numFmtId="0" fontId="0" fillId="10" borderId="0" xfId="0" applyFont="1" applyFill="1" applyBorder="1" applyAlignment="1">
      <alignment vertical="center" wrapText="1"/>
    </xf>
    <xf numFmtId="0" fontId="0" fillId="10" borderId="0" xfId="0" applyFont="1" applyFill="1" applyBorder="1" applyAlignment="1">
      <alignment wrapText="1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/>
    <xf numFmtId="0" fontId="0" fillId="10" borderId="0" xfId="0" applyFont="1" applyFill="1" applyAlignment="1">
      <alignment wrapText="1"/>
    </xf>
    <xf numFmtId="0" fontId="0" fillId="10" borderId="17" xfId="0" applyFont="1" applyFill="1" applyBorder="1" applyAlignment="1"/>
    <xf numFmtId="0" fontId="0" fillId="10" borderId="0" xfId="0" applyFont="1" applyFill="1" applyAlignment="1"/>
    <xf numFmtId="0" fontId="0" fillId="10" borderId="0" xfId="0" applyFont="1" applyFill="1" applyBorder="1" applyAlignment="1"/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0" xfId="1" applyFont="1"/>
    <xf numFmtId="0" fontId="11" fillId="10" borderId="0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1" fillId="10" borderId="0" xfId="0" applyFont="1" applyFill="1" applyBorder="1" applyAlignment="1" applyProtection="1">
      <alignment horizontal="center" vertical="center"/>
      <protection hidden="1"/>
    </xf>
    <xf numFmtId="0" fontId="0" fillId="10" borderId="0" xfId="0" applyFont="1" applyFill="1" applyAlignment="1" applyProtection="1">
      <protection hidden="1"/>
    </xf>
    <xf numFmtId="0" fontId="13" fillId="3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8" fillId="10" borderId="0" xfId="0" applyFont="1" applyFill="1" applyBorder="1" applyAlignment="1"/>
    <xf numFmtId="0" fontId="14" fillId="10" borderId="0" xfId="0" applyFont="1" applyFill="1" applyBorder="1" applyAlignment="1">
      <alignment vertical="center"/>
    </xf>
    <xf numFmtId="0" fontId="19" fillId="9" borderId="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10" borderId="0" xfId="0" applyFill="1"/>
    <xf numFmtId="0" fontId="0" fillId="12" borderId="0" xfId="0" applyFill="1"/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1" fillId="12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9" fontId="0" fillId="0" borderId="0" xfId="0" applyNumberFormat="1"/>
    <xf numFmtId="0" fontId="24" fillId="0" borderId="0" xfId="0" applyFont="1" applyFill="1" applyBorder="1" applyAlignment="1">
      <alignment horizontal="center" vertical="center" wrapText="1" readingOrder="2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1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7" fillId="3" borderId="3" xfId="2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17" fillId="3" borderId="14" xfId="2" applyFont="1" applyFill="1" applyBorder="1" applyAlignment="1">
      <alignment horizontal="center" vertical="center"/>
    </xf>
    <xf numFmtId="0" fontId="17" fillId="3" borderId="19" xfId="2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horizontal="center" vertical="center"/>
    </xf>
    <xf numFmtId="0" fontId="28" fillId="11" borderId="15" xfId="0" applyFont="1" applyFill="1" applyBorder="1" applyAlignment="1">
      <alignment horizontal="center" vertical="center"/>
    </xf>
    <xf numFmtId="0" fontId="28" fillId="11" borderId="15" xfId="1" applyNumberFormat="1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0" xfId="0" applyProtection="1"/>
    <xf numFmtId="0" fontId="1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30" fillId="0" borderId="0" xfId="0" applyFont="1"/>
    <xf numFmtId="164" fontId="27" fillId="10" borderId="0" xfId="0" applyNumberFormat="1" applyFont="1" applyFill="1" applyAlignment="1">
      <alignment horizontal="center" vertical="center"/>
    </xf>
    <xf numFmtId="0" fontId="27" fillId="10" borderId="0" xfId="0" applyFont="1" applyFill="1" applyAlignment="1">
      <alignment horizontal="center" vertical="center"/>
    </xf>
    <xf numFmtId="9" fontId="27" fillId="10" borderId="0" xfId="1" applyFont="1" applyFill="1" applyAlignment="1">
      <alignment horizontal="center" vertical="center"/>
    </xf>
    <xf numFmtId="0" fontId="29" fillId="17" borderId="23" xfId="0" applyFont="1" applyFill="1" applyBorder="1" applyAlignment="1">
      <alignment horizontal="center" vertical="center" wrapText="1" readingOrder="2"/>
    </xf>
    <xf numFmtId="0" fontId="1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15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Protection="1"/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readingOrder="2"/>
    </xf>
    <xf numFmtId="0" fontId="16" fillId="3" borderId="14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horizontal="center" vertical="center"/>
    </xf>
    <xf numFmtId="0" fontId="24" fillId="18" borderId="2" xfId="0" applyFont="1" applyFill="1" applyBorder="1" applyAlignment="1">
      <alignment horizontal="center" vertical="center" readingOrder="2"/>
    </xf>
    <xf numFmtId="0" fontId="24" fillId="13" borderId="5" xfId="0" applyFont="1" applyFill="1" applyBorder="1" applyAlignment="1">
      <alignment horizontal="center" vertical="center" readingOrder="2"/>
    </xf>
    <xf numFmtId="0" fontId="24" fillId="19" borderId="5" xfId="0" applyFont="1" applyFill="1" applyBorder="1" applyAlignment="1">
      <alignment horizontal="center" vertical="center" readingOrder="2"/>
    </xf>
    <xf numFmtId="0" fontId="24" fillId="20" borderId="5" xfId="0" applyFont="1" applyFill="1" applyBorder="1" applyAlignment="1">
      <alignment horizontal="center" vertical="center" readingOrder="2"/>
    </xf>
    <xf numFmtId="0" fontId="0" fillId="0" borderId="14" xfId="0" applyFill="1" applyBorder="1"/>
    <xf numFmtId="0" fontId="0" fillId="0" borderId="2" xfId="0" applyFill="1" applyBorder="1"/>
    <xf numFmtId="0" fontId="0" fillId="14" borderId="5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 applyProtection="1">
      <alignment horizontal="center" vertical="center"/>
      <protection hidden="1"/>
    </xf>
    <xf numFmtId="0" fontId="25" fillId="22" borderId="2" xfId="0" applyFont="1" applyFill="1" applyBorder="1" applyAlignment="1">
      <alignment horizontal="center" vertical="center" wrapText="1" readingOrder="2"/>
    </xf>
    <xf numFmtId="0" fontId="32" fillId="23" borderId="14" xfId="0" applyFont="1" applyFill="1" applyBorder="1" applyAlignment="1" applyProtection="1">
      <alignment horizontal="center" vertical="center"/>
      <protection hidden="1"/>
    </xf>
    <xf numFmtId="0" fontId="25" fillId="11" borderId="2" xfId="0" applyFont="1" applyFill="1" applyBorder="1" applyAlignment="1">
      <alignment horizontal="center" vertical="center" readingOrder="2"/>
    </xf>
    <xf numFmtId="0" fontId="17" fillId="3" borderId="2" xfId="2" applyFont="1" applyFill="1" applyBorder="1" applyAlignment="1">
      <alignment horizontal="center" vertical="center"/>
    </xf>
    <xf numFmtId="164" fontId="27" fillId="0" borderId="22" xfId="0" applyNumberFormat="1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9" fontId="27" fillId="0" borderId="24" xfId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1" applyNumberFormat="1" applyFont="1"/>
    <xf numFmtId="2" fontId="0" fillId="0" borderId="0" xfId="1" applyNumberFormat="1" applyFont="1"/>
    <xf numFmtId="2" fontId="10" fillId="10" borderId="2" xfId="0" applyNumberFormat="1" applyFont="1" applyFill="1" applyBorder="1" applyAlignment="1">
      <alignment horizontal="center" vertical="center"/>
    </xf>
    <xf numFmtId="2" fontId="10" fillId="10" borderId="2" xfId="1" applyNumberFormat="1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2" fontId="10" fillId="10" borderId="0" xfId="0" applyNumberFormat="1" applyFont="1" applyFill="1" applyBorder="1" applyAlignment="1">
      <alignment horizontal="center" vertical="center"/>
    </xf>
    <xf numFmtId="2" fontId="10" fillId="10" borderId="0" xfId="1" applyNumberFormat="1" applyFont="1" applyFill="1" applyBorder="1" applyAlignment="1">
      <alignment horizontal="center" vertical="center"/>
    </xf>
    <xf numFmtId="9" fontId="10" fillId="10" borderId="0" xfId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33" fillId="24" borderId="0" xfId="0" applyFont="1" applyFill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23" fillId="0" borderId="28" xfId="0" applyFont="1" applyBorder="1" applyAlignment="1">
      <alignment horizontal="center" vertical="center" readingOrder="2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readingOrder="2"/>
    </xf>
    <xf numFmtId="0" fontId="23" fillId="0" borderId="30" xfId="0" applyFont="1" applyBorder="1" applyAlignment="1">
      <alignment horizontal="center" vertical="center"/>
    </xf>
    <xf numFmtId="0" fontId="34" fillId="27" borderId="29" xfId="0" applyFont="1" applyFill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34" fillId="27" borderId="33" xfId="0" applyFont="1" applyFill="1" applyBorder="1" applyAlignment="1">
      <alignment horizontal="center" vertical="center"/>
    </xf>
    <xf numFmtId="0" fontId="34" fillId="27" borderId="34" xfId="0" applyFont="1" applyFill="1" applyBorder="1" applyAlignment="1">
      <alignment horizontal="center" vertical="center"/>
    </xf>
    <xf numFmtId="0" fontId="34" fillId="27" borderId="35" xfId="0" applyFont="1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vertical="center" wrapText="1"/>
      <protection locked="0"/>
    </xf>
    <xf numFmtId="0" fontId="14" fillId="0" borderId="7" xfId="0" applyFont="1" applyBorder="1" applyAlignment="1" applyProtection="1">
      <alignment vertical="center" wrapText="1"/>
      <protection locked="0"/>
    </xf>
    <xf numFmtId="0" fontId="14" fillId="0" borderId="0" xfId="0" applyFont="1" applyBorder="1" applyAlignment="1" applyProtection="1">
      <alignment vertical="center" wrapText="1"/>
      <protection locked="0"/>
    </xf>
    <xf numFmtId="0" fontId="14" fillId="10" borderId="0" xfId="0" applyFont="1" applyFill="1" applyBorder="1" applyAlignment="1" applyProtection="1">
      <alignment vertical="center" wrapText="1"/>
      <protection locked="0"/>
    </xf>
    <xf numFmtId="0" fontId="11" fillId="10" borderId="2" xfId="0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32" fillId="23" borderId="14" xfId="0" applyFont="1" applyFill="1" applyBorder="1" applyAlignment="1" applyProtection="1">
      <alignment horizontal="center" vertical="center"/>
      <protection locked="0"/>
    </xf>
    <xf numFmtId="20" fontId="12" fillId="0" borderId="2" xfId="0" applyNumberFormat="1" applyFont="1" applyBorder="1" applyAlignment="1" applyProtection="1">
      <alignment horizontal="center" vertical="center"/>
      <protection locked="0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NumberFormat="1" applyFont="1" applyBorder="1" applyAlignment="1" applyProtection="1">
      <alignment horizontal="center" vertical="center"/>
      <protection locked="0"/>
    </xf>
    <xf numFmtId="14" fontId="12" fillId="0" borderId="5" xfId="0" applyNumberFormat="1" applyFont="1" applyBorder="1" applyAlignment="1" applyProtection="1">
      <alignment horizontal="center" vertical="center" wrapText="1"/>
      <protection locked="0"/>
    </xf>
    <xf numFmtId="166" fontId="12" fillId="0" borderId="0" xfId="0" applyNumberFormat="1" applyFont="1" applyAlignment="1" applyProtection="1">
      <alignment horizontal="center" vertical="center" wrapText="1"/>
      <protection locked="0"/>
    </xf>
    <xf numFmtId="0" fontId="12" fillId="0" borderId="2" xfId="0" applyNumberFormat="1" applyFont="1" applyBorder="1" applyAlignment="1">
      <alignment horizontal="center" vertical="center"/>
    </xf>
    <xf numFmtId="14" fontId="0" fillId="0" borderId="0" xfId="0" applyNumberFormat="1"/>
    <xf numFmtId="0" fontId="1" fillId="21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12" borderId="0" xfId="0" applyFont="1" applyFill="1" applyAlignment="1">
      <alignment horizontal="center"/>
    </xf>
    <xf numFmtId="166" fontId="12" fillId="0" borderId="5" xfId="0" applyNumberFormat="1" applyFont="1" applyBorder="1" applyAlignment="1" applyProtection="1">
      <alignment horizontal="center" vertical="center"/>
      <protection locked="0"/>
    </xf>
    <xf numFmtId="14" fontId="1" fillId="21" borderId="0" xfId="0" applyNumberFormat="1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6" fontId="16" fillId="21" borderId="0" xfId="0" applyNumberFormat="1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12" fillId="0" borderId="5" xfId="0" applyNumberFormat="1" applyFont="1" applyBorder="1" applyAlignment="1" applyProtection="1">
      <alignment horizontal="center" vertical="center" wrapText="1"/>
      <protection locked="0"/>
    </xf>
    <xf numFmtId="166" fontId="12" fillId="0" borderId="5" xfId="0" applyNumberFormat="1" applyFont="1" applyBorder="1" applyAlignment="1">
      <alignment horizontal="center" vertical="center" wrapText="1"/>
    </xf>
    <xf numFmtId="0" fontId="2" fillId="0" borderId="0" xfId="0" applyFont="1"/>
    <xf numFmtId="0" fontId="12" fillId="21" borderId="0" xfId="0" applyFont="1" applyFill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/>
    </xf>
    <xf numFmtId="9" fontId="0" fillId="0" borderId="5" xfId="1" applyNumberFormat="1" applyFont="1" applyFill="1" applyBorder="1"/>
    <xf numFmtId="0" fontId="16" fillId="13" borderId="3" xfId="0" applyFont="1" applyFill="1" applyBorder="1" applyAlignment="1">
      <alignment horizontal="center" vertical="center"/>
    </xf>
    <xf numFmtId="0" fontId="27" fillId="0" borderId="2" xfId="2" applyFont="1" applyBorder="1" applyAlignment="1" applyProtection="1">
      <alignment horizontal="center" vertical="center"/>
    </xf>
    <xf numFmtId="0" fontId="14" fillId="0" borderId="2" xfId="0" applyFont="1" applyBorder="1" applyProtection="1"/>
    <xf numFmtId="0" fontId="29" fillId="15" borderId="37" xfId="0" applyFont="1" applyFill="1" applyBorder="1" applyAlignment="1">
      <alignment horizontal="center" vertical="center" wrapText="1" readingOrder="2"/>
    </xf>
    <xf numFmtId="0" fontId="29" fillId="16" borderId="38" xfId="0" applyFont="1" applyFill="1" applyBorder="1" applyAlignment="1">
      <alignment horizontal="center" vertical="center" wrapText="1" readingOrder="2"/>
    </xf>
    <xf numFmtId="0" fontId="29" fillId="17" borderId="2" xfId="0" applyFont="1" applyFill="1" applyBorder="1" applyAlignment="1">
      <alignment horizontal="center" vertical="center" wrapText="1" readingOrder="2"/>
    </xf>
    <xf numFmtId="0" fontId="12" fillId="10" borderId="2" xfId="0" applyFont="1" applyFill="1" applyBorder="1" applyAlignment="1">
      <alignment horizontal="center" vertical="center"/>
    </xf>
    <xf numFmtId="0" fontId="0" fillId="10" borderId="0" xfId="0" applyFill="1" applyBorder="1"/>
    <xf numFmtId="0" fontId="29" fillId="10" borderId="2" xfId="0" applyFont="1" applyFill="1" applyBorder="1" applyAlignment="1">
      <alignment horizontal="center"/>
    </xf>
    <xf numFmtId="0" fontId="12" fillId="28" borderId="2" xfId="0" applyFont="1" applyFill="1" applyBorder="1" applyAlignment="1">
      <alignment horizontal="center" vertical="center"/>
    </xf>
    <xf numFmtId="0" fontId="12" fillId="28" borderId="5" xfId="0" applyFont="1" applyFill="1" applyBorder="1" applyAlignment="1">
      <alignment horizontal="center" vertical="center"/>
    </xf>
    <xf numFmtId="167" fontId="10" fillId="10" borderId="5" xfId="1" applyNumberFormat="1" applyFont="1" applyFill="1" applyBorder="1" applyAlignment="1">
      <alignment horizontal="center" vertical="center"/>
    </xf>
    <xf numFmtId="167" fontId="10" fillId="10" borderId="2" xfId="1" applyNumberFormat="1" applyFont="1" applyFill="1" applyBorder="1" applyAlignment="1">
      <alignment horizontal="center"/>
    </xf>
    <xf numFmtId="0" fontId="12" fillId="29" borderId="5" xfId="1" applyNumberFormat="1" applyFont="1" applyFill="1" applyBorder="1" applyAlignment="1">
      <alignment horizontal="center" vertical="center"/>
    </xf>
    <xf numFmtId="0" fontId="12" fillId="29" borderId="5" xfId="0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64" fontId="27" fillId="0" borderId="39" xfId="0" applyNumberFormat="1" applyFont="1" applyBorder="1" applyAlignment="1">
      <alignment horizontal="center" vertical="center"/>
    </xf>
    <xf numFmtId="9" fontId="27" fillId="0" borderId="40" xfId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9" fontId="27" fillId="0" borderId="40" xfId="1" applyFont="1" applyFill="1" applyBorder="1" applyAlignment="1">
      <alignment horizontal="center" vertical="center"/>
    </xf>
    <xf numFmtId="164" fontId="27" fillId="0" borderId="19" xfId="0" applyNumberFormat="1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9" fontId="27" fillId="0" borderId="15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9" fontId="26" fillId="0" borderId="0" xfId="0" applyNumberFormat="1" applyFont="1" applyFill="1" applyBorder="1" applyAlignment="1">
      <alignment horizontal="center" vertical="center"/>
    </xf>
    <xf numFmtId="0" fontId="23" fillId="0" borderId="41" xfId="0" applyFont="1" applyBorder="1" applyAlignment="1" applyProtection="1">
      <alignment horizontal="center" vertical="center"/>
      <protection locked="0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0" fillId="10" borderId="0" xfId="0" applyFill="1" applyAlignment="1"/>
    <xf numFmtId="0" fontId="0" fillId="10" borderId="16" xfId="0" applyFill="1" applyBorder="1" applyAlignment="1"/>
    <xf numFmtId="0" fontId="14" fillId="0" borderId="39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14" fontId="14" fillId="0" borderId="0" xfId="0" applyNumberFormat="1" applyFont="1" applyBorder="1" applyAlignment="1" applyProtection="1">
      <alignment horizontal="center" vertical="center" wrapText="1"/>
      <protection locked="0"/>
    </xf>
    <xf numFmtId="14" fontId="14" fillId="0" borderId="0" xfId="0" applyNumberFormat="1" applyFont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4" fillId="0" borderId="42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45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40" xfId="0" applyFont="1" applyBorder="1" applyAlignment="1" applyProtection="1">
      <alignment horizontal="center" vertical="center"/>
      <protection locked="0"/>
    </xf>
    <xf numFmtId="0" fontId="14" fillId="0" borderId="43" xfId="0" applyFont="1" applyBorder="1" applyAlignment="1" applyProtection="1">
      <alignment horizontal="center" vertical="center" wrapText="1"/>
      <protection locked="0"/>
    </xf>
    <xf numFmtId="0" fontId="14" fillId="0" borderId="44" xfId="0" applyFont="1" applyBorder="1" applyAlignment="1" applyProtection="1">
      <alignment horizontal="center" vertical="center" wrapText="1"/>
      <protection locked="0"/>
    </xf>
    <xf numFmtId="14" fontId="14" fillId="0" borderId="16" xfId="0" applyNumberFormat="1" applyFont="1" applyBorder="1" applyAlignment="1" applyProtection="1">
      <alignment horizontal="center" vertical="center" wrapText="1"/>
      <protection locked="0"/>
    </xf>
    <xf numFmtId="0" fontId="14" fillId="0" borderId="44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7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2" fillId="9" borderId="16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21" fillId="12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9" fontId="27" fillId="0" borderId="3" xfId="1" applyFont="1" applyBorder="1" applyAlignment="1" applyProtection="1">
      <alignment horizontal="center" vertical="center"/>
    </xf>
    <xf numFmtId="9" fontId="27" fillId="0" borderId="5" xfId="1" applyFont="1" applyBorder="1" applyAlignment="1" applyProtection="1">
      <alignment horizontal="center" vertical="center"/>
    </xf>
    <xf numFmtId="0" fontId="25" fillId="11" borderId="3" xfId="0" applyFont="1" applyFill="1" applyBorder="1" applyAlignment="1">
      <alignment horizontal="center" vertical="center" readingOrder="2"/>
    </xf>
    <xf numFmtId="0" fontId="25" fillId="11" borderId="4" xfId="0" applyFont="1" applyFill="1" applyBorder="1" applyAlignment="1">
      <alignment horizontal="center" vertical="center" readingOrder="2"/>
    </xf>
    <xf numFmtId="0" fontId="24" fillId="0" borderId="3" xfId="0" applyFont="1" applyBorder="1" applyAlignment="1" applyProtection="1">
      <alignment horizontal="center" vertical="center" readingOrder="2"/>
    </xf>
    <xf numFmtId="0" fontId="24" fillId="0" borderId="5" xfId="0" applyFont="1" applyBorder="1" applyAlignment="1" applyProtection="1">
      <alignment horizontal="center" vertical="center" readingOrder="2"/>
    </xf>
    <xf numFmtId="0" fontId="24" fillId="25" borderId="32" xfId="0" applyFont="1" applyFill="1" applyBorder="1" applyAlignment="1">
      <alignment horizontal="center"/>
    </xf>
    <xf numFmtId="0" fontId="15" fillId="25" borderId="0" xfId="0" applyFont="1" applyFill="1" applyAlignment="1">
      <alignment horizontal="center" vertical="center"/>
    </xf>
    <xf numFmtId="0" fontId="24" fillId="26" borderId="27" xfId="0" applyFont="1" applyFill="1" applyBorder="1" applyAlignment="1">
      <alignment horizontal="center" vertical="center"/>
    </xf>
    <xf numFmtId="0" fontId="24" fillId="26" borderId="0" xfId="0" applyFont="1" applyFill="1" applyBorder="1" applyAlignment="1">
      <alignment horizontal="center" vertical="center"/>
    </xf>
    <xf numFmtId="0" fontId="24" fillId="26" borderId="0" xfId="0" applyFont="1" applyFill="1" applyAlignment="1">
      <alignment horizontal="center" vertical="center"/>
    </xf>
    <xf numFmtId="0" fontId="12" fillId="25" borderId="0" xfId="0" applyFont="1" applyFill="1" applyAlignment="1">
      <alignment horizontal="center"/>
    </xf>
    <xf numFmtId="0" fontId="12" fillId="25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0" fillId="21" borderId="20" xfId="0" applyFill="1" applyBorder="1" applyAlignment="1">
      <alignment horizontal="center"/>
    </xf>
    <xf numFmtId="0" fontId="0" fillId="21" borderId="25" xfId="0" applyFill="1" applyBorder="1" applyAlignment="1">
      <alignment horizontal="center"/>
    </xf>
    <xf numFmtId="0" fontId="0" fillId="21" borderId="14" xfId="0" applyFill="1" applyBorder="1" applyAlignment="1">
      <alignment horizontal="center"/>
    </xf>
  </cellXfs>
  <cellStyles count="6">
    <cellStyle name="Comma 2" xfId="3" xr:uid="{731A2E68-DD78-D34C-BE9F-C894E2D2349C}"/>
    <cellStyle name="Done" xfId="5" xr:uid="{82A53449-7FAD-F146-A50A-B372D9BA0351}"/>
    <cellStyle name="Normal" xfId="0" builtinId="0"/>
    <cellStyle name="Normal 2" xfId="2" xr:uid="{E334A90F-D129-4445-ADF4-4EA35D604F83}"/>
    <cellStyle name="Percent" xfId="1" builtinId="5"/>
    <cellStyle name="Percent 2" xfId="4" xr:uid="{7871A448-149F-E44E-BDB9-9713E7946A00}"/>
  </cellStyles>
  <dxfs count="549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8EA9DB"/>
        </bottom>
        <vertical/>
        <horizontal/>
      </border>
    </dxf>
    <dxf>
      <border outline="0">
        <bottom style="thin">
          <color rgb="FFC9C9C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61616"/>
        <name val="Calibri"/>
        <family val="2"/>
        <scheme val="minor"/>
      </font>
      <fill>
        <patternFill patternType="solid">
          <fgColor rgb="FF000000"/>
          <bgColor rgb="FF75717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8EA9DB"/>
        </bottom>
        <vertical/>
        <horizontal/>
      </border>
    </dxf>
    <dxf>
      <border outline="0">
        <bottom style="thin">
          <color rgb="FFC9C9C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61616"/>
        <name val="Calibri"/>
        <family val="2"/>
        <scheme val="minor"/>
      </font>
      <fill>
        <patternFill patternType="solid">
          <fgColor rgb="FF000000"/>
          <bgColor rgb="FF75717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8EA9DB"/>
        </bottom>
        <vertical/>
        <horizontal/>
      </border>
    </dxf>
    <dxf>
      <border outline="0">
        <bottom style="thin">
          <color rgb="FFC9C9C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61616"/>
        <name val="Calibri"/>
        <family val="2"/>
        <scheme val="minor"/>
      </font>
      <fill>
        <patternFill patternType="solid">
          <fgColor rgb="FF000000"/>
          <bgColor rgb="FF75717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8EA9DB"/>
        </bottom>
        <vertical/>
        <horizontal/>
      </border>
    </dxf>
    <dxf>
      <border outline="0">
        <bottom style="thin">
          <color rgb="FFC9C9C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61616"/>
        <name val="Calibri"/>
        <family val="2"/>
        <scheme val="minor"/>
      </font>
      <fill>
        <patternFill patternType="solid">
          <fgColor rgb="FF000000"/>
          <bgColor rgb="FF75717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 style="thin">
          <color rgb="FF8EA9DB"/>
        </bottom>
        <vertical/>
        <horizontal/>
      </border>
    </dxf>
    <dxf>
      <border outline="0">
        <top style="thin">
          <color rgb="FFC9C9C9"/>
        </top>
      </border>
    </dxf>
    <dxf>
      <border outline="0">
        <bottom style="thin">
          <color rgb="FFC9C9C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61616"/>
        <name val="Calibri"/>
        <family val="2"/>
        <scheme val="minor"/>
      </font>
      <fill>
        <patternFill patternType="solid">
          <fgColor rgb="FF000000"/>
          <bgColor rgb="FF75717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C9C9C9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C9C9C9"/>
        </top>
        <bottom style="thin">
          <color rgb="FF8EA9DB"/>
        </bottom>
      </border>
    </dxf>
    <dxf>
      <border outline="0">
        <left style="thin">
          <color rgb="FFC9C9C9"/>
        </left>
        <top style="thin">
          <color rgb="FFC9C9C9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C9C9C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61616"/>
        <name val="Calibri"/>
        <family val="2"/>
        <scheme val="minor"/>
      </font>
      <fill>
        <patternFill patternType="solid">
          <fgColor rgb="FF000000"/>
          <bgColor rgb="FF75717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2"/>
      <border diagonalUp="0" diagonalDown="0">
        <left/>
        <right/>
        <top style="thin">
          <color rgb="FFC9C9C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C9C9C9"/>
        </top>
        <bottom/>
        <vertical/>
        <horizontal/>
      </border>
    </dxf>
    <dxf>
      <border outline="0">
        <top style="thin">
          <color rgb="FFC9C9C9"/>
        </top>
      </border>
    </dxf>
    <dxf>
      <border outline="0">
        <left style="thin">
          <color rgb="FFC9C9C9"/>
        </left>
        <right style="thin">
          <color rgb="FFC9C9C9"/>
        </right>
        <top style="thin">
          <color rgb="FFC9C9C9"/>
        </top>
        <bottom style="thin">
          <color rgb="FFC9C9C9"/>
        </bottom>
      </border>
    </dxf>
    <dxf>
      <border outline="0">
        <bottom style="thin">
          <color rgb="FFC9C9C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61616"/>
        <name val="Calibri"/>
        <family val="2"/>
        <scheme val="minor"/>
      </font>
      <fill>
        <patternFill patternType="solid">
          <fgColor rgb="FF000000"/>
          <bgColor rgb="FF75717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2" tint="-0.89999084444715716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/>
      </border>
    </dxf>
    <dxf>
      <font>
        <b val="0"/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</dxf>
    <dxf>
      <font>
        <b val="0"/>
        <strike val="0"/>
        <outline val="0"/>
        <shadow val="0"/>
        <u val="none"/>
        <vertAlign val="baseline"/>
        <sz val="14"/>
        <name val="Calibri (Body)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4"/>
        <name val="Calibri (Body)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Calibri (Body)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Calibri (Body)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Calibri (Body)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Calibri (Body)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Calibri (Body)"/>
      </font>
      <numFmt numFmtId="164" formatCode="[$-2000401]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medium">
          <color indexed="64"/>
        </top>
      </border>
    </dxf>
    <dxf>
      <font>
        <b val="0"/>
        <strike val="0"/>
        <outline val="0"/>
        <shadow val="0"/>
        <u val="none"/>
        <vertAlign val="baseline"/>
        <sz val="14"/>
        <name val="Calibri (Body)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 (Body)"/>
        <scheme val="minor"/>
      </font>
      <fill>
        <patternFill patternType="solid">
          <fgColor rgb="FF000000"/>
          <bgColor rgb="FF80808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general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family val="2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400]h:mm:ss\ AM/P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400]h:mm:ss\ AM/P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6" formatCode="[$-F400]h:mm:ss\ AM/PM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  <family val="2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</font>
      <numFmt numFmtId="19" formatCode="dd/mm/yyyy"/>
      <alignment horizontal="center" vertical="center" textRotation="0" wrapText="1" indent="0" justifyLastLine="0" shrinkToFit="0" readingOrder="0"/>
    </dxf>
    <dxf>
      <font>
        <b/>
        <family val="2"/>
      </font>
      <numFmt numFmtId="19" formatCode="dd/mm/yyyy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  <family val="2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04-4048-998A-0E5300611215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C04-4048-998A-0E530061121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04-4048-998A-0E530061121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C04-4048-998A-0E53006112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SA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Report'!$C$60:$F$60</c:f>
              <c:strCache>
                <c:ptCount val="4"/>
                <c:pt idx="0">
                  <c:v>المتعثرة    Barrier</c:v>
                </c:pt>
                <c:pt idx="1">
                  <c:v>الجارية   Ongoing</c:v>
                </c:pt>
                <c:pt idx="2">
                  <c:v>الغير منجزة   Not Done</c:v>
                </c:pt>
                <c:pt idx="3">
                  <c:v>المنجزة    Done</c:v>
                </c:pt>
              </c:strCache>
            </c:strRef>
          </c:cat>
          <c:val>
            <c:numRef>
              <c:f>'Annual Report'!$C$61:$F$61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4048-998A-0E530061121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9B-4B42-8579-9B0461E30E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9B-4B42-8579-9B0461E30E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9B-4B42-8579-9B0461E30EC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9B-4B42-8579-9B0461E30EC1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9B-4B42-8579-9B0461E30EC1}"/>
              </c:ext>
            </c:extLst>
          </c:dPt>
          <c:val>
            <c:numRef>
              <c:f>Indicator!$K$11:$K$15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9B-4B42-8579-9B0461E3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29B-4B42-8579-9B0461E30EC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381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29B-4B42-8579-9B0461E30EC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29B-4B42-8579-9B0461E30EC1}"/>
              </c:ext>
            </c:extLst>
          </c:dPt>
          <c:val>
            <c:numRef>
              <c:f>Indicator!$L$11:$L$13</c:f>
              <c:numCache>
                <c:formatCode>0%</c:formatCode>
                <c:ptCount val="3"/>
                <c:pt idx="0">
                  <c:v>0.25</c:v>
                </c:pt>
                <c:pt idx="1">
                  <c:v>0.01</c:v>
                </c:pt>
                <c:pt idx="2">
                  <c:v>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9B-4B42-8579-9B0461E3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341666413370816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/>
              <a:srcRect/>
              <a:stretch>
                <a:fillRect/>
              </a:stretch>
            </a:blip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pictureOptions>
            <c:pictureFormat val="stackScale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'Annual Report'!$B$12:$E$12</c:f>
              <c:strCache>
                <c:ptCount val="4"/>
                <c:pt idx="0">
                  <c:v>Average of  Total Meetings </c:v>
                </c:pt>
                <c:pt idx="1">
                  <c:v>Average of Total Attended</c:v>
                </c:pt>
                <c:pt idx="2">
                  <c:v> Average of Total Apology </c:v>
                </c:pt>
                <c:pt idx="3">
                  <c:v>   Average of Total Absente</c:v>
                </c:pt>
              </c:strCache>
            </c:strRef>
          </c:cat>
          <c:val>
            <c:numRef>
              <c:f>'Annual Report'!$B$13:$E$13</c:f>
              <c:numCache>
                <c:formatCode>0.00</c:formatCode>
                <c:ptCount val="4"/>
                <c:pt idx="0" formatCode="General">
                  <c:v>2</c:v>
                </c:pt>
                <c:pt idx="1">
                  <c:v>1.5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7D4D-9843-52B5F03F3C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7"/>
        <c:overlap val="-40"/>
        <c:axId val="883877263"/>
        <c:axId val="1295840735"/>
      </c:barChart>
      <c:catAx>
        <c:axId val="88387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295840735"/>
        <c:crosses val="autoZero"/>
        <c:auto val="1"/>
        <c:lblAlgn val="ctr"/>
        <c:lblOffset val="100"/>
        <c:noMultiLvlLbl val="0"/>
      </c:catAx>
      <c:valAx>
        <c:axId val="1295840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387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68629003915438"/>
          <c:y val="0.24773687091385471"/>
          <c:w val="0.52780404017404137"/>
          <c:h val="0.61414213051589428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FA-4342-B811-F46554484E20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FA-4342-B811-F46554484E20}"/>
              </c:ext>
            </c:extLst>
          </c:dPt>
          <c:cat>
            <c:strRef>
              <c:f>'Annual Report'!$F$12:$G$12</c:f>
              <c:strCache>
                <c:ptCount val="2"/>
                <c:pt idx="0">
                  <c:v>Average of  Total  Attendance Percentage</c:v>
                </c:pt>
                <c:pt idx="1">
                  <c:v> Average of Total Absentes Percentage </c:v>
                </c:pt>
              </c:strCache>
            </c:strRef>
          </c:cat>
          <c:val>
            <c:numRef>
              <c:f>'Annual Report'!$F$13:$G$13</c:f>
              <c:numCache>
                <c:formatCode>0.0%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FA-4342-B811-F4655448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3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36975</xdr:colOff>
      <xdr:row>61</xdr:row>
      <xdr:rowOff>131500</xdr:rowOff>
    </xdr:from>
    <xdr:to>
      <xdr:col>5</xdr:col>
      <xdr:colOff>1607595</xdr:colOff>
      <xdr:row>81</xdr:row>
      <xdr:rowOff>128607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4C208-9413-8642-9C00-745863F20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514430</xdr:colOff>
      <xdr:row>61</xdr:row>
      <xdr:rowOff>192910</xdr:rowOff>
    </xdr:from>
    <xdr:to>
      <xdr:col>3</xdr:col>
      <xdr:colOff>1157467</xdr:colOff>
      <xdr:row>82</xdr:row>
      <xdr:rowOff>64304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5EDD1-A597-9841-998B-C5FB67C1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3584936</xdr:colOff>
      <xdr:row>61</xdr:row>
      <xdr:rowOff>32152</xdr:rowOff>
    </xdr:from>
    <xdr:to>
      <xdr:col>6</xdr:col>
      <xdr:colOff>3006202</xdr:colOff>
      <xdr:row>82</xdr:row>
      <xdr:rowOff>241140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DDFF1-7B1E-DF49-8CEB-A35ACA72C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1044937</xdr:colOff>
      <xdr:row>75</xdr:row>
      <xdr:rowOff>96454</xdr:rowOff>
    </xdr:from>
    <xdr:to>
      <xdr:col>5</xdr:col>
      <xdr:colOff>3118734</xdr:colOff>
      <xdr:row>77</xdr:row>
      <xdr:rowOff>160759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803812B-B3BC-054C-9186-2F775FC097FB}"/>
            </a:ext>
          </a:extLst>
        </xdr:cNvPr>
        <xdr:cNvSpPr txBox="1"/>
      </xdr:nvSpPr>
      <xdr:spPr>
        <a:xfrm>
          <a:off x="13841393" y="16397467"/>
          <a:ext cx="4822784" cy="4822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>
              <a:latin typeface="Impact" panose="020B0806030902050204" pitchFamily="34" charset="0"/>
            </a:rPr>
            <a:t>%</a:t>
          </a:r>
          <a:r>
            <a:rPr lang="en-US" sz="2800" b="0" baseline="0">
              <a:latin typeface="Impact" panose="020B0806030902050204" pitchFamily="34" charset="0"/>
            </a:rPr>
            <a:t> of Achived </a:t>
          </a:r>
          <a:r>
            <a:rPr lang="ar" sz="2800" b="1" i="0">
              <a:latin typeface="Calibri" panose="020F0502020204030204" pitchFamily="34" charset="0"/>
              <a:cs typeface="Calibri" panose="020F0502020204030204" pitchFamily="34" charset="0"/>
            </a:rPr>
            <a:t>نسبة الإنجاز  </a:t>
          </a:r>
          <a:endParaRPr lang="en-US" sz="2800" b="1" i="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2588226</xdr:colOff>
      <xdr:row>67</xdr:row>
      <xdr:rowOff>96458</xdr:rowOff>
    </xdr:from>
    <xdr:to>
      <xdr:col>5</xdr:col>
      <xdr:colOff>1607594</xdr:colOff>
      <xdr:row>71</xdr:row>
      <xdr:rowOff>64305</xdr:rowOff>
    </xdr:to>
    <xdr:sp macro="" textlink="Indicator!$L$11">
      <xdr:nvSpPr>
        <xdr:cNvPr id="6" name="TextBox 5">
          <a:extLst>
            <a:ext uri="{FF2B5EF4-FFF2-40B4-BE49-F238E27FC236}">
              <a16:creationId xmlns:a16="http://schemas.microsoft.com/office/drawing/2014/main" id="{85D9C949-2316-564E-ACD3-F7F4FB1E0548}"/>
            </a:ext>
          </a:extLst>
        </xdr:cNvPr>
        <xdr:cNvSpPr txBox="1"/>
      </xdr:nvSpPr>
      <xdr:spPr>
        <a:xfrm>
          <a:off x="14259365" y="19805572"/>
          <a:ext cx="1768356" cy="80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13293C4-F812-AF4D-A3B6-A3095D5F7F82}" type="TxLink">
            <a:rPr lang="en-US" sz="3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25%</a:t>
          </a:fld>
          <a:endParaRPr lang="en-US" sz="3800" b="1">
            <a:latin typeface="Impact" panose="020B0806030902050204" pitchFamily="34" charset="0"/>
          </a:endParaRPr>
        </a:p>
      </xdr:txBody>
    </xdr:sp>
    <xdr:clientData/>
  </xdr:twoCellAnchor>
  <xdr:twoCellAnchor>
    <xdr:from>
      <xdr:col>1</xdr:col>
      <xdr:colOff>514430</xdr:colOff>
      <xdr:row>13</xdr:row>
      <xdr:rowOff>176836</xdr:rowOff>
    </xdr:from>
    <xdr:to>
      <xdr:col>5</xdr:col>
      <xdr:colOff>530506</xdr:colOff>
      <xdr:row>24</xdr:row>
      <xdr:rowOff>900253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4C63BC-E763-5D4F-BBBF-B95288E0C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2009492</xdr:colOff>
      <xdr:row>11</xdr:row>
      <xdr:rowOff>1</xdr:rowOff>
    </xdr:from>
    <xdr:to>
      <xdr:col>7</xdr:col>
      <xdr:colOff>192911</xdr:colOff>
      <xdr:row>25</xdr:row>
      <xdr:rowOff>241138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3DE6C43-90A7-8945-A5FD-3EE7CD8DDA1C}"/>
            </a:ext>
          </a:extLst>
        </xdr:cNvPr>
        <xdr:cNvGrpSpPr/>
      </xdr:nvGrpSpPr>
      <xdr:grpSpPr>
        <a:xfrm>
          <a:off x="15031011" y="5433672"/>
          <a:ext cx="7282406" cy="6076707"/>
          <a:chOff x="32569872" y="5353290"/>
          <a:chExt cx="6060630" cy="5208607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771328E1-622C-AA40-B2DC-1950D04647BF}"/>
              </a:ext>
            </a:extLst>
          </xdr:cNvPr>
          <xdr:cNvSpPr>
            <a:spLocks/>
          </xdr:cNvSpPr>
        </xdr:nvSpPr>
        <xdr:spPr>
          <a:xfrm>
            <a:off x="33888099" y="6470568"/>
            <a:ext cx="3649241" cy="3552785"/>
          </a:xfrm>
          <a:prstGeom prst="ellipse">
            <a:avLst/>
          </a:prstGeom>
          <a:gradFill flip="none" rotWithShape="1">
            <a:gsLst>
              <a:gs pos="0">
                <a:schemeClr val="bg1">
                  <a:lumMod val="95000"/>
                </a:schemeClr>
              </a:gs>
              <a:gs pos="50000">
                <a:schemeClr val="bg1"/>
              </a:gs>
              <a:gs pos="100000">
                <a:schemeClr val="bg1">
                  <a:lumMod val="95000"/>
                </a:schemeClr>
              </a:gs>
            </a:gsLst>
            <a:lin ang="54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0982D5E6-533B-A74E-BC5B-2F65AC58CDCB}"/>
              </a:ext>
            </a:extLst>
          </xdr:cNvPr>
          <xdr:cNvGraphicFramePr>
            <a:graphicFrameLocks/>
          </xdr:cNvGraphicFramePr>
        </xdr:nvGraphicFramePr>
        <xdr:xfrm>
          <a:off x="32569872" y="5353290"/>
          <a:ext cx="6060630" cy="52086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CB6F76AD-F86F-8442-ACC3-29389F874B9E}"/>
              </a:ext>
            </a:extLst>
          </xdr:cNvPr>
          <xdr:cNvSpPr>
            <a:spLocks/>
          </xdr:cNvSpPr>
        </xdr:nvSpPr>
        <xdr:spPr>
          <a:xfrm>
            <a:off x="35419494" y="7969811"/>
            <a:ext cx="554299" cy="489995"/>
          </a:xfrm>
          <a:prstGeom prst="ellipse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434051</xdr:colOff>
      <xdr:row>17</xdr:row>
      <xdr:rowOff>353672</xdr:rowOff>
    </xdr:from>
    <xdr:to>
      <xdr:col>6</xdr:col>
      <xdr:colOff>1864811</xdr:colOff>
      <xdr:row>19</xdr:row>
      <xdr:rowOff>257216</xdr:rowOff>
    </xdr:to>
    <xdr:sp macro="" textlink="$F$13">
      <xdr:nvSpPr>
        <xdr:cNvPr id="11" name="TextBox 10">
          <a:extLst>
            <a:ext uri="{FF2B5EF4-FFF2-40B4-BE49-F238E27FC236}">
              <a16:creationId xmlns:a16="http://schemas.microsoft.com/office/drawing/2014/main" id="{851B9FC9-EBB7-C943-A066-22247E29E85C}"/>
            </a:ext>
          </a:extLst>
        </xdr:cNvPr>
        <xdr:cNvSpPr txBox="1"/>
      </xdr:nvSpPr>
      <xdr:spPr>
        <a:xfrm>
          <a:off x="19435823" y="7941520"/>
          <a:ext cx="1430760" cy="643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2636132-03C0-744E-82F8-467BF09F142F}" type="TxLink">
            <a:rPr lang="en-US" sz="3800" b="1" i="0" u="none" strike="noStrike">
              <a:solidFill>
                <a:srgbClr val="FF0000"/>
              </a:solidFill>
              <a:latin typeface="Calibri"/>
              <a:cs typeface="Calibri"/>
            </a:rPr>
            <a:pPr/>
            <a:t>75.0%</a:t>
          </a:fld>
          <a:endParaRPr lang="en-US" sz="38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03302/Desktop/meeting%20minutes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&amp;Graph"/>
      <sheetName val="Action Plan"/>
      <sheetName val="Sheet1"/>
      <sheetName val="Sheet2"/>
      <sheetName val="ورقة1"/>
      <sheetName val="Sheet3"/>
    </sheetNames>
    <sheetDataSet>
      <sheetData sheetId="0">
        <row r="4">
          <cell r="B4" t="str">
            <v>mashael</v>
          </cell>
          <cell r="I4" t="str">
            <v>المنجزة
Done</v>
          </cell>
        </row>
        <row r="5">
          <cell r="B5" t="str">
            <v>m2</v>
          </cell>
          <cell r="I5" t="str">
            <v>الغير منجزة
Not Done</v>
          </cell>
        </row>
        <row r="6">
          <cell r="B6" t="str">
            <v>mashael</v>
          </cell>
          <cell r="I6" t="str">
            <v>المتعثرة
Barrier</v>
          </cell>
        </row>
        <row r="7">
          <cell r="B7">
            <v>0</v>
          </cell>
          <cell r="I7" t="str">
            <v>الجارية
Ongoing</v>
          </cell>
        </row>
        <row r="8">
          <cell r="B8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26FC2E8-2547-8440-87D7-D3181A4237D9}" name="Table15" displayName="Table15" ref="A1:A5" totalsRowShown="0" headerRowDxfId="548" dataDxfId="547">
  <autoFilter ref="A1:A5" xr:uid="{F8A8643F-25DD-504D-A1AA-290AB0B7D7C4}">
    <filterColumn colId="0" hiddenButton="1"/>
  </autoFilter>
  <tableColumns count="1">
    <tableColumn id="1" xr3:uid="{A2ADE0A8-A296-774B-84F7-464CAAF0BFB9}" name="status" dataDxfId="546"/>
  </tableColumns>
  <tableStyleInfo name="TableStyleMedium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B620B67B-CFA4-FB42-A6B2-FD18F9F0E83E}" name="Table114122" displayName="Table114122" ref="C9:C46" totalsRowShown="0" headerRowDxfId="507" dataDxfId="506" tableBorderDxfId="505">
  <autoFilter ref="C9:C46" xr:uid="{5540E085-DA4A-A045-9A5A-AC7611AA7A00}">
    <filterColumn colId="0" hiddenButton="1"/>
  </autoFilter>
  <tableColumns count="1">
    <tableColumn id="1" xr3:uid="{4690383A-F4B0-9C41-8E06-926058126678}" name="Invitees      المدعويين" dataDxfId="50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1D408FD-AF9F-DE41-9680-AD2CFF9F237B}" name="Table11135123" displayName="Table11135123" ref="E9:E46" totalsRowShown="0" headerRowDxfId="503" dataDxfId="502" tableBorderDxfId="501">
  <autoFilter ref="E9:E46" xr:uid="{79AC04C4-61CE-CD43-9126-FBB62EFB21F3}">
    <filterColumn colId="0" hiddenButton="1"/>
  </autoFilter>
  <tableColumns count="1">
    <tableColumn id="1" xr3:uid="{A249DBBF-2F77-2241-9409-F128C079F463}" name="Absentees      المتغيبين" dataDxfId="50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51CEC1D1-C25A-104C-BDA7-4981BC1B2ED7}" name="Table11146124" displayName="Table11146124" ref="G9:G46" totalsRowShown="0" headerRowDxfId="499" dataDxfId="498" tableBorderDxfId="497">
  <autoFilter ref="G9:G46" xr:uid="{62C513FD-85FE-0B4B-BBBA-891D2BB1924D}">
    <filterColumn colId="0" hiddenButton="1"/>
  </autoFilter>
  <tableColumns count="1">
    <tableColumn id="1" xr3:uid="{157B248C-6889-0E46-A3DC-2C13D12C357B}" name="Abologies      المعتذرين" dataDxfId="49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FCDF4212-1C37-C545-9F2A-862D842226D9}" name="Table197125" displayName="Table197125" ref="A52:B53" headerRowCount="0" headerRowDxfId="495" dataDxfId="494" totalsRowDxfId="492" tableBorderDxfId="493">
  <tableColumns count="2">
    <tableColumn id="1" xr3:uid="{B0B5FD87-18E2-8F43-8E34-A56163B164D3}" name="Perpared By:         إعداد" totalsRowLabel="Total" headerRowDxfId="491" dataDxfId="490"/>
    <tableColumn id="2" xr3:uid="{06F65089-9461-ED45-8074-14051D5C1536}" name="Column1" totalsRowFunction="count" headerRowDxfId="489" dataDxfId="488"/>
  </tableColumns>
  <tableStyleInfo name="TableStyleMedium2" showFirstColumn="1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FF91375E-E6B5-614E-938D-17EBD3C72DE4}" name="Table208126" displayName="Table208126" ref="A9:A46" totalsRowShown="0" headerRowDxfId="487" dataDxfId="486" tableBorderDxfId="485">
  <autoFilter ref="A9:A46" xr:uid="{6FAF11D5-E0DC-D849-A098-5D40B5891D18}">
    <filterColumn colId="0" hiddenButton="1"/>
  </autoFilter>
  <tableColumns count="1">
    <tableColumn id="1" xr3:uid="{C5E75E5D-8332-A742-9622-7E0D42A23166}" name="Attendance        الحضور " dataDxfId="484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0D13E0-F782-9542-A87C-AB23E0663212}" name="Table1141226" displayName="Table1141226" ref="C9:C46" totalsRowShown="0" headerRowDxfId="469" dataDxfId="468" tableBorderDxfId="467">
  <autoFilter ref="C9:C46" xr:uid="{5540E085-DA4A-A045-9A5A-AC7611AA7A00}">
    <filterColumn colId="0" hiddenButton="1"/>
  </autoFilter>
  <tableColumns count="1">
    <tableColumn id="1" xr3:uid="{F6BFD7DB-4DA8-9D4F-B227-24445ED3263F}" name="Invitees      المدعويين" dataDxfId="466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8184F7-9A2E-5647-991B-41C0A420947D}" name="Table111351237" displayName="Table111351237" ref="E9:E46" totalsRowShown="0" headerRowDxfId="465" dataDxfId="464" tableBorderDxfId="463">
  <autoFilter ref="E9:E46" xr:uid="{79AC04C4-61CE-CD43-9126-FBB62EFB21F3}">
    <filterColumn colId="0" hiddenButton="1"/>
  </autoFilter>
  <tableColumns count="1">
    <tableColumn id="1" xr3:uid="{936293BC-CB2F-DF41-BE4B-9C3FC352D239}" name="Absentees      المتغيبين" dataDxfId="462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6AA388-71BA-0E45-9D1F-3743149FF536}" name="Table111461248" displayName="Table111461248" ref="G9:G46" totalsRowShown="0" headerRowDxfId="461" dataDxfId="460" tableBorderDxfId="459">
  <autoFilter ref="G9:G46" xr:uid="{62C513FD-85FE-0B4B-BBBA-891D2BB1924D}">
    <filterColumn colId="0" hiddenButton="1"/>
  </autoFilter>
  <tableColumns count="1">
    <tableColumn id="1" xr3:uid="{F05D28E3-AA14-EA45-B35B-8FACE05D1170}" name="Abologies      المعتذرين" dataDxfId="45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A646BD-90E7-054D-A1E5-FF6104E5EC8B}" name="Table1971259" displayName="Table1971259" ref="A52:B53" headerRowCount="0" headerRowDxfId="457" dataDxfId="456" totalsRowDxfId="454" tableBorderDxfId="455">
  <tableColumns count="2">
    <tableColumn id="1" xr3:uid="{2536F61C-B354-BE43-9883-34E4FCC231E2}" name="Perpared By:         إعداد" totalsRowLabel="Total" headerRowDxfId="453" dataDxfId="452"/>
    <tableColumn id="2" xr3:uid="{72A5BB57-9D70-A44D-BCF9-94A1E4CD297D}" name="Column1" totalsRowFunction="count" headerRowDxfId="451" dataDxfId="450"/>
  </tableColumns>
  <tableStyleInfo name="TableStyleMedium2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8FBE987-D638-4A46-A732-7F59245D40C0}" name="Table20812610" displayName="Table20812610" ref="A9:A46" totalsRowShown="0" headerRowDxfId="449" dataDxfId="448" tableBorderDxfId="447">
  <autoFilter ref="A9:A46" xr:uid="{6FAF11D5-E0DC-D849-A098-5D40B5891D18}">
    <filterColumn colId="0" hiddenButton="1"/>
  </autoFilter>
  <tableColumns count="1">
    <tableColumn id="1" xr3:uid="{A395E973-AB65-CB4A-AEBC-535ED9E37985}" name="Attendance        الحضور " dataDxfId="44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1CE9C81-FADA-6343-BEBD-256074027814}" name="Table16" displayName="Table16" ref="C1:C5" totalsRowShown="0" headerRowDxfId="545" dataDxfId="544" tableBorderDxfId="543">
  <autoFilter ref="C1:C5" xr:uid="{9B6D60AC-543B-A940-A2DC-360894C63A83}">
    <filterColumn colId="0" hiddenButton="1"/>
  </autoFilter>
  <tableColumns count="1">
    <tableColumn id="1" xr3:uid="{356FAC8D-5B21-2D4F-8484-8F7B436F39D6}" name="Meeting Type" dataDxfId="542"/>
  </tableColumns>
  <tableStyleInfo name="TableStyleMedium1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B49D448-F84B-9C4E-B5D4-DBAE6A0A405B}" name="Table11412211" displayName="Table11412211" ref="C9:C46" totalsRowShown="0" headerRowDxfId="431" dataDxfId="430" tableBorderDxfId="429">
  <autoFilter ref="C9:C46" xr:uid="{5540E085-DA4A-A045-9A5A-AC7611AA7A00}">
    <filterColumn colId="0" hiddenButton="1"/>
  </autoFilter>
  <tableColumns count="1">
    <tableColumn id="1" xr3:uid="{F191E101-3F98-EB4D-9C81-BD5CE1A1FF50}" name="Invitees      المدعويين" dataDxfId="428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871946-704D-364A-A00B-2C31FF3E612E}" name="Table1113512312" displayName="Table1113512312" ref="E9:E46" totalsRowShown="0" headerRowDxfId="427" dataDxfId="426" tableBorderDxfId="425">
  <autoFilter ref="E9:E46" xr:uid="{79AC04C4-61CE-CD43-9126-FBB62EFB21F3}">
    <filterColumn colId="0" hiddenButton="1"/>
  </autoFilter>
  <tableColumns count="1">
    <tableColumn id="1" xr3:uid="{08569D87-1458-8647-97A0-B1915ACF62C7}" name="Absentees      المتغيبين" dataDxfId="424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048CB89-70A6-2540-95C2-4BCD80E3ED7F}" name="Table1114612413" displayName="Table1114612413" ref="G9:G46" totalsRowShown="0" headerRowDxfId="423" dataDxfId="422" tableBorderDxfId="421">
  <autoFilter ref="G9:G46" xr:uid="{62C513FD-85FE-0B4B-BBBA-891D2BB1924D}">
    <filterColumn colId="0" hiddenButton="1"/>
  </autoFilter>
  <tableColumns count="1">
    <tableColumn id="1" xr3:uid="{9FF1E7E3-431D-6E4C-B66E-3709ADAD7D9F}" name="Abologies      المعتذرين" dataDxfId="42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0A12AB-6B24-1A40-AC1A-CB7E5AC1D330}" name="Table19712514" displayName="Table19712514" ref="A52:B53" headerRowCount="0" headerRowDxfId="419" dataDxfId="418" totalsRowDxfId="416" tableBorderDxfId="417">
  <tableColumns count="2">
    <tableColumn id="1" xr3:uid="{29944443-2CF9-BC42-A14C-7B7102D63981}" name="Perpared By:         إعداد" totalsRowLabel="Total" headerRowDxfId="415" dataDxfId="414"/>
    <tableColumn id="2" xr3:uid="{F39C0887-AF63-B34A-BD69-6FF30D9D3D69}" name="Column1" totalsRowFunction="count" headerRowDxfId="413" dataDxfId="412"/>
  </tableColumns>
  <tableStyleInfo name="TableStyleMedium2" showFirstColumn="1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6A15A4-193B-A54C-BC2C-17A981EEED06}" name="Table20812615" displayName="Table20812615" ref="A9:A46" totalsRowShown="0" headerRowDxfId="411" dataDxfId="410" tableBorderDxfId="409">
  <autoFilter ref="A9:A46" xr:uid="{6FAF11D5-E0DC-D849-A098-5D40B5891D18}">
    <filterColumn colId="0" hiddenButton="1"/>
  </autoFilter>
  <tableColumns count="1">
    <tableColumn id="1" xr3:uid="{5ECD5039-C5AB-234B-885A-DFB8E481932F}" name="Attendance        الحضور " dataDxfId="408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BE9F4E6-1795-A143-8FCC-BBB9E901BB2C}" name="Table11412219" displayName="Table11412219" ref="C9:C46" totalsRowShown="0" headerRowDxfId="393" dataDxfId="392" tableBorderDxfId="391">
  <autoFilter ref="C9:C46" xr:uid="{5540E085-DA4A-A045-9A5A-AC7611AA7A00}">
    <filterColumn colId="0" hiddenButton="1"/>
  </autoFilter>
  <tableColumns count="1">
    <tableColumn id="1" xr3:uid="{5CBABC7D-FC1A-E543-B108-F6232406987B}" name="Invitees      المدعويين" dataDxfId="390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DEA76DC-840A-ED45-B41A-CD026A8E40FE}" name="Table1113512320" displayName="Table1113512320" ref="E9:E46" totalsRowShown="0" headerRowDxfId="389" dataDxfId="388" tableBorderDxfId="387">
  <autoFilter ref="E9:E46" xr:uid="{79AC04C4-61CE-CD43-9126-FBB62EFB21F3}">
    <filterColumn colId="0" hiddenButton="1"/>
  </autoFilter>
  <tableColumns count="1">
    <tableColumn id="1" xr3:uid="{C9879E2E-D581-4641-85F2-35664F5B1CB9}" name="Absentees      المتغيبين" dataDxfId="386"/>
  </tableColumns>
  <tableStyleInfo name="TableStyleMedium2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4EB6BD-47D6-9442-B671-FE71D1A4F255}" name="Table1114612421" displayName="Table1114612421" ref="G9:G46" totalsRowShown="0" headerRowDxfId="385" dataDxfId="384" tableBorderDxfId="383">
  <autoFilter ref="G9:G46" xr:uid="{62C513FD-85FE-0B4B-BBBA-891D2BB1924D}">
    <filterColumn colId="0" hiddenButton="1"/>
  </autoFilter>
  <tableColumns count="1">
    <tableColumn id="1" xr3:uid="{F5CD0B8F-CBAB-1F4F-BDBC-007C1E85A824}" name="Abologies      المعتذرين" dataDxfId="382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62762D-AD19-8148-9C35-DB2CC78786FE}" name="Table19712522" displayName="Table19712522" ref="A52:B53" headerRowCount="0" headerRowDxfId="381" dataDxfId="380" totalsRowDxfId="378" tableBorderDxfId="379">
  <tableColumns count="2">
    <tableColumn id="1" xr3:uid="{E9328312-A87F-6F4B-9110-9D2A2C453D42}" name="Perpared By:         إعداد" totalsRowLabel="Total" headerRowDxfId="377" dataDxfId="376"/>
    <tableColumn id="2" xr3:uid="{1A28059D-F9BD-914D-B9EB-05A6D6CD3F95}" name="Column1" totalsRowFunction="count" headerRowDxfId="375" dataDxfId="374"/>
  </tableColumns>
  <tableStyleInfo name="TableStyleMedium2" showFirstColumn="1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28D26FD-1BCC-E94C-B7BE-7AD5B5447854}" name="Table20812623" displayName="Table20812623" ref="A9:A46" totalsRowShown="0" headerRowDxfId="373" dataDxfId="372" tableBorderDxfId="371">
  <autoFilter ref="A9:A46" xr:uid="{6FAF11D5-E0DC-D849-A098-5D40B5891D18}">
    <filterColumn colId="0" hiddenButton="1"/>
  </autoFilter>
  <tableColumns count="1">
    <tableColumn id="1" xr3:uid="{7EBABF0A-C75C-1C46-924B-93664D7DD46D}" name="Attendance        الحضور " dataDxfId="37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3B6C7A2-EAAC-924C-BA5E-F71A2A3FC2B4}" name="Table17" displayName="Table17" ref="E1:E6" totalsRowShown="0" headerRowDxfId="541" dataDxfId="540" tableBorderDxfId="539">
  <autoFilter ref="E1:E6" xr:uid="{A9A782CF-371C-B241-80F8-0604B04367B1}">
    <filterColumn colId="0" hiddenButton="1"/>
  </autoFilter>
  <tableColumns count="1">
    <tableColumn id="1" xr3:uid="{C727A2B2-48AE-8241-8116-D45B8E660DED}" name="Days" dataDxfId="538"/>
  </tableColumns>
  <tableStyleInfo name="TableStyleMedium1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DBD747-88DC-354C-816B-B5A5DAA9D003}" name="Table11412224" displayName="Table11412224" ref="C9:C46" totalsRowShown="0" headerRowDxfId="355" dataDxfId="354" tableBorderDxfId="353">
  <autoFilter ref="C9:C46" xr:uid="{5540E085-DA4A-A045-9A5A-AC7611AA7A00}">
    <filterColumn colId="0" hiddenButton="1"/>
  </autoFilter>
  <tableColumns count="1">
    <tableColumn id="1" xr3:uid="{B41C10A1-EE0D-1A4A-9B45-6BB0303B4B3B}" name="Invitees      المدعويين" dataDxfId="352"/>
  </tableColumns>
  <tableStyleInfo name="TableStyleMedium2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53CD8ED-BADC-034B-9DBD-751AD5974E03}" name="Table1113512325" displayName="Table1113512325" ref="E9:E46" totalsRowShown="0" headerRowDxfId="351" dataDxfId="350" tableBorderDxfId="349">
  <autoFilter ref="E9:E46" xr:uid="{79AC04C4-61CE-CD43-9126-FBB62EFB21F3}">
    <filterColumn colId="0" hiddenButton="1"/>
  </autoFilter>
  <tableColumns count="1">
    <tableColumn id="1" xr3:uid="{C4E51E0A-5483-A14C-9ACE-3A7DEB25E559}" name="Absentees      المتغيبين" dataDxfId="348"/>
  </tableColumns>
  <tableStyleInfo name="TableStyleMedium2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4F89DC9-1E99-C948-87FD-13E5F4E08F1A}" name="Table1114612426" displayName="Table1114612426" ref="G9:G46" totalsRowShown="0" headerRowDxfId="347" dataDxfId="346" tableBorderDxfId="345">
  <autoFilter ref="G9:G46" xr:uid="{62C513FD-85FE-0B4B-BBBA-891D2BB1924D}">
    <filterColumn colId="0" hiddenButton="1"/>
  </autoFilter>
  <tableColumns count="1">
    <tableColumn id="1" xr3:uid="{FC7BF3F5-7E74-3B4F-88D8-B59EE8193144}" name="Abologies      المعتذرين" dataDxfId="344"/>
  </tableColumns>
  <tableStyleInfo name="TableStyleMedium2" showFirstColumn="0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608A9BB-3639-BC47-AB5E-EEC2486F821F}" name="Table19712527" displayName="Table19712527" ref="A52:B53" headerRowCount="0" headerRowDxfId="343" dataDxfId="342" totalsRowDxfId="340" tableBorderDxfId="341">
  <tableColumns count="2">
    <tableColumn id="1" xr3:uid="{5BB3F26F-04BD-4140-B6C2-ABE1D27A4766}" name="Perpared By:         إعداد" totalsRowLabel="Total" headerRowDxfId="339" dataDxfId="338"/>
    <tableColumn id="2" xr3:uid="{43DCB0B0-60D2-374D-A782-9B6B980366EF}" name="Column1" totalsRowFunction="count" headerRowDxfId="337" dataDxfId="336"/>
  </tableColumns>
  <tableStyleInfo name="TableStyleMedium2" showFirstColumn="1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7B56706-B1F5-8540-B180-2837626361A6}" name="Table20812628" displayName="Table20812628" ref="A9:A46" totalsRowShown="0" headerRowDxfId="335" dataDxfId="334" tableBorderDxfId="333">
  <autoFilter ref="A9:A46" xr:uid="{6FAF11D5-E0DC-D849-A098-5D40B5891D18}">
    <filterColumn colId="0" hiddenButton="1"/>
  </autoFilter>
  <tableColumns count="1">
    <tableColumn id="1" xr3:uid="{DF86A663-5BE2-FA43-B9CB-99538F56A9E5}" name="Attendance        الحضور " dataDxfId="332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FC3C4A5-A43C-AF4D-B154-6187ED67BB65}" name="Table11412229" displayName="Table11412229" ref="C9:C46" totalsRowShown="0" headerRowDxfId="317" dataDxfId="316" tableBorderDxfId="315">
  <autoFilter ref="C9:C46" xr:uid="{5540E085-DA4A-A045-9A5A-AC7611AA7A00}">
    <filterColumn colId="0" hiddenButton="1"/>
  </autoFilter>
  <tableColumns count="1">
    <tableColumn id="1" xr3:uid="{8BAF9252-C2A2-4C4B-AC82-221E5C3AA453}" name="Invitees      المدعويين" dataDxfId="314"/>
  </tableColumns>
  <tableStyleInfo name="TableStyleMedium2" showFirstColumn="0" showLastColumn="0" showRowStripes="0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40F6D53-440D-2148-9D7D-421045B3D7AF}" name="Table1113512330" displayName="Table1113512330" ref="E9:E46" totalsRowShown="0" headerRowDxfId="313" dataDxfId="312" tableBorderDxfId="311">
  <autoFilter ref="E9:E46" xr:uid="{79AC04C4-61CE-CD43-9126-FBB62EFB21F3}">
    <filterColumn colId="0" hiddenButton="1"/>
  </autoFilter>
  <tableColumns count="1">
    <tableColumn id="1" xr3:uid="{81E9451A-72FF-DD4D-8AAE-26E964B12FA4}" name="Absentees      المتغيبين" dataDxfId="310"/>
  </tableColumns>
  <tableStyleInfo name="TableStyleMedium2" showFirstColumn="0" showLastColumn="0" showRowStripes="0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B273A53-4A0C-9541-8054-270AB68B1FDA}" name="Table1114612431" displayName="Table1114612431" ref="G9:G46" totalsRowShown="0" headerRowDxfId="309" dataDxfId="308" tableBorderDxfId="307">
  <autoFilter ref="G9:G46" xr:uid="{62C513FD-85FE-0B4B-BBBA-891D2BB1924D}">
    <filterColumn colId="0" hiddenButton="1"/>
  </autoFilter>
  <tableColumns count="1">
    <tableColumn id="1" xr3:uid="{EC041F1A-74F7-7B4A-B3B3-BBE3E4197399}" name="Abologies      المعتذرين" dataDxfId="306"/>
  </tableColumns>
  <tableStyleInfo name="TableStyleMedium2" showFirstColumn="0" showLastColumn="0" showRowStripes="0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48B9CB0-20E2-A146-91A2-128FFC37B638}" name="Table19712532" displayName="Table19712532" ref="A52:B53" headerRowCount="0" headerRowDxfId="305" dataDxfId="304" totalsRowDxfId="302" tableBorderDxfId="303">
  <tableColumns count="2">
    <tableColumn id="1" xr3:uid="{571E932E-4AF3-EC43-A4CE-25987852F3E0}" name="Perpared By:         إعداد" totalsRowLabel="Total" headerRowDxfId="301" dataDxfId="300"/>
    <tableColumn id="2" xr3:uid="{579F7A5A-BDFC-D441-B28B-365338694EF3}" name="Column1" totalsRowFunction="count" headerRowDxfId="299" dataDxfId="298"/>
  </tableColumns>
  <tableStyleInfo name="TableStyleMedium2" showFirstColumn="1" showLastColumn="0" showRowStripes="0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CD06837-D283-6E48-9EFC-A7E7D09F07BA}" name="Table20812633" displayName="Table20812633" ref="A9:A46" totalsRowShown="0" headerRowDxfId="297" dataDxfId="296" tableBorderDxfId="295">
  <autoFilter ref="A9:A46" xr:uid="{6FAF11D5-E0DC-D849-A098-5D40B5891D18}">
    <filterColumn colId="0" hiddenButton="1"/>
  </autoFilter>
  <tableColumns count="1">
    <tableColumn id="1" xr3:uid="{75029799-D0DA-0B4E-ACA6-C5557D952A94}" name="Attendance        الحضور " dataDxfId="294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72357994-CB92-AF48-BCC3-A3BF99F15EF3}" name="Table63" displayName="Table63" ref="G1:G1646" totalsRowShown="0" headerRowDxfId="537" dataDxfId="536">
  <autoFilter ref="G1:G1646" xr:uid="{C81A4BBD-6069-F345-ACB1-21E01BF2FEA4}">
    <filterColumn colId="0" hiddenButton="1"/>
  </autoFilter>
  <tableColumns count="1">
    <tableColumn id="1" xr3:uid="{384A33CE-C650-174C-8055-0967B522A82C}" name="Date" dataDxfId="535"/>
  </tableColumns>
  <tableStyleInfo name="TableStyleMedium2" showFirstColumn="0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16DA803-E7A4-C84A-B13F-CDBDDA54F8E2}" name="Table11412234" displayName="Table11412234" ref="C9:C46" totalsRowShown="0" headerRowDxfId="279" dataDxfId="278" tableBorderDxfId="277">
  <autoFilter ref="C9:C46" xr:uid="{5540E085-DA4A-A045-9A5A-AC7611AA7A00}">
    <filterColumn colId="0" hiddenButton="1"/>
  </autoFilter>
  <tableColumns count="1">
    <tableColumn id="1" xr3:uid="{09E889BC-F70F-6F49-B45F-CCDD717783C7}" name="Invitees      المدعويين" dataDxfId="276"/>
  </tableColumns>
  <tableStyleInfo name="TableStyleMedium2" showFirstColumn="0" showLastColumn="0" showRowStripes="0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119D1EA-B6AA-764E-967F-4FFA66BF083C}" name="Table1113512335" displayName="Table1113512335" ref="E9:E46" totalsRowShown="0" headerRowDxfId="275" dataDxfId="274" tableBorderDxfId="273">
  <autoFilter ref="E9:E46" xr:uid="{79AC04C4-61CE-CD43-9126-FBB62EFB21F3}">
    <filterColumn colId="0" hiddenButton="1"/>
  </autoFilter>
  <tableColumns count="1">
    <tableColumn id="1" xr3:uid="{610D26B4-458B-BA45-B7CC-9C2228D91DB4}" name="Absentees      المتغيبين" dataDxfId="272"/>
  </tableColumns>
  <tableStyleInfo name="TableStyleMedium2" showFirstColumn="0" showLastColumn="0" showRowStripes="0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B1B53BA-E806-5448-A798-B620623469E7}" name="Table1114612436" displayName="Table1114612436" ref="G9:G46" totalsRowShown="0" headerRowDxfId="271" dataDxfId="270" tableBorderDxfId="269">
  <autoFilter ref="G9:G46" xr:uid="{62C513FD-85FE-0B4B-BBBA-891D2BB1924D}">
    <filterColumn colId="0" hiddenButton="1"/>
  </autoFilter>
  <tableColumns count="1">
    <tableColumn id="1" xr3:uid="{71CC4339-26F3-5247-8EC7-CF8E1BE915CC}" name="Abologies      المعتذرين" dataDxfId="268"/>
  </tableColumns>
  <tableStyleInfo name="TableStyleMedium2" showFirstColumn="0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98B1960-96D7-F747-A5DC-9F10BB123538}" name="Table19712537" displayName="Table19712537" ref="A52:B53" headerRowCount="0" headerRowDxfId="267" dataDxfId="266" totalsRowDxfId="264" tableBorderDxfId="265">
  <tableColumns count="2">
    <tableColumn id="1" xr3:uid="{FA311DD6-6C33-9C4F-8FEE-FC96E934E712}" name="Perpared By:         إعداد" totalsRowLabel="Total" headerRowDxfId="263" dataDxfId="262"/>
    <tableColumn id="2" xr3:uid="{F7995D8F-212D-4044-AB6F-FC175EE67DE5}" name="Column1" totalsRowFunction="count" headerRowDxfId="261" dataDxfId="260"/>
  </tableColumns>
  <tableStyleInfo name="TableStyleMedium2" showFirstColumn="1" showLastColumn="0" showRowStripes="0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01F84D7-061E-F04E-A144-87A566ACBE48}" name="Table20812638" displayName="Table20812638" ref="A9:A46" totalsRowShown="0" headerRowDxfId="259" dataDxfId="258" tableBorderDxfId="257">
  <autoFilter ref="A9:A46" xr:uid="{6FAF11D5-E0DC-D849-A098-5D40B5891D18}">
    <filterColumn colId="0" hiddenButton="1"/>
  </autoFilter>
  <tableColumns count="1">
    <tableColumn id="1" xr3:uid="{DAA10860-B8E8-6C4D-B751-A11182E2A0FA}" name="Attendance        الحضور " dataDxfId="256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D756ECD-D06A-A94C-9E8D-E62795BE804E}" name="Table11412239" displayName="Table11412239" ref="C9:C46" totalsRowShown="0" headerRowDxfId="241" dataDxfId="240" tableBorderDxfId="239">
  <autoFilter ref="C9:C46" xr:uid="{5540E085-DA4A-A045-9A5A-AC7611AA7A00}">
    <filterColumn colId="0" hiddenButton="1"/>
  </autoFilter>
  <tableColumns count="1">
    <tableColumn id="1" xr3:uid="{F05B6D3D-0577-564A-9F44-779AECBF2344}" name="Invitees      المدعويين" dataDxfId="238"/>
  </tableColumns>
  <tableStyleInfo name="TableStyleMedium2" showFirstColumn="0" showLastColumn="0" showRowStripes="0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7C706B9-8C51-A74C-B18E-5B68BF881D2D}" name="Table1113512340" displayName="Table1113512340" ref="E9:E46" totalsRowShown="0" headerRowDxfId="237" dataDxfId="236" tableBorderDxfId="235">
  <autoFilter ref="E9:E46" xr:uid="{79AC04C4-61CE-CD43-9126-FBB62EFB21F3}">
    <filterColumn colId="0" hiddenButton="1"/>
  </autoFilter>
  <tableColumns count="1">
    <tableColumn id="1" xr3:uid="{5CB86699-C8C4-4145-8418-94A326E5473E}" name="Absentees      المتغيبين" dataDxfId="234"/>
  </tableColumns>
  <tableStyleInfo name="TableStyleMedium2" showFirstColumn="0" showLastColumn="0" showRowStripes="0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AD860FF-8EB8-BC47-84C4-E0F31D43117B}" name="Table1114612441" displayName="Table1114612441" ref="G9:G46" totalsRowShown="0" headerRowDxfId="233" dataDxfId="232" tableBorderDxfId="231">
  <autoFilter ref="G9:G46" xr:uid="{62C513FD-85FE-0B4B-BBBA-891D2BB1924D}">
    <filterColumn colId="0" hiddenButton="1"/>
  </autoFilter>
  <tableColumns count="1">
    <tableColumn id="1" xr3:uid="{D4039D60-A399-5248-AC7E-AD119A3BB6ED}" name="Abologies      المعتذرين" dataDxfId="230"/>
  </tableColumns>
  <tableStyleInfo name="TableStyleMedium2" showFirstColumn="0" showLastColumn="0" showRowStripes="0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DC5346D-3F21-F74E-8120-8142C66E6F52}" name="Table19712542" displayName="Table19712542" ref="A52:B53" headerRowCount="0" headerRowDxfId="229" dataDxfId="228" totalsRowDxfId="226" tableBorderDxfId="227">
  <tableColumns count="2">
    <tableColumn id="1" xr3:uid="{8D464550-CDEC-2B41-8CEA-4A902C51C3B7}" name="Perpared By:         إعداد" totalsRowLabel="Total" headerRowDxfId="225" dataDxfId="224"/>
    <tableColumn id="2" xr3:uid="{C99F7EB4-4BDC-124B-9056-38A6583ACFED}" name="Column1" totalsRowFunction="count" headerRowDxfId="223" dataDxfId="222"/>
  </tableColumns>
  <tableStyleInfo name="TableStyleMedium2" showFirstColumn="1" showLastColumn="0" showRowStripes="0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7C8BD35-DE64-5F46-B62C-20C7E82DAE5E}" name="Table20812643" displayName="Table20812643" ref="A9:A46" totalsRowShown="0" headerRowDxfId="221" dataDxfId="220" tableBorderDxfId="219">
  <autoFilter ref="A9:A46" xr:uid="{6FAF11D5-E0DC-D849-A098-5D40B5891D18}">
    <filterColumn colId="0" hiddenButton="1"/>
  </autoFilter>
  <tableColumns count="1">
    <tableColumn id="1" xr3:uid="{0F52DE67-2530-AB45-92D6-92586CFC5E79}" name="Attendance        الحضور " dataDxfId="218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9121FC44-D3EC-414E-9415-DA46C4B3144B}" name="Table68" displayName="Table68" ref="I1:I17" totalsRowShown="0" headerRowDxfId="534" dataDxfId="533">
  <autoFilter ref="I1:I17" xr:uid="{50E13E46-7237-9B47-8983-69DFD6D0F983}">
    <filterColumn colId="0" hiddenButton="1"/>
  </autoFilter>
  <tableColumns count="1">
    <tableColumn id="1" xr3:uid="{9A65FC46-76BD-0C47-8837-24B9E5D9967B}" name="Durations" dataDxfId="532"/>
  </tableColumns>
  <tableStyleInfo name="TableStyleMedium2" showFirstColumn="0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3CF44C2-34F2-6247-96D2-2B0A1F748E86}" name="Table11412244" displayName="Table11412244" ref="C9:C46" totalsRowShown="0" headerRowDxfId="203" dataDxfId="202" tableBorderDxfId="201">
  <autoFilter ref="C9:C46" xr:uid="{5540E085-DA4A-A045-9A5A-AC7611AA7A00}">
    <filterColumn colId="0" hiddenButton="1"/>
  </autoFilter>
  <tableColumns count="1">
    <tableColumn id="1" xr3:uid="{EF1D8AAE-DF29-9142-B038-895F19A8883F}" name="Invitees      المدعويين" dataDxfId="200"/>
  </tableColumns>
  <tableStyleInfo name="TableStyleMedium2" showFirstColumn="0" showLastColumn="0" showRowStripes="0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7F526C7-1522-BB47-A34B-4CD23523E93D}" name="Table1113512345" displayName="Table1113512345" ref="E9:E46" totalsRowShown="0" headerRowDxfId="199" dataDxfId="198" tableBorderDxfId="197">
  <autoFilter ref="E9:E46" xr:uid="{79AC04C4-61CE-CD43-9126-FBB62EFB21F3}">
    <filterColumn colId="0" hiddenButton="1"/>
  </autoFilter>
  <tableColumns count="1">
    <tableColumn id="1" xr3:uid="{8010942E-2F83-B14C-9465-A1ABC77B6A46}" name="Absentees      المتغيبين" dataDxfId="196"/>
  </tableColumns>
  <tableStyleInfo name="TableStyleMedium2" showFirstColumn="0" showLastColumn="0" showRowStripes="0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4597505-E55E-9647-9916-75395DF01BC7}" name="Table1114612446" displayName="Table1114612446" ref="G9:G46" totalsRowShown="0" headerRowDxfId="195" dataDxfId="194" tableBorderDxfId="193">
  <autoFilter ref="G9:G46" xr:uid="{62C513FD-85FE-0B4B-BBBA-891D2BB1924D}">
    <filterColumn colId="0" hiddenButton="1"/>
  </autoFilter>
  <tableColumns count="1">
    <tableColumn id="1" xr3:uid="{16C097C7-B35C-E442-93AB-405D88A6EF34}" name="Abologies      المعتذرين" dataDxfId="192"/>
  </tableColumns>
  <tableStyleInfo name="TableStyleMedium2" showFirstColumn="0" showLastColumn="0" showRowStripes="0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09A0217-C95E-1840-BB5F-2976A42DBD54}" name="Table19712547" displayName="Table19712547" ref="A52:B53" headerRowCount="0" headerRowDxfId="191" dataDxfId="190" totalsRowDxfId="188" tableBorderDxfId="189">
  <tableColumns count="2">
    <tableColumn id="1" xr3:uid="{7722C632-6953-8245-9B8B-6779870D1071}" name="Perpared By:         إعداد" totalsRowLabel="Total" headerRowDxfId="187" dataDxfId="186"/>
    <tableColumn id="2" xr3:uid="{9B770276-8311-0843-B4E7-3378449BD6F0}" name="Column1" totalsRowFunction="count" headerRowDxfId="185" dataDxfId="184"/>
  </tableColumns>
  <tableStyleInfo name="TableStyleMedium2" showFirstColumn="1" showLastColumn="0" showRowStripes="0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C3BAA49-7355-3046-9650-F7F9F480B393}" name="Table20812648" displayName="Table20812648" ref="A9:A46" totalsRowShown="0" headerRowDxfId="183" dataDxfId="182" tableBorderDxfId="181">
  <autoFilter ref="A9:A46" xr:uid="{6FAF11D5-E0DC-D849-A098-5D40B5891D18}">
    <filterColumn colId="0" hiddenButton="1"/>
  </autoFilter>
  <tableColumns count="1">
    <tableColumn id="1" xr3:uid="{8226091E-0D1D-8E47-B6A8-0A43BF956DC4}" name="Attendance        الحضور " dataDxfId="18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2FC1145-6033-EC46-BB69-C5B7B6F2BB14}" name="Table11412249" displayName="Table11412249" ref="C9:C46" totalsRowShown="0" headerRowDxfId="165" dataDxfId="164" tableBorderDxfId="163">
  <autoFilter ref="C9:C46" xr:uid="{5540E085-DA4A-A045-9A5A-AC7611AA7A00}">
    <filterColumn colId="0" hiddenButton="1"/>
  </autoFilter>
  <tableColumns count="1">
    <tableColumn id="1" xr3:uid="{88E18F1F-8371-8149-90E2-9DE37EDB14A2}" name="Invitees      المدعويين" dataDxfId="162"/>
  </tableColumns>
  <tableStyleInfo name="TableStyleMedium2" showFirstColumn="0" showLastColumn="0" showRowStripes="0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8CC2965D-84F1-A242-8F4B-CE3714A8A6DF}" name="Table1113512350" displayName="Table1113512350" ref="E9:E46" totalsRowShown="0" headerRowDxfId="161" dataDxfId="160" tableBorderDxfId="159">
  <autoFilter ref="E9:E46" xr:uid="{79AC04C4-61CE-CD43-9126-FBB62EFB21F3}">
    <filterColumn colId="0" hiddenButton="1"/>
  </autoFilter>
  <tableColumns count="1">
    <tableColumn id="1" xr3:uid="{70DB2741-D6AB-B447-8D6D-3C073B7847D7}" name="Absentees      المتغيبين" dataDxfId="158"/>
  </tableColumns>
  <tableStyleInfo name="TableStyleMedium2" showFirstColumn="0" showLastColumn="0" showRowStripes="0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703A87B-83E7-BB4B-8476-266ED9354937}" name="Table1114612451" displayName="Table1114612451" ref="G9:G46" totalsRowShown="0" headerRowDxfId="157" dataDxfId="156" tableBorderDxfId="155">
  <autoFilter ref="G9:G46" xr:uid="{62C513FD-85FE-0B4B-BBBA-891D2BB1924D}">
    <filterColumn colId="0" hiddenButton="1"/>
  </autoFilter>
  <tableColumns count="1">
    <tableColumn id="1" xr3:uid="{D15D6FF4-6C09-034C-B7F0-8D6E35AD9A14}" name="Abologies      المعتذرين" dataDxfId="154"/>
  </tableColumns>
  <tableStyleInfo name="TableStyleMedium2" showFirstColumn="0" showLastColumn="0" showRowStripes="0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6CF3D74-6E7C-9346-AB76-ACC1DDB257F6}" name="Table19712552" displayName="Table19712552" ref="A52:B53" headerRowCount="0" headerRowDxfId="153" dataDxfId="152" totalsRowDxfId="150" tableBorderDxfId="151">
  <tableColumns count="2">
    <tableColumn id="1" xr3:uid="{019682A1-FA7B-284F-9CCF-25D1A382EB6C}" name="Perpared By:         إعداد" totalsRowLabel="Total" headerRowDxfId="149" dataDxfId="148"/>
    <tableColumn id="2" xr3:uid="{8D42814A-BC07-F542-A28A-762A7F3F2236}" name="Column1" totalsRowFunction="count" headerRowDxfId="147" dataDxfId="146"/>
  </tableColumns>
  <tableStyleInfo name="TableStyleMedium2" showFirstColumn="1" showLastColumn="0" showRowStripes="0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342817A-CCBA-B048-A0DE-BFEC5C74AC07}" name="Table20812653" displayName="Table20812653" ref="A9:A46" totalsRowShown="0" headerRowDxfId="145" dataDxfId="144" tableBorderDxfId="143">
  <autoFilter ref="A9:A46" xr:uid="{6FAF11D5-E0DC-D849-A098-5D40B5891D18}">
    <filterColumn colId="0" hiddenButton="1"/>
  </autoFilter>
  <tableColumns count="1">
    <tableColumn id="1" xr3:uid="{BC39CAB3-A311-624C-89D6-F9EAE5A8EFDC}" name="Attendance        الحضور " dataDxfId="142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E9BE52E2-E5F9-2A40-9E01-BDB85AE3C1BA}" name="Table72" displayName="Table72" ref="K1:K44" totalsRowShown="0" headerRowDxfId="531" dataDxfId="530">
  <autoFilter ref="K1:K44" xr:uid="{1DC0D424-4D14-2845-A332-BB8C1C4011FE}">
    <filterColumn colId="0" hiddenButton="1"/>
  </autoFilter>
  <tableColumns count="1">
    <tableColumn id="1" xr3:uid="{263BB932-3346-0442-AB63-4491CCAAC2D3}" name="Time" dataDxfId="529"/>
  </tableColumns>
  <tableStyleInfo name="TableStyleMedium2" showFirstColumn="0" showLastColumn="0" showRowStripes="0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F642A66E-F288-5B46-9B16-FDDF8FB7A6A6}" name="Table11412254" displayName="Table11412254" ref="C9:C46" totalsRowShown="0" headerRowDxfId="127" dataDxfId="126" tableBorderDxfId="125">
  <autoFilter ref="C9:C46" xr:uid="{5540E085-DA4A-A045-9A5A-AC7611AA7A00}">
    <filterColumn colId="0" hiddenButton="1"/>
  </autoFilter>
  <tableColumns count="1">
    <tableColumn id="1" xr3:uid="{6A5B60C3-E347-3745-A694-E098D8E4AD8F}" name="Invitees      المدعويين" dataDxfId="124"/>
  </tableColumns>
  <tableStyleInfo name="TableStyleMedium2" showFirstColumn="0" showLastColumn="0" showRowStripes="0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88C898B3-4705-B840-8870-BED156424FC9}" name="Table1113512355" displayName="Table1113512355" ref="E9:E46" totalsRowShown="0" headerRowDxfId="123" dataDxfId="122" tableBorderDxfId="121">
  <autoFilter ref="E9:E46" xr:uid="{79AC04C4-61CE-CD43-9126-FBB62EFB21F3}">
    <filterColumn colId="0" hiddenButton="1"/>
  </autoFilter>
  <tableColumns count="1">
    <tableColumn id="1" xr3:uid="{A08E668E-CC88-E04D-A24C-89B39C626937}" name="Absentees      المتغيبين" dataDxfId="120"/>
  </tableColumns>
  <tableStyleInfo name="TableStyleMedium2" showFirstColumn="0" showLastColumn="0" showRowStripes="0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C513A81-D6B5-6544-825A-58E6B9D5868F}" name="Table1114612456" displayName="Table1114612456" ref="G9:G46" totalsRowShown="0" headerRowDxfId="119" dataDxfId="118" tableBorderDxfId="117">
  <autoFilter ref="G9:G46" xr:uid="{62C513FD-85FE-0B4B-BBBA-891D2BB1924D}">
    <filterColumn colId="0" hiddenButton="1"/>
  </autoFilter>
  <tableColumns count="1">
    <tableColumn id="1" xr3:uid="{86FF76DA-7932-2848-9AE4-80DA73F38CAD}" name="Abologies      المعتذرين" dataDxfId="116"/>
  </tableColumns>
  <tableStyleInfo name="TableStyleMedium2" showFirstColumn="0" showLastColumn="0" showRowStripes="0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86BA2F8E-02D5-5749-A057-AF32AA08E84A}" name="Table19712557" displayName="Table19712557" ref="A52:B53" headerRowCount="0" headerRowDxfId="115" dataDxfId="114" totalsRowDxfId="112" tableBorderDxfId="113">
  <tableColumns count="2">
    <tableColumn id="1" xr3:uid="{925B4E9D-B946-6349-B782-472D8A3BCE11}" name="Perpared By:         إعداد" totalsRowLabel="Total" headerRowDxfId="111" dataDxfId="110"/>
    <tableColumn id="2" xr3:uid="{A0DF0E29-9B09-C847-B189-B0693A756AA9}" name="Column1" totalsRowFunction="count" headerRowDxfId="109" dataDxfId="108"/>
  </tableColumns>
  <tableStyleInfo name="TableStyleMedium2" showFirstColumn="1" showLastColumn="0" showRowStripes="0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1AC9DDE1-C98E-504C-BBC5-F6B9EEA3F975}" name="Table20812658" displayName="Table20812658" ref="A9:A46" totalsRowShown="0" headerRowDxfId="107" dataDxfId="106" tableBorderDxfId="105">
  <autoFilter ref="A9:A46" xr:uid="{6FAF11D5-E0DC-D849-A098-5D40B5891D18}">
    <filterColumn colId="0" hiddenButton="1"/>
  </autoFilter>
  <tableColumns count="1">
    <tableColumn id="1" xr3:uid="{62ABF819-29EA-404C-83BA-27D0BC87B186}" name="Attendance        الحضور " dataDxfId="104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ACC0AE4C-2715-B248-A490-E61C39277A7E}" name="Table11412259" displayName="Table11412259" ref="C9:C46" totalsRowShown="0" headerRowDxfId="89" dataDxfId="88" tableBorderDxfId="87">
  <autoFilter ref="C9:C46" xr:uid="{5540E085-DA4A-A045-9A5A-AC7611AA7A00}">
    <filterColumn colId="0" hiddenButton="1"/>
  </autoFilter>
  <tableColumns count="1">
    <tableColumn id="1" xr3:uid="{61A80040-2E59-7541-8B76-85ADC44D33C1}" name="Invitees      المدعويين" dataDxfId="86"/>
  </tableColumns>
  <tableStyleInfo name="TableStyleMedium2" showFirstColumn="0" showLastColumn="0" showRowStripes="0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C9E2B257-DCC5-2D49-B1B6-9D0DD8395D7A}" name="Table1113512360" displayName="Table1113512360" ref="E9:E46" totalsRowShown="0" headerRowDxfId="85" dataDxfId="84" tableBorderDxfId="83">
  <autoFilter ref="E9:E46" xr:uid="{79AC04C4-61CE-CD43-9126-FBB62EFB21F3}">
    <filterColumn colId="0" hiddenButton="1"/>
  </autoFilter>
  <tableColumns count="1">
    <tableColumn id="1" xr3:uid="{FBDDE1B5-AD97-7E41-A66F-6F813B4C4F6D}" name="Absentees      المتغيبين" dataDxfId="82"/>
  </tableColumns>
  <tableStyleInfo name="TableStyleMedium2" showFirstColumn="0" showLastColumn="0" showRowStripes="0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C31F0FF-37DC-6948-9363-2F1FAEF39DEB}" name="Table1114612461" displayName="Table1114612461" ref="G9:G46" totalsRowShown="0" headerRowDxfId="81" dataDxfId="80" tableBorderDxfId="79">
  <autoFilter ref="G9:G46" xr:uid="{62C513FD-85FE-0B4B-BBBA-891D2BB1924D}">
    <filterColumn colId="0" hiddenButton="1"/>
  </autoFilter>
  <tableColumns count="1">
    <tableColumn id="1" xr3:uid="{96B75955-E270-5642-ABEF-CA97D6871A2A}" name="Abologies      المعتذرين" dataDxfId="78"/>
  </tableColumns>
  <tableStyleInfo name="TableStyleMedium2" showFirstColumn="0" showLastColumn="0" showRowStripes="0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C94C9801-FA0A-1246-AF6C-DC50DE5DD10D}" name="Table19712562" displayName="Table19712562" ref="A52:B53" headerRowCount="0" headerRowDxfId="77" dataDxfId="76" totalsRowDxfId="74" tableBorderDxfId="75">
  <tableColumns count="2">
    <tableColumn id="1" xr3:uid="{4C5479EF-7813-3149-A462-68C63A048FBA}" name="Perpared By:         إعداد" totalsRowLabel="Total" headerRowDxfId="73" dataDxfId="72"/>
    <tableColumn id="2" xr3:uid="{7ABD85EC-A996-8548-860C-DDB40BFBDDA9}" name="Column1" totalsRowFunction="count" headerRowDxfId="71" dataDxfId="70"/>
  </tableColumns>
  <tableStyleInfo name="TableStyleMedium2" showFirstColumn="1" showLastColumn="0" showRowStripes="0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2EA077F-8504-D548-A79D-836F8FF97E67}" name="Table20812663" displayName="Table20812663" ref="A9:A46" totalsRowShown="0" headerRowDxfId="69" dataDxfId="68" tableBorderDxfId="67">
  <autoFilter ref="A9:A46" xr:uid="{6FAF11D5-E0DC-D849-A098-5D40B5891D18}">
    <filterColumn colId="0" hiddenButton="1"/>
  </autoFilter>
  <tableColumns count="1">
    <tableColumn id="1" xr3:uid="{F8FEFEBA-13C1-3A43-B071-A7AEFE249421}" name="Attendance        الحضور " dataDxfId="66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BD6D354B-8411-F04A-8B1E-A040D704E355}" name="Table73" displayName="Table73" ref="M1:M11" totalsRowShown="0" headerRowDxfId="528" dataDxfId="527">
  <autoFilter ref="M1:M11" xr:uid="{180B66D1-D69D-6A42-A390-7AD941EEE6FF}">
    <filterColumn colId="0" hiddenButton="1"/>
  </autoFilter>
  <tableColumns count="1">
    <tableColumn id="1" xr3:uid="{8FE7C7AE-51D5-164D-BEB1-3043B130A855}" name="Year" dataDxfId="526"/>
  </tableColumns>
  <tableStyleInfo name="TableStyleMedium2" showFirstColumn="0" showLastColumn="0" showRowStripes="0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E36B37-6C72-F24E-ADD5-49CE1DEF316F}" name="Table3" displayName="Table3" ref="A26:G57" totalsRowShown="0" headerRowDxfId="65" dataDxfId="63" headerRowBorderDxfId="64" tableBorderDxfId="62">
  <autoFilter ref="A26:G57" xr:uid="{2E61CFDD-2809-8D47-A699-45D7DFFD93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33D323-32B5-5D4F-922C-038F1617D477}" name="Name " dataDxfId="61">
      <calculatedColumnFormula>IF(ISBLANK('Members Details'!$A2),"Name is Not Available",'Members Details'!$A2)</calculatedColumnFormula>
    </tableColumn>
    <tableColumn id="2" xr3:uid="{FC40CFD8-3B67-5446-97CB-3544902FE6B6}" name="Job Title " dataDxfId="60">
      <calculatedColumnFormula>IF(ISBLANK('Members Details'!$B2),"Name is Not Available",'Members Details'!$B2)</calculatedColumnFormula>
    </tableColumn>
    <tableColumn id="3" xr3:uid="{E8DB44C5-DD4D-6145-9DFB-97D19EF51D06}" name="No. of Meetings " dataDxfId="59">
      <calculatedColumnFormula>IF(ISBLANK('Members Details'!$A2),"Name is Not Available",$D$4)</calculatedColumnFormula>
    </tableColumn>
    <tableColumn id="4" xr3:uid="{F7832D52-6136-0C43-BEAA-763CE8918263}" name="Attended" dataDxfId="58">
      <calculatedColumnFormula>IF(ISBLANK('Members Details'!$A2),"Name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calculatedColumnFormula>
    </tableColumn>
    <tableColumn id="5" xr3:uid="{B9B394BF-D0D4-1C4F-B590-1C9B4CCF6FD4}" name=" Apologized" dataDxfId="57">
      <calculatedColumnFormula>IF(ISBLANK('Members Details'!$A2),"Name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calculatedColumnFormula>
    </tableColumn>
    <tableColumn id="6" xr3:uid="{893CF4E7-01C2-514B-B14B-12222BBC865D}" name="   Absence" dataDxfId="56">
      <calculatedColumnFormula>IF(ISBLANK('Members Details'!$A2),"Name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calculatedColumnFormula>
    </tableColumn>
    <tableColumn id="7" xr3:uid="{0BE8F961-7355-1A41-8724-9CFDD4750E27}" name="% of Attendance" dataDxfId="55">
      <calculatedColumnFormula>IFERROR(((Table3[[#This Row],[Attended]]+Table3[[#This Row],[ Apologized]])-Table3[[#This Row],[   Absence]])/Table3[[#This Row],[No. of Meetings ]],"Name is Not Available")</calculatedColumnFormula>
    </tableColumn>
  </tableColumns>
  <tableStyleInfo name="TableStyleMedium2" showFirstColumn="0" showLastColumn="0" showRowStripes="0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25330C-B75F-8140-997B-609945A90E35}" name="Table4" displayName="Table4" ref="A84:G112" totalsRowShown="0" headerRowDxfId="54" dataDxfId="53" tableBorderDxfId="52">
  <autoFilter ref="A84:G112" xr:uid="{6A013350-A9CC-B44A-8E70-8511411FA2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1D2E0F-2D02-2440-BC7A-EA48770CBD32}" name="الجهة المسئولة      Responsibility" dataDxfId="51">
      <calculatedColumnFormula>IF(ISBLANK('Members Details'!$A2),"Name is Not Available",'Members Details'!$A2)</calculatedColumnFormula>
    </tableColumn>
    <tableColumn id="2" xr3:uid="{52E81D55-5FF0-C14C-848F-488D208FEE38}" name="عدد المهام / التوصيات     No of Tasks \ Recommendations" dataDxfId="50">
      <calculatedColumnFormula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#10'!$D70:$D$97,Table4[[#This Row],[الجهة المسئولة      Responsibility]]),COUNTIF('Meeting #11'!$D70:$D$97,Table4[[#This Row],[الجهة المسئولة      Responsibility]]),COUNTIF('Meeting #12'!$D70:$D$97,Table4[[#This Row],[الجهة المسئولة      Responsibility]]))</calculatedColumnFormula>
    </tableColumn>
    <tableColumn id="3" xr3:uid="{8AC30C68-7A7E-394B-A189-293C8724B86A}" name="المتعثرة    Barrier" dataDxfId="49">
      <calculatedColumnFormula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calculatedColumnFormula>
    </tableColumn>
    <tableColumn id="4" xr3:uid="{C88BB9E0-7358-5549-A112-6A8BF59AB2AD}" name="الجارية   Ongoing" dataDxfId="48">
      <calculatedColumnFormula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calculatedColumnFormula>
    </tableColumn>
    <tableColumn id="5" xr3:uid="{37AC1719-A60A-6442-AED8-A4F6FEF2835C}" name="الغير منجزة   Not Done" dataDxfId="47">
      <calculatedColumnFormula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calculatedColumnFormula>
    </tableColumn>
    <tableColumn id="6" xr3:uid="{FECC2989-5B75-E249-9341-CFB0CBC88A92}" name="المنجزة    Done" dataDxfId="46">
      <calculatedColumnFormula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calculatedColumnFormula>
    </tableColumn>
    <tableColumn id="7" xr3:uid="{60C9613F-CD86-F748-9CE0-A9B335CFFE2A}" name="نسبة الإنجاز  of Achived %" dataDxfId="45">
      <calculatedColumnFormula>IFERROR(Table4[[#This Row],[المنجزة    Done]]/Table4[[#This Row],[عدد المهام / التوصيات     No of Tasks \ Recommendations]],0)</calculatedColumnFormula>
    </tableColumn>
  </tableColumns>
  <tableStyleInfo name="TableStyleMedium2" showFirstColumn="0" showLastColumn="0" showRowStripes="0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2E6B7-4492-124E-BC90-35641A99B0CD}" name="Table2" displayName="Table2" ref="A2:C29" totalsRowShown="0" headerRowDxfId="44" dataDxfId="43">
  <autoFilter ref="A2:C29" xr:uid="{C5A7E8E3-3930-AD48-A4E2-309B78350821}"/>
  <tableColumns count="3">
    <tableColumn id="1" xr3:uid="{D268005D-647C-B64E-A5E7-918B001068C4}" name="No of Barrier &amp; Not Done Tasks      اجمالي المهام الغير منجزة والمتعثرة " dataDxfId="42">
      <calculatedColumnFormula>IF(ISBLANK('Meeting #1'!$C72),"Name is Not Available",'Meeting #1'!$C72)</calculatedColumnFormula>
    </tableColumn>
    <tableColumn id="2" xr3:uid="{E14F3E59-E91C-9042-A827-0AEA7462A257}" name="Responsible المسؤ،ل  " dataDxfId="41">
      <calculatedColumnFormula>IF(ISBLANK('Meeting #1'!$D72),"Name is Not Available",'Meeting #1'!$D72)</calculatedColumnFormula>
    </tableColumn>
    <tableColumn id="3" xr3:uid="{9C9E12A9-AEC5-8445-9FEB-9884E7E12254}" name="Status  الحاله" dataDxfId="40">
      <calculatedColumnFormula>IF(ISBLANK('Meeting #1'!$G72),"Name is Not Available",'Meeting #1'!$G72)</calculatedColumnFormula>
    </tableColumn>
  </tableColumns>
  <tableStyleInfo name="TableStyleMedium4" showFirstColumn="0" showLastColumn="0" showRowStripes="0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68C12548-6E36-E842-8454-1BB05A65C8CC}" name="Table64" displayName="Table64" ref="A32:C59" totalsRowShown="0" headerRowDxfId="39" headerRowBorderDxfId="38" tableBorderDxfId="37" totalsRowBorderDxfId="36">
  <autoFilter ref="A32:C59" xr:uid="{82133233-F69C-4145-9AFF-94ADE84FC65A}"/>
  <tableColumns count="3">
    <tableColumn id="1" xr3:uid="{26A29D4B-5894-B249-95F5-B06DB83E0750}" name="No of Barrier &amp; Not Done Tasks      اجمالي المهام الغير منجزة والمتعثرة " dataDxfId="35">
      <calculatedColumnFormula>IF(ISBLANK('Meeting #2'!$C71),"Name is Not Available",'Meeting #2'!$C71)</calculatedColumnFormula>
    </tableColumn>
    <tableColumn id="2" xr3:uid="{B778E7BB-BFC7-4646-8ED9-4F5A4E00BCCE}" name="Responsible المسؤ،ل  " dataDxfId="34">
      <calculatedColumnFormula>IF(ISBLANK('Meeting #2'!$D71),"Name is Not Available",'Meeting #2'!$D71)</calculatedColumnFormula>
    </tableColumn>
    <tableColumn id="3" xr3:uid="{33D51DCC-7F15-6B47-BB03-910BC91A7969}" name="Status  الحاله" dataDxfId="33">
      <calculatedColumnFormula>IF(ISBLANK('Meeting #2'!$G71),"Name is Not Available",'Meeting #2'!$G71)</calculatedColumnFormula>
    </tableColumn>
  </tableColumns>
  <tableStyleInfo name="TableStyleMedium2" showFirstColumn="0" showLastColumn="0" showRowStripes="0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F111E94D-6331-9B44-A36B-FDB68A9860FD}" name="Table65" displayName="Table65" ref="A62:C89" totalsRowShown="0" headerRowDxfId="32" dataDxfId="30" headerRowBorderDxfId="31" tableBorderDxfId="29">
  <autoFilter ref="A62:C89" xr:uid="{F455D45F-37DF-E54D-B41B-50E52DC72F39}"/>
  <tableColumns count="3">
    <tableColumn id="1" xr3:uid="{37F50DC0-FC1C-0148-8629-EAA1784980B7}" name="No of Barrier &amp; Not Done Tasks      اجمالي المهام الغير منجزة والمتعثرة " dataDxfId="28">
      <calculatedColumnFormula>IF(ISBLANK('Meeting #3'!$C71),"Name is Not Available",'Meeting #3'!$C71)</calculatedColumnFormula>
    </tableColumn>
    <tableColumn id="2" xr3:uid="{C6A4C9E9-FCA1-0947-90A3-6D643482FB1D}" name="Responsible المسؤ،ل  " dataDxfId="27">
      <calculatedColumnFormula>IF(ISBLANK('Meeting #3'!$D71),"Name is Not Available",'Meeting #3'!$D71)</calculatedColumnFormula>
    </tableColumn>
    <tableColumn id="3" xr3:uid="{C2D50EDE-775D-D84E-98D8-AF52ED7CF7C2}" name="Status  الحاله" dataDxfId="26">
      <calculatedColumnFormula>IF(ISBLANK('Meeting #3'!$G71),"Name is Not Available", 'Meeting #3'!$G71)</calculatedColumnFormula>
    </tableColumn>
  </tableColumns>
  <tableStyleInfo name="TableStyleMedium2" showFirstColumn="0" showLastColumn="0" showRowStripes="0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4EED992F-3299-6D4D-8976-2056680AB13B}" name="Table66" displayName="Table66" ref="A92:C119" totalsRowShown="0" headerRowDxfId="25" headerRowBorderDxfId="24" tableBorderDxfId="23">
  <autoFilter ref="A92:C119" xr:uid="{A25B5344-3416-EF4A-A3B2-F1E3007D378A}"/>
  <tableColumns count="3">
    <tableColumn id="1" xr3:uid="{ADC82A54-5DC3-B148-9300-18449FE7CAC9}" name="No of Barrier &amp; Not Done Tasks      اجمالي المهام الغير منجزة والمتعثرة " dataDxfId="22">
      <calculatedColumnFormula>IF(ISBLANK('Meeting #4'!C71),"Name is Not Available",'Meeting #4'!$C71)</calculatedColumnFormula>
    </tableColumn>
    <tableColumn id="2" xr3:uid="{39EAE184-E8E4-CE4D-B3D3-1F095C2FD19C}" name="Responsible المسؤ،ل  " dataDxfId="21">
      <calculatedColumnFormula>IF(ISBLANK('Meeting #4'!$D71),"Name is Not Available",'Meeting #4'!$D71)</calculatedColumnFormula>
    </tableColumn>
    <tableColumn id="3" xr3:uid="{B1A6C823-6D72-D24C-BB9E-FC4A10F5BD54}" name="Status  الحاله" dataDxfId="20">
      <calculatedColumnFormula>IF(ISBLANK('Meeting #4'!$G71),"Name is Not Available",'Meeting #4'!$G71)</calculatedColumnFormula>
    </tableColumn>
  </tableColumns>
  <tableStyleInfo name="TableStyleMedium2" showFirstColumn="0" showLastColumn="0" showRowStripes="0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BEAB967F-B300-4F43-9AD6-30B847429EC1}" name="Table67" displayName="Table67" ref="A122:C149" totalsRowShown="0" headerRowDxfId="19" headerRowBorderDxfId="18">
  <autoFilter ref="A122:C149" xr:uid="{ACFD74F7-C009-4241-A00C-465E72080ABF}"/>
  <tableColumns count="3">
    <tableColumn id="1" xr3:uid="{9754D6D6-C748-4F4D-9427-409760527F40}" name="No of Barrier &amp; Not Done Tasks      اجمالي المهام الغير منجزة والمتعثرة " dataDxfId="17">
      <calculatedColumnFormula>IF(ISBLANK('Meeting #5'!C71),"Name is Not Available",'Meeting #5'!$C71)</calculatedColumnFormula>
    </tableColumn>
    <tableColumn id="2" xr3:uid="{892688F3-17CB-A746-95F1-ED05059A090A}" name="Responsible المسؤ،ل  " dataDxfId="16">
      <calculatedColumnFormula>IF(ISBLANK('Meeting #5'!$D71),"Name is Not Available",'Meeting #5'!$D71)</calculatedColumnFormula>
    </tableColumn>
    <tableColumn id="3" xr3:uid="{D55D3420-E5A8-644E-89F0-2F1F25632E64}" name="Status  الحاله" dataDxfId="15">
      <calculatedColumnFormula>IF(ISBLANK('Meeting #5'!$G71),"Name is Not Available",'Meeting #5'!$G71)</calculatedColumnFormula>
    </tableColumn>
  </tableColumns>
  <tableStyleInfo name="TableStyleMedium2" showFirstColumn="0" showLastColumn="0" showRowStripes="0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514F8370-50FC-0048-8DD8-FC8A34054CDF}" name="Table6770" displayName="Table6770" ref="A152:C179" totalsRowShown="0" headerRowDxfId="14" headerRowBorderDxfId="13">
  <autoFilter ref="A152:C179" xr:uid="{6F5AA7BD-A996-AA47-9258-466B05695F40}"/>
  <tableColumns count="3">
    <tableColumn id="1" xr3:uid="{115EBF9E-B512-0E46-A566-E99DA1E9BAEF}" name="No of Barrier &amp; Not Done Tasks      اجمالي المهام الغير منجزة والمتعثرة " dataDxfId="12">
      <calculatedColumnFormula>IF(ISBLANK('Meeting #6'!C71),"Name is Not Available",'Meeting #6'!$C71)</calculatedColumnFormula>
    </tableColumn>
    <tableColumn id="2" xr3:uid="{10B3049A-9520-E64A-B3CD-5E9C29423CB0}" name="Responsible المسؤ،ل  " dataDxfId="11">
      <calculatedColumnFormula>IF(ISBLANK('Meeting #6'!$D71),"Name is Not Available",'Meeting #6'!$D71)</calculatedColumnFormula>
    </tableColumn>
    <tableColumn id="3" xr3:uid="{CEF6BB6E-D515-F446-8DE9-B4DA304967E9}" name="Status  الحاله" dataDxfId="10">
      <calculatedColumnFormula>IF(ISBLANK('Meeting #6'!$G71),"Name is Not Available",'Meeting #6'!$G71)</calculatedColumnFormula>
    </tableColumn>
  </tableColumns>
  <tableStyleInfo name="TableStyleMedium2" showFirstColumn="0" showLastColumn="0" showRowStripes="0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0D62A1C-676B-554A-A752-4087E175C30D}" name="Table677071" displayName="Table677071" ref="A182:C209" totalsRowShown="0" headerRowDxfId="9" headerRowBorderDxfId="8">
  <autoFilter ref="A182:C209" xr:uid="{627AF536-F6F4-AC4D-B166-F129CC23D0B4}"/>
  <tableColumns count="3">
    <tableColumn id="1" xr3:uid="{103E48C4-FA2D-E245-AC76-91A6178BA927}" name="No of Barrier &amp; Not Done Tasks      اجمالي المهام الغير منجزة والمتعثرة " dataDxfId="7">
      <calculatedColumnFormula>IF(ISBLANK('Meeting #7'!C71),"Name is Not Available",'Meeting #7'!$C71)</calculatedColumnFormula>
    </tableColumn>
    <tableColumn id="2" xr3:uid="{9DDF9360-2C14-D84B-B2DD-1146E7ADE270}" name="Responsible المسؤ،ل  " dataDxfId="6">
      <calculatedColumnFormula>IF(ISBLANK('Meeting #7'!$D71),"Name is Not Available",'Meeting #7'!$D71)</calculatedColumnFormula>
    </tableColumn>
    <tableColumn id="3" xr3:uid="{54973889-1807-3842-9A81-CC8385EBE193}" name="Status  الحاله" dataDxfId="5">
      <calculatedColumnFormula>IF(ISBLANK('Meeting #7'!$G71),"Name is Not Available",'Meeting #7'!$G71)</calculatedColumnFormula>
    </tableColumn>
  </tableColumns>
  <tableStyleInfo name="TableStyleMedium2" showFirstColumn="0" showLastColumn="0" showRowStripes="0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58CC4F42-11C3-214C-8366-BE7EB17F8578}" name="Table67707172" displayName="Table67707172" ref="A212:C239" totalsRowShown="0" headerRowDxfId="4" headerRowBorderDxfId="3">
  <autoFilter ref="A212:C239" xr:uid="{A027AEBC-71E0-E44C-BDB1-B69D0584F349}"/>
  <tableColumns count="3">
    <tableColumn id="1" xr3:uid="{BC6FEFF6-1A90-6F4A-BDEA-9F8F8CEEBCE7}" name="No of Barrier &amp; Not Done Tasks      اجمالي المهام الغير منجزة والمتعثرة " dataDxfId="2">
      <calculatedColumnFormula>IF(ISBLANK('Meeting #8'!C71),"Name is Not Available",'Meeting #8'!$C71)</calculatedColumnFormula>
    </tableColumn>
    <tableColumn id="2" xr3:uid="{CAF76493-004F-4845-9D3C-CCCC1DA00B49}" name="Responsible المسؤ،ل  " dataDxfId="1">
      <calculatedColumnFormula>IF(ISBLANK('Meeting #8'!$D71),"Name is Not Available",'Meeting #8'!$D71)</calculatedColumnFormula>
    </tableColumn>
    <tableColumn id="3" xr3:uid="{B66E8938-C8D9-7143-BD40-465778792BF4}" name="Status  الحاله" dataDxfId="0">
      <calculatedColumnFormula>IF(ISBLANK('Meeting #8'!$G71),"Name is Not Available",'Meeting #8'!$G71)</calculatedColumnFormula>
    </tableColumn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545C0CB-526B-2844-A0DD-73DBBB2B4B7B}" name="Table74" displayName="Table74" ref="O1:O16" totalsRowShown="0" headerRowDxfId="525" dataDxfId="524">
  <autoFilter ref="O1:O16" xr:uid="{83B3CF39-38A2-AF48-A51C-22C144E1B0C9}">
    <filterColumn colId="0" hiddenButton="1"/>
  </autoFilter>
  <tableColumns count="1">
    <tableColumn id="1" xr3:uid="{0EBABF41-A683-8446-BACB-609504EA93AF}" name="Number of Meetings" dataDxfId="523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F5253-E2C0-5F48-B51C-3374F75E6FF4}" name="Table1" displayName="Table1" ref="A1:B27" totalsRowShown="0" headerRowDxfId="522" dataDxfId="521" tableBorderDxfId="520">
  <autoFilter ref="A1:B27" xr:uid="{2537381E-A4F9-A845-917F-425286F3F72F}">
    <filterColumn colId="0" hiddenButton="1"/>
    <filterColumn colId="1" hiddenButton="1"/>
  </autoFilter>
  <tableColumns count="2">
    <tableColumn id="1" xr3:uid="{95224DBD-73FF-D842-B205-F7406D2ED648}" name="Name" dataDxfId="519"/>
    <tableColumn id="2" xr3:uid="{1D6D7E12-269B-A545-BD1C-E5DECC606D53}" name="Job Title" dataDxfId="518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table" Target="../tables/table50.xml"/><Relationship Id="rId5" Type="http://schemas.openxmlformats.org/officeDocument/2006/relationships/table" Target="../tables/table54.xml"/><Relationship Id="rId4" Type="http://schemas.openxmlformats.org/officeDocument/2006/relationships/table" Target="../tables/table5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table" Target="../tables/table55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7.xml"/><Relationship Id="rId2" Type="http://schemas.openxmlformats.org/officeDocument/2006/relationships/table" Target="../tables/table66.xml"/><Relationship Id="rId1" Type="http://schemas.openxmlformats.org/officeDocument/2006/relationships/table" Target="../tables/table65.xml"/><Relationship Id="rId5" Type="http://schemas.openxmlformats.org/officeDocument/2006/relationships/table" Target="../tables/table69.xml"/><Relationship Id="rId4" Type="http://schemas.openxmlformats.org/officeDocument/2006/relationships/table" Target="../tables/table6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9.xml"/><Relationship Id="rId3" Type="http://schemas.openxmlformats.org/officeDocument/2006/relationships/table" Target="../tables/table74.xml"/><Relationship Id="rId7" Type="http://schemas.openxmlformats.org/officeDocument/2006/relationships/table" Target="../tables/table78.xml"/><Relationship Id="rId2" Type="http://schemas.openxmlformats.org/officeDocument/2006/relationships/table" Target="../tables/table73.xml"/><Relationship Id="rId1" Type="http://schemas.openxmlformats.org/officeDocument/2006/relationships/table" Target="../tables/table72.xml"/><Relationship Id="rId6" Type="http://schemas.openxmlformats.org/officeDocument/2006/relationships/table" Target="../tables/table77.xml"/><Relationship Id="rId5" Type="http://schemas.openxmlformats.org/officeDocument/2006/relationships/table" Target="../tables/table76.xml"/><Relationship Id="rId4" Type="http://schemas.openxmlformats.org/officeDocument/2006/relationships/table" Target="../tables/table7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445E-E1B9-6D4E-9F3C-4D2E65F854B9}">
  <dimension ref="A1:O1646"/>
  <sheetViews>
    <sheetView workbookViewId="0">
      <selection activeCell="C33" sqref="C33"/>
    </sheetView>
  </sheetViews>
  <sheetFormatPr baseColWidth="10" defaultRowHeight="16"/>
  <cols>
    <col min="1" max="1" width="22.1640625" style="2" customWidth="1"/>
    <col min="2" max="2" width="22.1640625" style="7" customWidth="1"/>
    <col min="3" max="3" width="41.5" customWidth="1"/>
    <col min="4" max="4" width="26.6640625" style="7" customWidth="1"/>
    <col min="5" max="5" width="17.33203125" customWidth="1"/>
    <col min="6" max="6" width="23.5" customWidth="1"/>
    <col min="7" max="7" width="20.6640625" style="181" customWidth="1"/>
    <col min="8" max="8" width="20" customWidth="1"/>
    <col min="9" max="9" width="35.83203125" style="177" customWidth="1"/>
    <col min="10" max="10" width="20.6640625" customWidth="1"/>
    <col min="11" max="11" width="20.5" style="183" customWidth="1"/>
    <col min="13" max="13" width="10.83203125" style="15"/>
    <col min="15" max="15" width="22" style="15" customWidth="1"/>
  </cols>
  <sheetData>
    <row r="1" spans="1:15" ht="20">
      <c r="A1" s="8" t="s">
        <v>4</v>
      </c>
      <c r="B1" s="3"/>
      <c r="C1" s="9" t="s">
        <v>5</v>
      </c>
      <c r="D1" s="3"/>
      <c r="E1" s="8" t="s">
        <v>6</v>
      </c>
      <c r="G1" s="180" t="s">
        <v>89</v>
      </c>
      <c r="I1" s="175" t="s">
        <v>90</v>
      </c>
      <c r="K1" s="182" t="s">
        <v>107</v>
      </c>
      <c r="M1" s="187" t="s">
        <v>42</v>
      </c>
      <c r="O1" s="187" t="s">
        <v>108</v>
      </c>
    </row>
    <row r="2" spans="1:15" ht="19" customHeight="1">
      <c r="A2" s="10" t="s">
        <v>13</v>
      </c>
      <c r="B2" s="4"/>
      <c r="C2" s="13" t="s">
        <v>15</v>
      </c>
      <c r="D2" s="4"/>
      <c r="E2" s="14" t="s">
        <v>19</v>
      </c>
      <c r="G2" s="181">
        <v>44378</v>
      </c>
      <c r="I2" s="176" t="s">
        <v>91</v>
      </c>
      <c r="K2" s="183">
        <v>0.33333333333333331</v>
      </c>
      <c r="L2" s="186"/>
      <c r="M2" s="177">
        <v>2021</v>
      </c>
      <c r="O2" s="177">
        <v>1</v>
      </c>
    </row>
    <row r="3" spans="1:15" ht="21" customHeight="1">
      <c r="A3" s="11" t="s">
        <v>11</v>
      </c>
      <c r="B3" s="5"/>
      <c r="C3" s="13" t="s">
        <v>16</v>
      </c>
      <c r="D3" s="4"/>
      <c r="E3" s="14" t="s">
        <v>20</v>
      </c>
      <c r="G3" s="181">
        <v>44379</v>
      </c>
      <c r="I3" s="176" t="s">
        <v>92</v>
      </c>
      <c r="K3" s="183">
        <v>0.34027777777777773</v>
      </c>
      <c r="M3" s="177">
        <v>2022</v>
      </c>
      <c r="O3" s="177">
        <v>2</v>
      </c>
    </row>
    <row r="4" spans="1:15" ht="20" customHeight="1">
      <c r="A4" s="12" t="s">
        <v>12</v>
      </c>
      <c r="B4" s="6"/>
      <c r="C4" s="13" t="s">
        <v>17</v>
      </c>
      <c r="D4" s="4"/>
      <c r="E4" s="14" t="s">
        <v>22</v>
      </c>
      <c r="G4" s="181">
        <v>44380</v>
      </c>
      <c r="I4" s="176" t="s">
        <v>93</v>
      </c>
      <c r="K4" s="183">
        <v>0.34722222222222227</v>
      </c>
      <c r="M4" s="177">
        <v>2023</v>
      </c>
      <c r="O4" s="177">
        <v>3</v>
      </c>
    </row>
    <row r="5" spans="1:15" ht="19" customHeight="1">
      <c r="A5" s="12" t="s">
        <v>14</v>
      </c>
      <c r="B5" s="6"/>
      <c r="C5" s="13" t="s">
        <v>18</v>
      </c>
      <c r="D5" s="4"/>
      <c r="E5" s="14" t="s">
        <v>21</v>
      </c>
      <c r="G5" s="181">
        <v>44381</v>
      </c>
      <c r="I5" s="176" t="s">
        <v>94</v>
      </c>
      <c r="K5" s="183">
        <v>0.35416666666666669</v>
      </c>
      <c r="M5" s="177">
        <v>2024</v>
      </c>
      <c r="O5" s="177">
        <v>4</v>
      </c>
    </row>
    <row r="6" spans="1:15" ht="17">
      <c r="A6" s="4"/>
      <c r="B6" s="4"/>
      <c r="C6" s="1"/>
      <c r="D6" s="4"/>
      <c r="E6" s="14" t="s">
        <v>0</v>
      </c>
      <c r="G6" s="181">
        <v>44382</v>
      </c>
      <c r="I6" s="176" t="s">
        <v>106</v>
      </c>
      <c r="K6" s="183">
        <v>0.3611111111111111</v>
      </c>
      <c r="M6" s="177">
        <v>2025</v>
      </c>
      <c r="O6" s="177">
        <v>5</v>
      </c>
    </row>
    <row r="7" spans="1:15">
      <c r="G7" s="181">
        <v>44383</v>
      </c>
      <c r="I7" s="176" t="s">
        <v>99</v>
      </c>
      <c r="K7" s="183">
        <v>0.36805555555555558</v>
      </c>
      <c r="M7" s="177">
        <v>2026</v>
      </c>
      <c r="O7" s="177">
        <v>6</v>
      </c>
    </row>
    <row r="8" spans="1:15">
      <c r="G8" s="181">
        <v>44384</v>
      </c>
      <c r="I8" s="176" t="s">
        <v>102</v>
      </c>
      <c r="K8" s="183">
        <v>0.375</v>
      </c>
      <c r="M8" s="177">
        <v>2027</v>
      </c>
      <c r="O8" s="177">
        <v>7</v>
      </c>
    </row>
    <row r="9" spans="1:15">
      <c r="G9" s="181">
        <v>44385</v>
      </c>
      <c r="I9" s="176" t="s">
        <v>100</v>
      </c>
      <c r="K9" s="183">
        <v>0.38194444444444442</v>
      </c>
      <c r="M9" s="177">
        <v>2028</v>
      </c>
      <c r="O9" s="177">
        <v>8</v>
      </c>
    </row>
    <row r="10" spans="1:15">
      <c r="G10" s="181">
        <v>44386</v>
      </c>
      <c r="I10" s="176" t="s">
        <v>101</v>
      </c>
      <c r="K10" s="183">
        <v>0.3888888888888889</v>
      </c>
      <c r="M10" s="177">
        <v>2029</v>
      </c>
      <c r="O10" s="177">
        <v>9</v>
      </c>
    </row>
    <row r="11" spans="1:15">
      <c r="G11" s="181">
        <v>44387</v>
      </c>
      <c r="I11" s="176" t="s">
        <v>95</v>
      </c>
      <c r="K11" s="183">
        <v>0.39583333333333331</v>
      </c>
      <c r="M11" s="177">
        <v>2030</v>
      </c>
      <c r="O11" s="177">
        <v>10</v>
      </c>
    </row>
    <row r="12" spans="1:15">
      <c r="G12" s="181">
        <v>44388</v>
      </c>
      <c r="I12" s="176" t="s">
        <v>103</v>
      </c>
      <c r="K12" s="183">
        <v>0.40277777777777773</v>
      </c>
      <c r="M12" s="188"/>
      <c r="O12" s="177">
        <v>11</v>
      </c>
    </row>
    <row r="13" spans="1:15">
      <c r="G13" s="181">
        <v>44389</v>
      </c>
      <c r="I13" s="176" t="s">
        <v>104</v>
      </c>
      <c r="K13" s="183">
        <v>0.40972222222222227</v>
      </c>
      <c r="O13" s="177">
        <v>12</v>
      </c>
    </row>
    <row r="14" spans="1:15">
      <c r="G14" s="181">
        <v>44390</v>
      </c>
      <c r="I14" s="176" t="s">
        <v>97</v>
      </c>
      <c r="K14" s="183">
        <v>0.41666666666666669</v>
      </c>
      <c r="O14" s="177">
        <v>13</v>
      </c>
    </row>
    <row r="15" spans="1:15">
      <c r="G15" s="181">
        <v>44391</v>
      </c>
      <c r="I15" s="176" t="s">
        <v>96</v>
      </c>
      <c r="K15" s="183">
        <v>0.4236111111111111</v>
      </c>
      <c r="O15" s="177">
        <v>14</v>
      </c>
    </row>
    <row r="16" spans="1:15">
      <c r="G16" s="181">
        <v>44392</v>
      </c>
      <c r="I16" s="176" t="s">
        <v>98</v>
      </c>
      <c r="K16" s="183">
        <v>0.43055555555555558</v>
      </c>
      <c r="O16" s="177">
        <v>15</v>
      </c>
    </row>
    <row r="17" spans="7:11">
      <c r="G17" s="181">
        <v>44393</v>
      </c>
      <c r="I17" s="176" t="s">
        <v>105</v>
      </c>
      <c r="K17" s="183">
        <v>0.4375</v>
      </c>
    </row>
    <row r="18" spans="7:11">
      <c r="G18" s="181">
        <v>44394</v>
      </c>
      <c r="I18" s="176"/>
      <c r="K18" s="183">
        <v>0.44444444444444442</v>
      </c>
    </row>
    <row r="19" spans="7:11">
      <c r="G19" s="181">
        <v>44395</v>
      </c>
      <c r="I19" s="176"/>
      <c r="K19" s="183">
        <v>0.4513888888888889</v>
      </c>
    </row>
    <row r="20" spans="7:11">
      <c r="G20" s="181">
        <v>44396</v>
      </c>
      <c r="I20" s="176"/>
      <c r="K20" s="183">
        <v>0.45833333333333331</v>
      </c>
    </row>
    <row r="21" spans="7:11">
      <c r="G21" s="181">
        <v>44397</v>
      </c>
      <c r="I21" s="176"/>
      <c r="K21" s="183">
        <v>0.46527777777777773</v>
      </c>
    </row>
    <row r="22" spans="7:11">
      <c r="G22" s="181">
        <v>44398</v>
      </c>
      <c r="I22" s="176"/>
      <c r="K22" s="183">
        <v>0.47222222222222227</v>
      </c>
    </row>
    <row r="23" spans="7:11">
      <c r="G23" s="181">
        <v>44399</v>
      </c>
      <c r="I23" s="176"/>
      <c r="K23" s="183">
        <v>0.47916666666666669</v>
      </c>
    </row>
    <row r="24" spans="7:11">
      <c r="G24" s="181">
        <v>44400</v>
      </c>
      <c r="I24" s="176"/>
      <c r="K24" s="183">
        <v>0.4861111111111111</v>
      </c>
    </row>
    <row r="25" spans="7:11">
      <c r="G25" s="181">
        <v>44401</v>
      </c>
      <c r="I25" s="176"/>
      <c r="K25" s="183">
        <v>0.49305555555555558</v>
      </c>
    </row>
    <row r="26" spans="7:11">
      <c r="G26" s="181">
        <v>44402</v>
      </c>
      <c r="I26" s="176"/>
      <c r="K26" s="183">
        <v>0</v>
      </c>
    </row>
    <row r="27" spans="7:11">
      <c r="G27" s="181">
        <v>44403</v>
      </c>
      <c r="I27" s="176"/>
      <c r="K27" s="183">
        <v>6.9444444444444441E-3</v>
      </c>
    </row>
    <row r="28" spans="7:11">
      <c r="G28" s="181">
        <v>44404</v>
      </c>
      <c r="I28" s="176"/>
      <c r="K28" s="183">
        <v>1.3888888888888888E-2</v>
      </c>
    </row>
    <row r="29" spans="7:11">
      <c r="G29" s="181">
        <v>44405</v>
      </c>
      <c r="I29" s="176"/>
      <c r="K29" s="183">
        <v>2.0833333333333332E-2</v>
      </c>
    </row>
    <row r="30" spans="7:11">
      <c r="G30" s="181">
        <v>44406</v>
      </c>
      <c r="I30" s="176"/>
      <c r="K30" s="183">
        <v>2.7777777777777776E-2</v>
      </c>
    </row>
    <row r="31" spans="7:11">
      <c r="G31" s="181">
        <v>44407</v>
      </c>
      <c r="K31" s="183">
        <v>3.4722222222222224E-2</v>
      </c>
    </row>
    <row r="32" spans="7:11">
      <c r="G32" s="181">
        <v>44408</v>
      </c>
      <c r="K32" s="183">
        <v>0.54166666666666663</v>
      </c>
    </row>
    <row r="33" spans="7:11">
      <c r="G33" s="181">
        <v>44409</v>
      </c>
      <c r="K33" s="183">
        <v>0.54861111111111105</v>
      </c>
    </row>
    <row r="34" spans="7:11">
      <c r="G34" s="181">
        <v>44410</v>
      </c>
      <c r="K34" s="183">
        <v>0.55555555555555558</v>
      </c>
    </row>
    <row r="35" spans="7:11">
      <c r="G35" s="181">
        <v>44411</v>
      </c>
      <c r="K35" s="183">
        <v>0.5625</v>
      </c>
    </row>
    <row r="36" spans="7:11">
      <c r="G36" s="181">
        <v>44412</v>
      </c>
      <c r="K36" s="183">
        <v>0.56944444444444442</v>
      </c>
    </row>
    <row r="37" spans="7:11">
      <c r="G37" s="181">
        <v>44413</v>
      </c>
      <c r="K37" s="183">
        <v>0.57638888888888895</v>
      </c>
    </row>
    <row r="38" spans="7:11">
      <c r="G38" s="181">
        <v>44414</v>
      </c>
      <c r="K38" s="183">
        <v>0.58333333333333337</v>
      </c>
    </row>
    <row r="39" spans="7:11">
      <c r="G39" s="181">
        <v>44415</v>
      </c>
      <c r="K39" s="183">
        <v>0.59027777777777779</v>
      </c>
    </row>
    <row r="40" spans="7:11">
      <c r="G40" s="181">
        <v>44416</v>
      </c>
      <c r="K40" s="183">
        <v>0.59722222222222221</v>
      </c>
    </row>
    <row r="41" spans="7:11">
      <c r="G41" s="181">
        <v>44417</v>
      </c>
      <c r="K41" s="183">
        <v>0.60416666666666663</v>
      </c>
    </row>
    <row r="42" spans="7:11">
      <c r="G42" s="181">
        <v>44418</v>
      </c>
      <c r="K42" s="183">
        <v>0.61111111111111105</v>
      </c>
    </row>
    <row r="43" spans="7:11">
      <c r="G43" s="181">
        <v>44419</v>
      </c>
      <c r="K43" s="183">
        <v>0.61805555555555558</v>
      </c>
    </row>
    <row r="44" spans="7:11">
      <c r="G44" s="181">
        <v>44420</v>
      </c>
      <c r="K44" s="183">
        <v>0.625</v>
      </c>
    </row>
    <row r="45" spans="7:11">
      <c r="G45" s="181">
        <v>44421</v>
      </c>
    </row>
    <row r="46" spans="7:11">
      <c r="G46" s="181">
        <v>44422</v>
      </c>
    </row>
    <row r="47" spans="7:11">
      <c r="G47" s="181">
        <v>44423</v>
      </c>
    </row>
    <row r="48" spans="7:11">
      <c r="G48" s="181">
        <v>44424</v>
      </c>
    </row>
    <row r="49" spans="7:7">
      <c r="G49" s="181">
        <v>44425</v>
      </c>
    </row>
    <row r="50" spans="7:7">
      <c r="G50" s="181">
        <v>44426</v>
      </c>
    </row>
    <row r="51" spans="7:7">
      <c r="G51" s="181">
        <v>44427</v>
      </c>
    </row>
    <row r="52" spans="7:7">
      <c r="G52" s="181">
        <v>44428</v>
      </c>
    </row>
    <row r="53" spans="7:7">
      <c r="G53" s="181">
        <v>44429</v>
      </c>
    </row>
    <row r="54" spans="7:7">
      <c r="G54" s="181">
        <v>44430</v>
      </c>
    </row>
    <row r="55" spans="7:7">
      <c r="G55" s="181">
        <v>44431</v>
      </c>
    </row>
    <row r="56" spans="7:7">
      <c r="G56" s="181">
        <v>44432</v>
      </c>
    </row>
    <row r="57" spans="7:7">
      <c r="G57" s="181">
        <v>44433</v>
      </c>
    </row>
    <row r="58" spans="7:7">
      <c r="G58" s="181">
        <v>44434</v>
      </c>
    </row>
    <row r="59" spans="7:7">
      <c r="G59" s="181">
        <v>44435</v>
      </c>
    </row>
    <row r="60" spans="7:7">
      <c r="G60" s="181">
        <v>44436</v>
      </c>
    </row>
    <row r="61" spans="7:7">
      <c r="G61" s="181">
        <v>44437</v>
      </c>
    </row>
    <row r="62" spans="7:7">
      <c r="G62" s="181">
        <v>44438</v>
      </c>
    </row>
    <row r="63" spans="7:7">
      <c r="G63" s="181">
        <v>44439</v>
      </c>
    </row>
    <row r="64" spans="7:7">
      <c r="G64" s="181">
        <v>44440</v>
      </c>
    </row>
    <row r="65" spans="7:7">
      <c r="G65" s="181">
        <v>44441</v>
      </c>
    </row>
    <row r="66" spans="7:7">
      <c r="G66" s="181">
        <v>44442</v>
      </c>
    </row>
    <row r="67" spans="7:7">
      <c r="G67" s="181">
        <v>44443</v>
      </c>
    </row>
    <row r="68" spans="7:7">
      <c r="G68" s="181">
        <v>44444</v>
      </c>
    </row>
    <row r="69" spans="7:7">
      <c r="G69" s="181">
        <v>44445</v>
      </c>
    </row>
    <row r="70" spans="7:7">
      <c r="G70" s="181">
        <v>44446</v>
      </c>
    </row>
    <row r="71" spans="7:7">
      <c r="G71" s="181">
        <v>44447</v>
      </c>
    </row>
    <row r="72" spans="7:7">
      <c r="G72" s="181">
        <v>44448</v>
      </c>
    </row>
    <row r="73" spans="7:7">
      <c r="G73" s="181">
        <v>44449</v>
      </c>
    </row>
    <row r="74" spans="7:7">
      <c r="G74" s="181">
        <v>44450</v>
      </c>
    </row>
    <row r="75" spans="7:7">
      <c r="G75" s="181">
        <v>44451</v>
      </c>
    </row>
    <row r="76" spans="7:7">
      <c r="G76" s="181">
        <v>44452</v>
      </c>
    </row>
    <row r="77" spans="7:7">
      <c r="G77" s="181">
        <v>44453</v>
      </c>
    </row>
    <row r="78" spans="7:7">
      <c r="G78" s="181">
        <v>44454</v>
      </c>
    </row>
    <row r="79" spans="7:7">
      <c r="G79" s="181">
        <v>44455</v>
      </c>
    </row>
    <row r="80" spans="7:7">
      <c r="G80" s="181">
        <v>44456</v>
      </c>
    </row>
    <row r="81" spans="7:7">
      <c r="G81" s="181">
        <v>44457</v>
      </c>
    </row>
    <row r="82" spans="7:7">
      <c r="G82" s="181">
        <v>44458</v>
      </c>
    </row>
    <row r="83" spans="7:7">
      <c r="G83" s="181">
        <v>44459</v>
      </c>
    </row>
    <row r="84" spans="7:7">
      <c r="G84" s="181">
        <v>44460</v>
      </c>
    </row>
    <row r="85" spans="7:7">
      <c r="G85" s="181">
        <v>44461</v>
      </c>
    </row>
    <row r="86" spans="7:7">
      <c r="G86" s="181">
        <v>44462</v>
      </c>
    </row>
    <row r="87" spans="7:7">
      <c r="G87" s="181">
        <v>44463</v>
      </c>
    </row>
    <row r="88" spans="7:7">
      <c r="G88" s="181">
        <v>44464</v>
      </c>
    </row>
    <row r="89" spans="7:7">
      <c r="G89" s="181">
        <v>44465</v>
      </c>
    </row>
    <row r="90" spans="7:7">
      <c r="G90" s="181">
        <v>44466</v>
      </c>
    </row>
    <row r="91" spans="7:7">
      <c r="G91" s="181">
        <v>44467</v>
      </c>
    </row>
    <row r="92" spans="7:7">
      <c r="G92" s="181">
        <v>44468</v>
      </c>
    </row>
    <row r="93" spans="7:7">
      <c r="G93" s="181">
        <v>44469</v>
      </c>
    </row>
    <row r="94" spans="7:7">
      <c r="G94" s="181">
        <v>44470</v>
      </c>
    </row>
    <row r="95" spans="7:7">
      <c r="G95" s="181">
        <v>44471</v>
      </c>
    </row>
    <row r="96" spans="7:7">
      <c r="G96" s="181">
        <v>44472</v>
      </c>
    </row>
    <row r="97" spans="7:7">
      <c r="G97" s="181">
        <v>44473</v>
      </c>
    </row>
    <row r="98" spans="7:7">
      <c r="G98" s="181">
        <v>44474</v>
      </c>
    </row>
    <row r="99" spans="7:7">
      <c r="G99" s="181">
        <v>44475</v>
      </c>
    </row>
    <row r="100" spans="7:7">
      <c r="G100" s="181">
        <v>44476</v>
      </c>
    </row>
    <row r="101" spans="7:7">
      <c r="G101" s="181">
        <v>44477</v>
      </c>
    </row>
    <row r="102" spans="7:7">
      <c r="G102" s="181">
        <v>44478</v>
      </c>
    </row>
    <row r="103" spans="7:7">
      <c r="G103" s="181">
        <v>44479</v>
      </c>
    </row>
    <row r="104" spans="7:7">
      <c r="G104" s="181">
        <v>44480</v>
      </c>
    </row>
    <row r="105" spans="7:7">
      <c r="G105" s="181">
        <v>44481</v>
      </c>
    </row>
    <row r="106" spans="7:7">
      <c r="G106" s="181">
        <v>44482</v>
      </c>
    </row>
    <row r="107" spans="7:7">
      <c r="G107" s="181">
        <v>44483</v>
      </c>
    </row>
    <row r="108" spans="7:7">
      <c r="G108" s="181">
        <v>44484</v>
      </c>
    </row>
    <row r="109" spans="7:7">
      <c r="G109" s="181">
        <v>44485</v>
      </c>
    </row>
    <row r="110" spans="7:7">
      <c r="G110" s="181">
        <v>44486</v>
      </c>
    </row>
    <row r="111" spans="7:7">
      <c r="G111" s="181">
        <v>44487</v>
      </c>
    </row>
    <row r="112" spans="7:7">
      <c r="G112" s="181">
        <v>44488</v>
      </c>
    </row>
    <row r="113" spans="7:7">
      <c r="G113" s="181">
        <v>44489</v>
      </c>
    </row>
    <row r="114" spans="7:7">
      <c r="G114" s="181">
        <v>44490</v>
      </c>
    </row>
    <row r="115" spans="7:7">
      <c r="G115" s="181">
        <v>44491</v>
      </c>
    </row>
    <row r="116" spans="7:7">
      <c r="G116" s="181">
        <v>44492</v>
      </c>
    </row>
    <row r="117" spans="7:7">
      <c r="G117" s="181">
        <v>44493</v>
      </c>
    </row>
    <row r="118" spans="7:7">
      <c r="G118" s="181">
        <v>44494</v>
      </c>
    </row>
    <row r="119" spans="7:7">
      <c r="G119" s="181">
        <v>44495</v>
      </c>
    </row>
    <row r="120" spans="7:7">
      <c r="G120" s="181">
        <v>44496</v>
      </c>
    </row>
    <row r="121" spans="7:7">
      <c r="G121" s="181">
        <v>44497</v>
      </c>
    </row>
    <row r="122" spans="7:7">
      <c r="G122" s="181">
        <v>44498</v>
      </c>
    </row>
    <row r="123" spans="7:7">
      <c r="G123" s="181">
        <v>44499</v>
      </c>
    </row>
    <row r="124" spans="7:7">
      <c r="G124" s="181">
        <v>44500</v>
      </c>
    </row>
    <row r="125" spans="7:7">
      <c r="G125" s="181">
        <v>44501</v>
      </c>
    </row>
    <row r="126" spans="7:7">
      <c r="G126" s="181">
        <v>44502</v>
      </c>
    </row>
    <row r="127" spans="7:7">
      <c r="G127" s="181">
        <v>44503</v>
      </c>
    </row>
    <row r="128" spans="7:7">
      <c r="G128" s="181">
        <v>44504</v>
      </c>
    </row>
    <row r="129" spans="7:7">
      <c r="G129" s="181">
        <v>44505</v>
      </c>
    </row>
    <row r="130" spans="7:7">
      <c r="G130" s="181">
        <v>44506</v>
      </c>
    </row>
    <row r="131" spans="7:7">
      <c r="G131" s="181">
        <v>44507</v>
      </c>
    </row>
    <row r="132" spans="7:7">
      <c r="G132" s="181">
        <v>44508</v>
      </c>
    </row>
    <row r="133" spans="7:7">
      <c r="G133" s="181">
        <v>44509</v>
      </c>
    </row>
    <row r="134" spans="7:7">
      <c r="G134" s="181">
        <v>44510</v>
      </c>
    </row>
    <row r="135" spans="7:7">
      <c r="G135" s="181">
        <v>44511</v>
      </c>
    </row>
    <row r="136" spans="7:7">
      <c r="G136" s="181">
        <v>44512</v>
      </c>
    </row>
    <row r="137" spans="7:7">
      <c r="G137" s="181">
        <v>44513</v>
      </c>
    </row>
    <row r="138" spans="7:7">
      <c r="G138" s="181">
        <v>44514</v>
      </c>
    </row>
    <row r="139" spans="7:7">
      <c r="G139" s="181">
        <v>44515</v>
      </c>
    </row>
    <row r="140" spans="7:7">
      <c r="G140" s="181">
        <v>44516</v>
      </c>
    </row>
    <row r="141" spans="7:7">
      <c r="G141" s="181">
        <v>44517</v>
      </c>
    </row>
    <row r="142" spans="7:7">
      <c r="G142" s="181">
        <v>44518</v>
      </c>
    </row>
    <row r="143" spans="7:7">
      <c r="G143" s="181">
        <v>44519</v>
      </c>
    </row>
    <row r="144" spans="7:7">
      <c r="G144" s="181">
        <v>44520</v>
      </c>
    </row>
    <row r="145" spans="7:7">
      <c r="G145" s="181">
        <v>44521</v>
      </c>
    </row>
    <row r="146" spans="7:7">
      <c r="G146" s="181">
        <v>44522</v>
      </c>
    </row>
    <row r="147" spans="7:7">
      <c r="G147" s="181">
        <v>44523</v>
      </c>
    </row>
    <row r="148" spans="7:7">
      <c r="G148" s="181">
        <v>44524</v>
      </c>
    </row>
    <row r="149" spans="7:7">
      <c r="G149" s="181">
        <v>44525</v>
      </c>
    </row>
    <row r="150" spans="7:7">
      <c r="G150" s="181">
        <v>44526</v>
      </c>
    </row>
    <row r="151" spans="7:7">
      <c r="G151" s="181">
        <v>44527</v>
      </c>
    </row>
    <row r="152" spans="7:7">
      <c r="G152" s="181">
        <v>44528</v>
      </c>
    </row>
    <row r="153" spans="7:7">
      <c r="G153" s="181">
        <v>44529</v>
      </c>
    </row>
    <row r="154" spans="7:7">
      <c r="G154" s="181">
        <v>44530</v>
      </c>
    </row>
    <row r="155" spans="7:7">
      <c r="G155" s="181">
        <v>44531</v>
      </c>
    </row>
    <row r="156" spans="7:7">
      <c r="G156" s="181">
        <v>44532</v>
      </c>
    </row>
    <row r="157" spans="7:7">
      <c r="G157" s="181">
        <v>44533</v>
      </c>
    </row>
    <row r="158" spans="7:7">
      <c r="G158" s="181">
        <v>44534</v>
      </c>
    </row>
    <row r="159" spans="7:7">
      <c r="G159" s="181">
        <v>44535</v>
      </c>
    </row>
    <row r="160" spans="7:7">
      <c r="G160" s="181">
        <v>44536</v>
      </c>
    </row>
    <row r="161" spans="7:7">
      <c r="G161" s="181">
        <v>44537</v>
      </c>
    </row>
    <row r="162" spans="7:7">
      <c r="G162" s="181">
        <v>44538</v>
      </c>
    </row>
    <row r="163" spans="7:7">
      <c r="G163" s="181">
        <v>44539</v>
      </c>
    </row>
    <row r="164" spans="7:7">
      <c r="G164" s="181">
        <v>44540</v>
      </c>
    </row>
    <row r="165" spans="7:7">
      <c r="G165" s="181">
        <v>44541</v>
      </c>
    </row>
    <row r="166" spans="7:7">
      <c r="G166" s="181">
        <v>44542</v>
      </c>
    </row>
    <row r="167" spans="7:7">
      <c r="G167" s="181">
        <v>44543</v>
      </c>
    </row>
    <row r="168" spans="7:7">
      <c r="G168" s="181">
        <v>44544</v>
      </c>
    </row>
    <row r="169" spans="7:7">
      <c r="G169" s="181">
        <v>44545</v>
      </c>
    </row>
    <row r="170" spans="7:7">
      <c r="G170" s="181">
        <v>44546</v>
      </c>
    </row>
    <row r="171" spans="7:7">
      <c r="G171" s="181">
        <v>44547</v>
      </c>
    </row>
    <row r="172" spans="7:7">
      <c r="G172" s="181">
        <v>44548</v>
      </c>
    </row>
    <row r="173" spans="7:7">
      <c r="G173" s="181">
        <v>44549</v>
      </c>
    </row>
    <row r="174" spans="7:7">
      <c r="G174" s="181">
        <v>44550</v>
      </c>
    </row>
    <row r="175" spans="7:7">
      <c r="G175" s="181">
        <v>44551</v>
      </c>
    </row>
    <row r="176" spans="7:7">
      <c r="G176" s="181">
        <v>44552</v>
      </c>
    </row>
    <row r="177" spans="7:7">
      <c r="G177" s="181">
        <v>44553</v>
      </c>
    </row>
    <row r="178" spans="7:7">
      <c r="G178" s="181">
        <v>44554</v>
      </c>
    </row>
    <row r="179" spans="7:7">
      <c r="G179" s="181">
        <v>44555</v>
      </c>
    </row>
    <row r="180" spans="7:7">
      <c r="G180" s="181">
        <v>44556</v>
      </c>
    </row>
    <row r="181" spans="7:7">
      <c r="G181" s="181">
        <v>44557</v>
      </c>
    </row>
    <row r="182" spans="7:7">
      <c r="G182" s="181">
        <v>44558</v>
      </c>
    </row>
    <row r="183" spans="7:7">
      <c r="G183" s="181">
        <v>44559</v>
      </c>
    </row>
    <row r="184" spans="7:7">
      <c r="G184" s="181">
        <v>44560</v>
      </c>
    </row>
    <row r="185" spans="7:7">
      <c r="G185" s="181">
        <v>44561</v>
      </c>
    </row>
    <row r="186" spans="7:7">
      <c r="G186" s="181">
        <v>44562</v>
      </c>
    </row>
    <row r="187" spans="7:7">
      <c r="G187" s="181">
        <v>44563</v>
      </c>
    </row>
    <row r="188" spans="7:7">
      <c r="G188" s="181">
        <v>44564</v>
      </c>
    </row>
    <row r="189" spans="7:7">
      <c r="G189" s="181">
        <v>44565</v>
      </c>
    </row>
    <row r="190" spans="7:7">
      <c r="G190" s="181">
        <v>44566</v>
      </c>
    </row>
    <row r="191" spans="7:7">
      <c r="G191" s="181">
        <v>44567</v>
      </c>
    </row>
    <row r="192" spans="7:7">
      <c r="G192" s="181">
        <v>44568</v>
      </c>
    </row>
    <row r="193" spans="7:7">
      <c r="G193" s="181">
        <v>44569</v>
      </c>
    </row>
    <row r="194" spans="7:7">
      <c r="G194" s="181">
        <v>44570</v>
      </c>
    </row>
    <row r="195" spans="7:7">
      <c r="G195" s="181">
        <v>44571</v>
      </c>
    </row>
    <row r="196" spans="7:7">
      <c r="G196" s="181">
        <v>44572</v>
      </c>
    </row>
    <row r="197" spans="7:7">
      <c r="G197" s="181">
        <v>44573</v>
      </c>
    </row>
    <row r="198" spans="7:7">
      <c r="G198" s="181">
        <v>44574</v>
      </c>
    </row>
    <row r="199" spans="7:7">
      <c r="G199" s="181">
        <v>44575</v>
      </c>
    </row>
    <row r="200" spans="7:7">
      <c r="G200" s="181">
        <v>44576</v>
      </c>
    </row>
    <row r="201" spans="7:7">
      <c r="G201" s="181">
        <v>44577</v>
      </c>
    </row>
    <row r="202" spans="7:7">
      <c r="G202" s="181">
        <v>44578</v>
      </c>
    </row>
    <row r="203" spans="7:7">
      <c r="G203" s="181">
        <v>44579</v>
      </c>
    </row>
    <row r="204" spans="7:7">
      <c r="G204" s="181">
        <v>44580</v>
      </c>
    </row>
    <row r="205" spans="7:7">
      <c r="G205" s="181">
        <v>44581</v>
      </c>
    </row>
    <row r="206" spans="7:7">
      <c r="G206" s="181">
        <v>44582</v>
      </c>
    </row>
    <row r="207" spans="7:7">
      <c r="G207" s="181">
        <v>44583</v>
      </c>
    </row>
    <row r="208" spans="7:7">
      <c r="G208" s="181">
        <v>44584</v>
      </c>
    </row>
    <row r="209" spans="7:7">
      <c r="G209" s="181">
        <v>44585</v>
      </c>
    </row>
    <row r="210" spans="7:7">
      <c r="G210" s="181">
        <v>44586</v>
      </c>
    </row>
    <row r="211" spans="7:7">
      <c r="G211" s="181">
        <v>44587</v>
      </c>
    </row>
    <row r="212" spans="7:7">
      <c r="G212" s="181">
        <v>44588</v>
      </c>
    </row>
    <row r="213" spans="7:7">
      <c r="G213" s="181">
        <v>44589</v>
      </c>
    </row>
    <row r="214" spans="7:7">
      <c r="G214" s="181">
        <v>44590</v>
      </c>
    </row>
    <row r="215" spans="7:7">
      <c r="G215" s="181">
        <v>44591</v>
      </c>
    </row>
    <row r="216" spans="7:7">
      <c r="G216" s="181">
        <v>44592</v>
      </c>
    </row>
    <row r="217" spans="7:7">
      <c r="G217" s="181">
        <v>44593</v>
      </c>
    </row>
    <row r="218" spans="7:7">
      <c r="G218" s="181">
        <v>44594</v>
      </c>
    </row>
    <row r="219" spans="7:7">
      <c r="G219" s="181">
        <v>44595</v>
      </c>
    </row>
    <row r="220" spans="7:7">
      <c r="G220" s="181">
        <v>44596</v>
      </c>
    </row>
    <row r="221" spans="7:7">
      <c r="G221" s="181">
        <v>44597</v>
      </c>
    </row>
    <row r="222" spans="7:7">
      <c r="G222" s="181">
        <v>44598</v>
      </c>
    </row>
    <row r="223" spans="7:7">
      <c r="G223" s="181">
        <v>44599</v>
      </c>
    </row>
    <row r="224" spans="7:7">
      <c r="G224" s="181">
        <v>44600</v>
      </c>
    </row>
    <row r="225" spans="7:7">
      <c r="G225" s="181">
        <v>44601</v>
      </c>
    </row>
    <row r="226" spans="7:7">
      <c r="G226" s="181">
        <v>44602</v>
      </c>
    </row>
    <row r="227" spans="7:7">
      <c r="G227" s="181">
        <v>44603</v>
      </c>
    </row>
    <row r="228" spans="7:7">
      <c r="G228" s="181">
        <v>44604</v>
      </c>
    </row>
    <row r="229" spans="7:7">
      <c r="G229" s="181">
        <v>44605</v>
      </c>
    </row>
    <row r="230" spans="7:7">
      <c r="G230" s="181">
        <v>44606</v>
      </c>
    </row>
    <row r="231" spans="7:7">
      <c r="G231" s="181">
        <v>44607</v>
      </c>
    </row>
    <row r="232" spans="7:7">
      <c r="G232" s="181">
        <v>44608</v>
      </c>
    </row>
    <row r="233" spans="7:7">
      <c r="G233" s="181">
        <v>44609</v>
      </c>
    </row>
    <row r="234" spans="7:7">
      <c r="G234" s="181">
        <v>44610</v>
      </c>
    </row>
    <row r="235" spans="7:7">
      <c r="G235" s="181">
        <v>44611</v>
      </c>
    </row>
    <row r="236" spans="7:7">
      <c r="G236" s="181">
        <v>44612</v>
      </c>
    </row>
    <row r="237" spans="7:7">
      <c r="G237" s="181">
        <v>44613</v>
      </c>
    </row>
    <row r="238" spans="7:7">
      <c r="G238" s="181">
        <v>44614</v>
      </c>
    </row>
    <row r="239" spans="7:7">
      <c r="G239" s="181">
        <v>44615</v>
      </c>
    </row>
    <row r="240" spans="7:7">
      <c r="G240" s="181">
        <v>44616</v>
      </c>
    </row>
    <row r="241" spans="7:7">
      <c r="G241" s="181">
        <v>44617</v>
      </c>
    </row>
    <row r="242" spans="7:7">
      <c r="G242" s="181">
        <v>44618</v>
      </c>
    </row>
    <row r="243" spans="7:7">
      <c r="G243" s="181">
        <v>44619</v>
      </c>
    </row>
    <row r="244" spans="7:7">
      <c r="G244" s="181">
        <v>44620</v>
      </c>
    </row>
    <row r="245" spans="7:7">
      <c r="G245" s="181">
        <v>44621</v>
      </c>
    </row>
    <row r="246" spans="7:7">
      <c r="G246" s="181">
        <v>44622</v>
      </c>
    </row>
    <row r="247" spans="7:7">
      <c r="G247" s="181">
        <v>44623</v>
      </c>
    </row>
    <row r="248" spans="7:7">
      <c r="G248" s="181">
        <v>44624</v>
      </c>
    </row>
    <row r="249" spans="7:7">
      <c r="G249" s="181">
        <v>44625</v>
      </c>
    </row>
    <row r="250" spans="7:7">
      <c r="G250" s="181">
        <v>44626</v>
      </c>
    </row>
    <row r="251" spans="7:7">
      <c r="G251" s="181">
        <v>44627</v>
      </c>
    </row>
    <row r="252" spans="7:7">
      <c r="G252" s="181">
        <v>44628</v>
      </c>
    </row>
    <row r="253" spans="7:7">
      <c r="G253" s="181">
        <v>44629</v>
      </c>
    </row>
    <row r="254" spans="7:7">
      <c r="G254" s="181">
        <v>44630</v>
      </c>
    </row>
    <row r="255" spans="7:7">
      <c r="G255" s="181">
        <v>44631</v>
      </c>
    </row>
    <row r="256" spans="7:7">
      <c r="G256" s="181">
        <v>44632</v>
      </c>
    </row>
    <row r="257" spans="7:7">
      <c r="G257" s="181">
        <v>44633</v>
      </c>
    </row>
    <row r="258" spans="7:7">
      <c r="G258" s="181">
        <v>44634</v>
      </c>
    </row>
    <row r="259" spans="7:7">
      <c r="G259" s="181">
        <v>44635</v>
      </c>
    </row>
    <row r="260" spans="7:7">
      <c r="G260" s="181">
        <v>44636</v>
      </c>
    </row>
    <row r="261" spans="7:7">
      <c r="G261" s="181">
        <v>44637</v>
      </c>
    </row>
    <row r="262" spans="7:7">
      <c r="G262" s="181">
        <v>44638</v>
      </c>
    </row>
    <row r="263" spans="7:7">
      <c r="G263" s="181">
        <v>44639</v>
      </c>
    </row>
    <row r="264" spans="7:7">
      <c r="G264" s="181">
        <v>44640</v>
      </c>
    </row>
    <row r="265" spans="7:7">
      <c r="G265" s="181">
        <v>44641</v>
      </c>
    </row>
    <row r="266" spans="7:7">
      <c r="G266" s="181">
        <v>44642</v>
      </c>
    </row>
    <row r="267" spans="7:7">
      <c r="G267" s="181">
        <v>44643</v>
      </c>
    </row>
    <row r="268" spans="7:7">
      <c r="G268" s="181">
        <v>44644</v>
      </c>
    </row>
    <row r="269" spans="7:7">
      <c r="G269" s="181">
        <v>44645</v>
      </c>
    </row>
    <row r="270" spans="7:7">
      <c r="G270" s="181">
        <v>44646</v>
      </c>
    </row>
    <row r="271" spans="7:7">
      <c r="G271" s="181">
        <v>44647</v>
      </c>
    </row>
    <row r="272" spans="7:7">
      <c r="G272" s="181">
        <v>44648</v>
      </c>
    </row>
    <row r="273" spans="7:7">
      <c r="G273" s="181">
        <v>44649</v>
      </c>
    </row>
    <row r="274" spans="7:7">
      <c r="G274" s="181">
        <v>44650</v>
      </c>
    </row>
    <row r="275" spans="7:7">
      <c r="G275" s="181">
        <v>44651</v>
      </c>
    </row>
    <row r="276" spans="7:7">
      <c r="G276" s="181">
        <v>44652</v>
      </c>
    </row>
    <row r="277" spans="7:7">
      <c r="G277" s="181">
        <v>44653</v>
      </c>
    </row>
    <row r="278" spans="7:7">
      <c r="G278" s="181">
        <v>44654</v>
      </c>
    </row>
    <row r="279" spans="7:7">
      <c r="G279" s="181">
        <v>44655</v>
      </c>
    </row>
    <row r="280" spans="7:7">
      <c r="G280" s="181">
        <v>44656</v>
      </c>
    </row>
    <row r="281" spans="7:7">
      <c r="G281" s="181">
        <v>44657</v>
      </c>
    </row>
    <row r="282" spans="7:7">
      <c r="G282" s="181">
        <v>44658</v>
      </c>
    </row>
    <row r="283" spans="7:7">
      <c r="G283" s="181">
        <v>44659</v>
      </c>
    </row>
    <row r="284" spans="7:7">
      <c r="G284" s="181">
        <v>44660</v>
      </c>
    </row>
    <row r="285" spans="7:7">
      <c r="G285" s="181">
        <v>44661</v>
      </c>
    </row>
    <row r="286" spans="7:7">
      <c r="G286" s="181">
        <v>44662</v>
      </c>
    </row>
    <row r="287" spans="7:7">
      <c r="G287" s="181">
        <v>44663</v>
      </c>
    </row>
    <row r="288" spans="7:7">
      <c r="G288" s="181">
        <v>44664</v>
      </c>
    </row>
    <row r="289" spans="7:7">
      <c r="G289" s="181">
        <v>44665</v>
      </c>
    </row>
    <row r="290" spans="7:7">
      <c r="G290" s="181">
        <v>44666</v>
      </c>
    </row>
    <row r="291" spans="7:7">
      <c r="G291" s="181">
        <v>44667</v>
      </c>
    </row>
    <row r="292" spans="7:7">
      <c r="G292" s="181">
        <v>44668</v>
      </c>
    </row>
    <row r="293" spans="7:7">
      <c r="G293" s="181">
        <v>44669</v>
      </c>
    </row>
    <row r="294" spans="7:7">
      <c r="G294" s="181">
        <v>44670</v>
      </c>
    </row>
    <row r="295" spans="7:7">
      <c r="G295" s="181">
        <v>44671</v>
      </c>
    </row>
    <row r="296" spans="7:7">
      <c r="G296" s="181">
        <v>44672</v>
      </c>
    </row>
    <row r="297" spans="7:7">
      <c r="G297" s="181">
        <v>44673</v>
      </c>
    </row>
    <row r="298" spans="7:7">
      <c r="G298" s="181">
        <v>44674</v>
      </c>
    </row>
    <row r="299" spans="7:7">
      <c r="G299" s="181">
        <v>44675</v>
      </c>
    </row>
    <row r="300" spans="7:7">
      <c r="G300" s="181">
        <v>44676</v>
      </c>
    </row>
    <row r="301" spans="7:7">
      <c r="G301" s="181">
        <v>44677</v>
      </c>
    </row>
    <row r="302" spans="7:7">
      <c r="G302" s="181">
        <v>44678</v>
      </c>
    </row>
    <row r="303" spans="7:7">
      <c r="G303" s="181">
        <v>44679</v>
      </c>
    </row>
    <row r="304" spans="7:7">
      <c r="G304" s="181">
        <v>44680</v>
      </c>
    </row>
    <row r="305" spans="7:7">
      <c r="G305" s="181">
        <v>44681</v>
      </c>
    </row>
    <row r="306" spans="7:7">
      <c r="G306" s="181">
        <v>44682</v>
      </c>
    </row>
    <row r="307" spans="7:7">
      <c r="G307" s="181">
        <v>44683</v>
      </c>
    </row>
    <row r="308" spans="7:7">
      <c r="G308" s="181">
        <v>44684</v>
      </c>
    </row>
    <row r="309" spans="7:7">
      <c r="G309" s="181">
        <v>44685</v>
      </c>
    </row>
    <row r="310" spans="7:7">
      <c r="G310" s="181">
        <v>44686</v>
      </c>
    </row>
    <row r="311" spans="7:7">
      <c r="G311" s="181">
        <v>44687</v>
      </c>
    </row>
    <row r="312" spans="7:7">
      <c r="G312" s="181">
        <v>44688</v>
      </c>
    </row>
    <row r="313" spans="7:7">
      <c r="G313" s="181">
        <v>44689</v>
      </c>
    </row>
    <row r="314" spans="7:7">
      <c r="G314" s="181">
        <v>44690</v>
      </c>
    </row>
    <row r="315" spans="7:7">
      <c r="G315" s="181">
        <v>44691</v>
      </c>
    </row>
    <row r="316" spans="7:7">
      <c r="G316" s="181">
        <v>44692</v>
      </c>
    </row>
    <row r="317" spans="7:7">
      <c r="G317" s="181">
        <v>44693</v>
      </c>
    </row>
    <row r="318" spans="7:7">
      <c r="G318" s="181">
        <v>44694</v>
      </c>
    </row>
    <row r="319" spans="7:7">
      <c r="G319" s="181">
        <v>44695</v>
      </c>
    </row>
    <row r="320" spans="7:7">
      <c r="G320" s="181">
        <v>44696</v>
      </c>
    </row>
    <row r="321" spans="7:7">
      <c r="G321" s="181">
        <v>44697</v>
      </c>
    </row>
    <row r="322" spans="7:7">
      <c r="G322" s="181">
        <v>44698</v>
      </c>
    </row>
    <row r="323" spans="7:7">
      <c r="G323" s="181">
        <v>44699</v>
      </c>
    </row>
    <row r="324" spans="7:7">
      <c r="G324" s="181">
        <v>44700</v>
      </c>
    </row>
    <row r="325" spans="7:7">
      <c r="G325" s="181">
        <v>44701</v>
      </c>
    </row>
    <row r="326" spans="7:7">
      <c r="G326" s="181">
        <v>44702</v>
      </c>
    </row>
    <row r="327" spans="7:7">
      <c r="G327" s="181">
        <v>44703</v>
      </c>
    </row>
    <row r="328" spans="7:7">
      <c r="G328" s="181">
        <v>44704</v>
      </c>
    </row>
    <row r="329" spans="7:7">
      <c r="G329" s="181">
        <v>44705</v>
      </c>
    </row>
    <row r="330" spans="7:7">
      <c r="G330" s="181">
        <v>44706</v>
      </c>
    </row>
    <row r="331" spans="7:7">
      <c r="G331" s="181">
        <v>44707</v>
      </c>
    </row>
    <row r="332" spans="7:7">
      <c r="G332" s="181">
        <v>44708</v>
      </c>
    </row>
    <row r="333" spans="7:7">
      <c r="G333" s="181">
        <v>44709</v>
      </c>
    </row>
    <row r="334" spans="7:7">
      <c r="G334" s="181">
        <v>44710</v>
      </c>
    </row>
    <row r="335" spans="7:7">
      <c r="G335" s="181">
        <v>44711</v>
      </c>
    </row>
    <row r="336" spans="7:7">
      <c r="G336" s="181">
        <v>44712</v>
      </c>
    </row>
    <row r="337" spans="7:7">
      <c r="G337" s="181">
        <v>44713</v>
      </c>
    </row>
    <row r="338" spans="7:7">
      <c r="G338" s="181">
        <v>44714</v>
      </c>
    </row>
    <row r="339" spans="7:7">
      <c r="G339" s="181">
        <v>44715</v>
      </c>
    </row>
    <row r="340" spans="7:7">
      <c r="G340" s="181">
        <v>44716</v>
      </c>
    </row>
    <row r="341" spans="7:7">
      <c r="G341" s="181">
        <v>44717</v>
      </c>
    </row>
    <row r="342" spans="7:7">
      <c r="G342" s="181">
        <v>44718</v>
      </c>
    </row>
    <row r="343" spans="7:7">
      <c r="G343" s="181">
        <v>44719</v>
      </c>
    </row>
    <row r="344" spans="7:7">
      <c r="G344" s="181">
        <v>44720</v>
      </c>
    </row>
    <row r="345" spans="7:7">
      <c r="G345" s="181">
        <v>44721</v>
      </c>
    </row>
    <row r="346" spans="7:7">
      <c r="G346" s="181">
        <v>44722</v>
      </c>
    </row>
    <row r="347" spans="7:7">
      <c r="G347" s="181">
        <v>44723</v>
      </c>
    </row>
    <row r="348" spans="7:7">
      <c r="G348" s="181">
        <v>44724</v>
      </c>
    </row>
    <row r="349" spans="7:7">
      <c r="G349" s="181">
        <v>44725</v>
      </c>
    </row>
    <row r="350" spans="7:7">
      <c r="G350" s="181">
        <v>44726</v>
      </c>
    </row>
    <row r="351" spans="7:7">
      <c r="G351" s="181">
        <v>44727</v>
      </c>
    </row>
    <row r="352" spans="7:7">
      <c r="G352" s="181">
        <v>44728</v>
      </c>
    </row>
    <row r="353" spans="7:7">
      <c r="G353" s="181">
        <v>44729</v>
      </c>
    </row>
    <row r="354" spans="7:7">
      <c r="G354" s="181">
        <v>44730</v>
      </c>
    </row>
    <row r="355" spans="7:7">
      <c r="G355" s="181">
        <v>44731</v>
      </c>
    </row>
    <row r="356" spans="7:7">
      <c r="G356" s="181">
        <v>44732</v>
      </c>
    </row>
    <row r="357" spans="7:7">
      <c r="G357" s="181">
        <v>44733</v>
      </c>
    </row>
    <row r="358" spans="7:7">
      <c r="G358" s="181">
        <v>44734</v>
      </c>
    </row>
    <row r="359" spans="7:7">
      <c r="G359" s="181">
        <v>44735</v>
      </c>
    </row>
    <row r="360" spans="7:7">
      <c r="G360" s="181">
        <v>44736</v>
      </c>
    </row>
    <row r="361" spans="7:7">
      <c r="G361" s="181">
        <v>44737</v>
      </c>
    </row>
    <row r="362" spans="7:7">
      <c r="G362" s="181">
        <v>44738</v>
      </c>
    </row>
    <row r="363" spans="7:7">
      <c r="G363" s="181">
        <v>44739</v>
      </c>
    </row>
    <row r="364" spans="7:7">
      <c r="G364" s="181">
        <v>44740</v>
      </c>
    </row>
    <row r="365" spans="7:7">
      <c r="G365" s="181">
        <v>44741</v>
      </c>
    </row>
    <row r="366" spans="7:7">
      <c r="G366" s="181">
        <v>44742</v>
      </c>
    </row>
    <row r="367" spans="7:7">
      <c r="G367" s="181">
        <v>44743</v>
      </c>
    </row>
    <row r="368" spans="7:7">
      <c r="G368" s="181">
        <v>44744</v>
      </c>
    </row>
    <row r="369" spans="7:7">
      <c r="G369" s="181">
        <v>44745</v>
      </c>
    </row>
    <row r="370" spans="7:7">
      <c r="G370" s="181">
        <v>44746</v>
      </c>
    </row>
    <row r="371" spans="7:7">
      <c r="G371" s="181">
        <v>44747</v>
      </c>
    </row>
    <row r="372" spans="7:7">
      <c r="G372" s="181">
        <v>44748</v>
      </c>
    </row>
    <row r="373" spans="7:7">
      <c r="G373" s="181">
        <v>44749</v>
      </c>
    </row>
    <row r="374" spans="7:7">
      <c r="G374" s="181">
        <v>44750</v>
      </c>
    </row>
    <row r="375" spans="7:7">
      <c r="G375" s="181">
        <v>44751</v>
      </c>
    </row>
    <row r="376" spans="7:7">
      <c r="G376" s="181">
        <v>44752</v>
      </c>
    </row>
    <row r="377" spans="7:7">
      <c r="G377" s="181">
        <v>44753</v>
      </c>
    </row>
    <row r="378" spans="7:7">
      <c r="G378" s="181">
        <v>44754</v>
      </c>
    </row>
    <row r="379" spans="7:7">
      <c r="G379" s="181">
        <v>44755</v>
      </c>
    </row>
    <row r="380" spans="7:7">
      <c r="G380" s="181">
        <v>44756</v>
      </c>
    </row>
    <row r="381" spans="7:7">
      <c r="G381" s="181">
        <v>44757</v>
      </c>
    </row>
    <row r="382" spans="7:7">
      <c r="G382" s="181">
        <v>44758</v>
      </c>
    </row>
    <row r="383" spans="7:7">
      <c r="G383" s="181">
        <v>44759</v>
      </c>
    </row>
    <row r="384" spans="7:7">
      <c r="G384" s="181">
        <v>44760</v>
      </c>
    </row>
    <row r="385" spans="7:7">
      <c r="G385" s="181">
        <v>44761</v>
      </c>
    </row>
    <row r="386" spans="7:7">
      <c r="G386" s="181">
        <v>44762</v>
      </c>
    </row>
    <row r="387" spans="7:7">
      <c r="G387" s="181">
        <v>44763</v>
      </c>
    </row>
    <row r="388" spans="7:7">
      <c r="G388" s="181">
        <v>44764</v>
      </c>
    </row>
    <row r="389" spans="7:7">
      <c r="G389" s="181">
        <v>44765</v>
      </c>
    </row>
    <row r="390" spans="7:7">
      <c r="G390" s="181">
        <v>44766</v>
      </c>
    </row>
    <row r="391" spans="7:7">
      <c r="G391" s="181">
        <v>44767</v>
      </c>
    </row>
    <row r="392" spans="7:7">
      <c r="G392" s="181">
        <v>44768</v>
      </c>
    </row>
    <row r="393" spans="7:7">
      <c r="G393" s="181">
        <v>44769</v>
      </c>
    </row>
    <row r="394" spans="7:7">
      <c r="G394" s="181">
        <v>44770</v>
      </c>
    </row>
    <row r="395" spans="7:7">
      <c r="G395" s="181">
        <v>44771</v>
      </c>
    </row>
    <row r="396" spans="7:7">
      <c r="G396" s="181">
        <v>44772</v>
      </c>
    </row>
    <row r="397" spans="7:7">
      <c r="G397" s="181">
        <v>44773</v>
      </c>
    </row>
    <row r="398" spans="7:7">
      <c r="G398" s="181">
        <v>44774</v>
      </c>
    </row>
    <row r="399" spans="7:7">
      <c r="G399" s="181">
        <v>44775</v>
      </c>
    </row>
    <row r="400" spans="7:7">
      <c r="G400" s="181">
        <v>44776</v>
      </c>
    </row>
    <row r="401" spans="7:7">
      <c r="G401" s="181">
        <v>44777</v>
      </c>
    </row>
    <row r="402" spans="7:7">
      <c r="G402" s="181">
        <v>44778</v>
      </c>
    </row>
    <row r="403" spans="7:7">
      <c r="G403" s="181">
        <v>44779</v>
      </c>
    </row>
    <row r="404" spans="7:7">
      <c r="G404" s="181">
        <v>44780</v>
      </c>
    </row>
    <row r="405" spans="7:7">
      <c r="G405" s="181">
        <v>44781</v>
      </c>
    </row>
    <row r="406" spans="7:7">
      <c r="G406" s="181">
        <v>44782</v>
      </c>
    </row>
    <row r="407" spans="7:7">
      <c r="G407" s="181">
        <v>44783</v>
      </c>
    </row>
    <row r="408" spans="7:7">
      <c r="G408" s="181">
        <v>44784</v>
      </c>
    </row>
    <row r="409" spans="7:7">
      <c r="G409" s="181">
        <v>44785</v>
      </c>
    </row>
    <row r="410" spans="7:7">
      <c r="G410" s="181">
        <v>44786</v>
      </c>
    </row>
    <row r="411" spans="7:7">
      <c r="G411" s="181">
        <v>44787</v>
      </c>
    </row>
    <row r="412" spans="7:7">
      <c r="G412" s="181">
        <v>44788</v>
      </c>
    </row>
    <row r="413" spans="7:7">
      <c r="G413" s="181">
        <v>44789</v>
      </c>
    </row>
    <row r="414" spans="7:7">
      <c r="G414" s="181">
        <v>44790</v>
      </c>
    </row>
    <row r="415" spans="7:7">
      <c r="G415" s="181">
        <v>44791</v>
      </c>
    </row>
    <row r="416" spans="7:7">
      <c r="G416" s="181">
        <v>44792</v>
      </c>
    </row>
    <row r="417" spans="7:7">
      <c r="G417" s="181">
        <v>44793</v>
      </c>
    </row>
    <row r="418" spans="7:7">
      <c r="G418" s="181">
        <v>44794</v>
      </c>
    </row>
    <row r="419" spans="7:7">
      <c r="G419" s="181">
        <v>44795</v>
      </c>
    </row>
    <row r="420" spans="7:7">
      <c r="G420" s="181">
        <v>44796</v>
      </c>
    </row>
    <row r="421" spans="7:7">
      <c r="G421" s="181">
        <v>44797</v>
      </c>
    </row>
    <row r="422" spans="7:7">
      <c r="G422" s="181">
        <v>44798</v>
      </c>
    </row>
    <row r="423" spans="7:7">
      <c r="G423" s="181">
        <v>44799</v>
      </c>
    </row>
    <row r="424" spans="7:7">
      <c r="G424" s="181">
        <v>44800</v>
      </c>
    </row>
    <row r="425" spans="7:7">
      <c r="G425" s="181">
        <v>44801</v>
      </c>
    </row>
    <row r="426" spans="7:7">
      <c r="G426" s="181">
        <v>44802</v>
      </c>
    </row>
    <row r="427" spans="7:7">
      <c r="G427" s="181">
        <v>44803</v>
      </c>
    </row>
    <row r="428" spans="7:7">
      <c r="G428" s="181">
        <v>44804</v>
      </c>
    </row>
    <row r="429" spans="7:7">
      <c r="G429" s="181">
        <v>44805</v>
      </c>
    </row>
    <row r="430" spans="7:7">
      <c r="G430" s="181">
        <v>44806</v>
      </c>
    </row>
    <row r="431" spans="7:7">
      <c r="G431" s="181">
        <v>44807</v>
      </c>
    </row>
    <row r="432" spans="7:7">
      <c r="G432" s="181">
        <v>44808</v>
      </c>
    </row>
    <row r="433" spans="7:7">
      <c r="G433" s="181">
        <v>44809</v>
      </c>
    </row>
    <row r="434" spans="7:7">
      <c r="G434" s="181">
        <v>44810</v>
      </c>
    </row>
    <row r="435" spans="7:7">
      <c r="G435" s="181">
        <v>44811</v>
      </c>
    </row>
    <row r="436" spans="7:7">
      <c r="G436" s="181">
        <v>44812</v>
      </c>
    </row>
    <row r="437" spans="7:7">
      <c r="G437" s="181">
        <v>44813</v>
      </c>
    </row>
    <row r="438" spans="7:7">
      <c r="G438" s="181">
        <v>44814</v>
      </c>
    </row>
    <row r="439" spans="7:7">
      <c r="G439" s="181">
        <v>44815</v>
      </c>
    </row>
    <row r="440" spans="7:7">
      <c r="G440" s="181">
        <v>44816</v>
      </c>
    </row>
    <row r="441" spans="7:7">
      <c r="G441" s="181">
        <v>44817</v>
      </c>
    </row>
    <row r="442" spans="7:7">
      <c r="G442" s="181">
        <v>44818</v>
      </c>
    </row>
    <row r="443" spans="7:7">
      <c r="G443" s="181">
        <v>44819</v>
      </c>
    </row>
    <row r="444" spans="7:7">
      <c r="G444" s="181">
        <v>44820</v>
      </c>
    </row>
    <row r="445" spans="7:7">
      <c r="G445" s="181">
        <v>44821</v>
      </c>
    </row>
    <row r="446" spans="7:7">
      <c r="G446" s="181">
        <v>44822</v>
      </c>
    </row>
    <row r="447" spans="7:7">
      <c r="G447" s="181">
        <v>44823</v>
      </c>
    </row>
    <row r="448" spans="7:7">
      <c r="G448" s="181">
        <v>44824</v>
      </c>
    </row>
    <row r="449" spans="7:7">
      <c r="G449" s="181">
        <v>44825</v>
      </c>
    </row>
    <row r="450" spans="7:7">
      <c r="G450" s="181">
        <v>44826</v>
      </c>
    </row>
    <row r="451" spans="7:7">
      <c r="G451" s="181">
        <v>44827</v>
      </c>
    </row>
    <row r="452" spans="7:7">
      <c r="G452" s="181">
        <v>44828</v>
      </c>
    </row>
    <row r="453" spans="7:7">
      <c r="G453" s="181">
        <v>44829</v>
      </c>
    </row>
    <row r="454" spans="7:7">
      <c r="G454" s="181">
        <v>44830</v>
      </c>
    </row>
    <row r="455" spans="7:7">
      <c r="G455" s="181">
        <v>44831</v>
      </c>
    </row>
    <row r="456" spans="7:7">
      <c r="G456" s="181">
        <v>44832</v>
      </c>
    </row>
    <row r="457" spans="7:7">
      <c r="G457" s="181">
        <v>44833</v>
      </c>
    </row>
    <row r="458" spans="7:7">
      <c r="G458" s="181">
        <v>44834</v>
      </c>
    </row>
    <row r="459" spans="7:7">
      <c r="G459" s="181">
        <v>44835</v>
      </c>
    </row>
    <row r="460" spans="7:7">
      <c r="G460" s="181">
        <v>44836</v>
      </c>
    </row>
    <row r="461" spans="7:7">
      <c r="G461" s="181">
        <v>44837</v>
      </c>
    </row>
    <row r="462" spans="7:7">
      <c r="G462" s="181">
        <v>44838</v>
      </c>
    </row>
    <row r="463" spans="7:7">
      <c r="G463" s="181">
        <v>44839</v>
      </c>
    </row>
    <row r="464" spans="7:7">
      <c r="G464" s="181">
        <v>44840</v>
      </c>
    </row>
    <row r="465" spans="7:7">
      <c r="G465" s="181">
        <v>44841</v>
      </c>
    </row>
    <row r="466" spans="7:7">
      <c r="G466" s="181">
        <v>44842</v>
      </c>
    </row>
    <row r="467" spans="7:7">
      <c r="G467" s="181">
        <v>44843</v>
      </c>
    </row>
    <row r="468" spans="7:7">
      <c r="G468" s="181">
        <v>44844</v>
      </c>
    </row>
    <row r="469" spans="7:7">
      <c r="G469" s="181">
        <v>44845</v>
      </c>
    </row>
    <row r="470" spans="7:7">
      <c r="G470" s="181">
        <v>44846</v>
      </c>
    </row>
    <row r="471" spans="7:7">
      <c r="G471" s="181">
        <v>44847</v>
      </c>
    </row>
    <row r="472" spans="7:7">
      <c r="G472" s="181">
        <v>44848</v>
      </c>
    </row>
    <row r="473" spans="7:7">
      <c r="G473" s="181">
        <v>44849</v>
      </c>
    </row>
    <row r="474" spans="7:7">
      <c r="G474" s="181">
        <v>44850</v>
      </c>
    </row>
    <row r="475" spans="7:7">
      <c r="G475" s="181">
        <v>44851</v>
      </c>
    </row>
    <row r="476" spans="7:7">
      <c r="G476" s="181">
        <v>44852</v>
      </c>
    </row>
    <row r="477" spans="7:7">
      <c r="G477" s="181">
        <v>44853</v>
      </c>
    </row>
    <row r="478" spans="7:7">
      <c r="G478" s="181">
        <v>44854</v>
      </c>
    </row>
    <row r="479" spans="7:7">
      <c r="G479" s="181">
        <v>44855</v>
      </c>
    </row>
    <row r="480" spans="7:7">
      <c r="G480" s="181">
        <v>44856</v>
      </c>
    </row>
    <row r="481" spans="7:7">
      <c r="G481" s="181">
        <v>44857</v>
      </c>
    </row>
    <row r="482" spans="7:7">
      <c r="G482" s="181">
        <v>44858</v>
      </c>
    </row>
    <row r="483" spans="7:7">
      <c r="G483" s="181">
        <v>44859</v>
      </c>
    </row>
    <row r="484" spans="7:7">
      <c r="G484" s="181">
        <v>44860</v>
      </c>
    </row>
    <row r="485" spans="7:7">
      <c r="G485" s="181">
        <v>44861</v>
      </c>
    </row>
    <row r="486" spans="7:7">
      <c r="G486" s="181">
        <v>44862</v>
      </c>
    </row>
    <row r="487" spans="7:7">
      <c r="G487" s="181">
        <v>44863</v>
      </c>
    </row>
    <row r="488" spans="7:7">
      <c r="G488" s="181">
        <v>44864</v>
      </c>
    </row>
    <row r="489" spans="7:7">
      <c r="G489" s="181">
        <v>44865</v>
      </c>
    </row>
    <row r="490" spans="7:7">
      <c r="G490" s="181">
        <v>44866</v>
      </c>
    </row>
    <row r="491" spans="7:7">
      <c r="G491" s="181">
        <v>44867</v>
      </c>
    </row>
    <row r="492" spans="7:7">
      <c r="G492" s="181">
        <v>44868</v>
      </c>
    </row>
    <row r="493" spans="7:7">
      <c r="G493" s="181">
        <v>44869</v>
      </c>
    </row>
    <row r="494" spans="7:7">
      <c r="G494" s="181">
        <v>44870</v>
      </c>
    </row>
    <row r="495" spans="7:7">
      <c r="G495" s="181">
        <v>44871</v>
      </c>
    </row>
    <row r="496" spans="7:7">
      <c r="G496" s="181">
        <v>44872</v>
      </c>
    </row>
    <row r="497" spans="7:7">
      <c r="G497" s="181">
        <v>44873</v>
      </c>
    </row>
    <row r="498" spans="7:7">
      <c r="G498" s="181">
        <v>44874</v>
      </c>
    </row>
    <row r="499" spans="7:7">
      <c r="G499" s="181">
        <v>44875</v>
      </c>
    </row>
    <row r="500" spans="7:7">
      <c r="G500" s="181">
        <v>44876</v>
      </c>
    </row>
    <row r="501" spans="7:7">
      <c r="G501" s="181">
        <v>44877</v>
      </c>
    </row>
    <row r="502" spans="7:7">
      <c r="G502" s="181">
        <v>44878</v>
      </c>
    </row>
    <row r="503" spans="7:7">
      <c r="G503" s="181">
        <v>44879</v>
      </c>
    </row>
    <row r="504" spans="7:7">
      <c r="G504" s="181">
        <v>44880</v>
      </c>
    </row>
    <row r="505" spans="7:7">
      <c r="G505" s="181">
        <v>44881</v>
      </c>
    </row>
    <row r="506" spans="7:7">
      <c r="G506" s="181">
        <v>44882</v>
      </c>
    </row>
    <row r="507" spans="7:7">
      <c r="G507" s="181">
        <v>44883</v>
      </c>
    </row>
    <row r="508" spans="7:7">
      <c r="G508" s="181">
        <v>44884</v>
      </c>
    </row>
    <row r="509" spans="7:7">
      <c r="G509" s="181">
        <v>44885</v>
      </c>
    </row>
    <row r="510" spans="7:7">
      <c r="G510" s="181">
        <v>44886</v>
      </c>
    </row>
    <row r="511" spans="7:7">
      <c r="G511" s="181">
        <v>44887</v>
      </c>
    </row>
    <row r="512" spans="7:7">
      <c r="G512" s="181">
        <v>44888</v>
      </c>
    </row>
    <row r="513" spans="7:7">
      <c r="G513" s="181">
        <v>44889</v>
      </c>
    </row>
    <row r="514" spans="7:7">
      <c r="G514" s="181">
        <v>44890</v>
      </c>
    </row>
    <row r="515" spans="7:7">
      <c r="G515" s="181">
        <v>44891</v>
      </c>
    </row>
    <row r="516" spans="7:7">
      <c r="G516" s="181">
        <v>44892</v>
      </c>
    </row>
    <row r="517" spans="7:7">
      <c r="G517" s="181">
        <v>44893</v>
      </c>
    </row>
    <row r="518" spans="7:7">
      <c r="G518" s="181">
        <v>44894</v>
      </c>
    </row>
    <row r="519" spans="7:7">
      <c r="G519" s="181">
        <v>44895</v>
      </c>
    </row>
    <row r="520" spans="7:7">
      <c r="G520" s="181">
        <v>44896</v>
      </c>
    </row>
    <row r="521" spans="7:7">
      <c r="G521" s="181">
        <v>44897</v>
      </c>
    </row>
    <row r="522" spans="7:7">
      <c r="G522" s="181">
        <v>44898</v>
      </c>
    </row>
    <row r="523" spans="7:7">
      <c r="G523" s="181">
        <v>44899</v>
      </c>
    </row>
    <row r="524" spans="7:7">
      <c r="G524" s="181">
        <v>44900</v>
      </c>
    </row>
    <row r="525" spans="7:7">
      <c r="G525" s="181">
        <v>44901</v>
      </c>
    </row>
    <row r="526" spans="7:7">
      <c r="G526" s="181">
        <v>44902</v>
      </c>
    </row>
    <row r="527" spans="7:7">
      <c r="G527" s="181">
        <v>44903</v>
      </c>
    </row>
    <row r="528" spans="7:7">
      <c r="G528" s="181">
        <v>44904</v>
      </c>
    </row>
    <row r="529" spans="7:7">
      <c r="G529" s="181">
        <v>44905</v>
      </c>
    </row>
    <row r="530" spans="7:7">
      <c r="G530" s="181">
        <v>44906</v>
      </c>
    </row>
    <row r="531" spans="7:7">
      <c r="G531" s="181">
        <v>44907</v>
      </c>
    </row>
    <row r="532" spans="7:7">
      <c r="G532" s="181">
        <v>44908</v>
      </c>
    </row>
    <row r="533" spans="7:7">
      <c r="G533" s="181">
        <v>44909</v>
      </c>
    </row>
    <row r="534" spans="7:7">
      <c r="G534" s="181">
        <v>44910</v>
      </c>
    </row>
    <row r="535" spans="7:7">
      <c r="G535" s="181">
        <v>44911</v>
      </c>
    </row>
    <row r="536" spans="7:7">
      <c r="G536" s="181">
        <v>44912</v>
      </c>
    </row>
    <row r="537" spans="7:7">
      <c r="G537" s="181">
        <v>44913</v>
      </c>
    </row>
    <row r="538" spans="7:7">
      <c r="G538" s="181">
        <v>44914</v>
      </c>
    </row>
    <row r="539" spans="7:7">
      <c r="G539" s="181">
        <v>44915</v>
      </c>
    </row>
    <row r="540" spans="7:7">
      <c r="G540" s="181">
        <v>44916</v>
      </c>
    </row>
    <row r="541" spans="7:7">
      <c r="G541" s="181">
        <v>44917</v>
      </c>
    </row>
    <row r="542" spans="7:7">
      <c r="G542" s="181">
        <v>44918</v>
      </c>
    </row>
    <row r="543" spans="7:7">
      <c r="G543" s="181">
        <v>44919</v>
      </c>
    </row>
    <row r="544" spans="7:7">
      <c r="G544" s="181">
        <v>44920</v>
      </c>
    </row>
    <row r="545" spans="7:7">
      <c r="G545" s="181">
        <v>44921</v>
      </c>
    </row>
    <row r="546" spans="7:7">
      <c r="G546" s="181">
        <v>44922</v>
      </c>
    </row>
    <row r="547" spans="7:7">
      <c r="G547" s="181">
        <v>44923</v>
      </c>
    </row>
    <row r="548" spans="7:7">
      <c r="G548" s="181">
        <v>44924</v>
      </c>
    </row>
    <row r="549" spans="7:7">
      <c r="G549" s="181">
        <v>44925</v>
      </c>
    </row>
    <row r="550" spans="7:7">
      <c r="G550" s="181">
        <v>44926</v>
      </c>
    </row>
    <row r="551" spans="7:7">
      <c r="G551" s="181">
        <v>44927</v>
      </c>
    </row>
    <row r="552" spans="7:7">
      <c r="G552" s="181">
        <v>44928</v>
      </c>
    </row>
    <row r="553" spans="7:7">
      <c r="G553" s="181">
        <v>44929</v>
      </c>
    </row>
    <row r="554" spans="7:7">
      <c r="G554" s="181">
        <v>44930</v>
      </c>
    </row>
    <row r="555" spans="7:7">
      <c r="G555" s="181">
        <v>44931</v>
      </c>
    </row>
    <row r="556" spans="7:7">
      <c r="G556" s="181">
        <v>44932</v>
      </c>
    </row>
    <row r="557" spans="7:7">
      <c r="G557" s="181">
        <v>44933</v>
      </c>
    </row>
    <row r="558" spans="7:7">
      <c r="G558" s="181">
        <v>44934</v>
      </c>
    </row>
    <row r="559" spans="7:7">
      <c r="G559" s="181">
        <v>44935</v>
      </c>
    </row>
    <row r="560" spans="7:7">
      <c r="G560" s="181">
        <v>44936</v>
      </c>
    </row>
    <row r="561" spans="7:7">
      <c r="G561" s="181">
        <v>44937</v>
      </c>
    </row>
    <row r="562" spans="7:7">
      <c r="G562" s="181">
        <v>44938</v>
      </c>
    </row>
    <row r="563" spans="7:7">
      <c r="G563" s="181">
        <v>44939</v>
      </c>
    </row>
    <row r="564" spans="7:7">
      <c r="G564" s="181">
        <v>44940</v>
      </c>
    </row>
    <row r="565" spans="7:7">
      <c r="G565" s="181">
        <v>44941</v>
      </c>
    </row>
    <row r="566" spans="7:7">
      <c r="G566" s="181">
        <v>44942</v>
      </c>
    </row>
    <row r="567" spans="7:7">
      <c r="G567" s="181">
        <v>44943</v>
      </c>
    </row>
    <row r="568" spans="7:7">
      <c r="G568" s="181">
        <v>44944</v>
      </c>
    </row>
    <row r="569" spans="7:7">
      <c r="G569" s="181">
        <v>44945</v>
      </c>
    </row>
    <row r="570" spans="7:7">
      <c r="G570" s="181">
        <v>44946</v>
      </c>
    </row>
    <row r="571" spans="7:7">
      <c r="G571" s="181">
        <v>44947</v>
      </c>
    </row>
    <row r="572" spans="7:7">
      <c r="G572" s="181">
        <v>44948</v>
      </c>
    </row>
    <row r="573" spans="7:7">
      <c r="G573" s="181">
        <v>44949</v>
      </c>
    </row>
    <row r="574" spans="7:7">
      <c r="G574" s="181">
        <v>44950</v>
      </c>
    </row>
    <row r="575" spans="7:7">
      <c r="G575" s="181">
        <v>44951</v>
      </c>
    </row>
    <row r="576" spans="7:7">
      <c r="G576" s="181">
        <v>44952</v>
      </c>
    </row>
    <row r="577" spans="7:7">
      <c r="G577" s="181">
        <v>44953</v>
      </c>
    </row>
    <row r="578" spans="7:7">
      <c r="G578" s="181">
        <v>44954</v>
      </c>
    </row>
    <row r="579" spans="7:7">
      <c r="G579" s="181">
        <v>44955</v>
      </c>
    </row>
    <row r="580" spans="7:7">
      <c r="G580" s="181">
        <v>44956</v>
      </c>
    </row>
    <row r="581" spans="7:7">
      <c r="G581" s="181">
        <v>44957</v>
      </c>
    </row>
    <row r="582" spans="7:7">
      <c r="G582" s="181">
        <v>44958</v>
      </c>
    </row>
    <row r="583" spans="7:7">
      <c r="G583" s="181">
        <v>44959</v>
      </c>
    </row>
    <row r="584" spans="7:7">
      <c r="G584" s="181">
        <v>44960</v>
      </c>
    </row>
    <row r="585" spans="7:7">
      <c r="G585" s="181">
        <v>44961</v>
      </c>
    </row>
    <row r="586" spans="7:7">
      <c r="G586" s="181">
        <v>44962</v>
      </c>
    </row>
    <row r="587" spans="7:7">
      <c r="G587" s="181">
        <v>44963</v>
      </c>
    </row>
    <row r="588" spans="7:7">
      <c r="G588" s="181">
        <v>44964</v>
      </c>
    </row>
    <row r="589" spans="7:7">
      <c r="G589" s="181">
        <v>44965</v>
      </c>
    </row>
    <row r="590" spans="7:7">
      <c r="G590" s="181">
        <v>44966</v>
      </c>
    </row>
    <row r="591" spans="7:7">
      <c r="G591" s="181">
        <v>44967</v>
      </c>
    </row>
    <row r="592" spans="7:7">
      <c r="G592" s="181">
        <v>44968</v>
      </c>
    </row>
    <row r="593" spans="7:7">
      <c r="G593" s="181">
        <v>44969</v>
      </c>
    </row>
    <row r="594" spans="7:7">
      <c r="G594" s="181">
        <v>44970</v>
      </c>
    </row>
    <row r="595" spans="7:7">
      <c r="G595" s="181">
        <v>44971</v>
      </c>
    </row>
    <row r="596" spans="7:7">
      <c r="G596" s="181">
        <v>44972</v>
      </c>
    </row>
    <row r="597" spans="7:7">
      <c r="G597" s="181">
        <v>44973</v>
      </c>
    </row>
    <row r="598" spans="7:7">
      <c r="G598" s="181">
        <v>44974</v>
      </c>
    </row>
    <row r="599" spans="7:7">
      <c r="G599" s="181">
        <v>44975</v>
      </c>
    </row>
    <row r="600" spans="7:7">
      <c r="G600" s="181">
        <v>44976</v>
      </c>
    </row>
    <row r="601" spans="7:7">
      <c r="G601" s="181">
        <v>44977</v>
      </c>
    </row>
    <row r="602" spans="7:7">
      <c r="G602" s="181">
        <v>44978</v>
      </c>
    </row>
    <row r="603" spans="7:7">
      <c r="G603" s="181">
        <v>44979</v>
      </c>
    </row>
    <row r="604" spans="7:7">
      <c r="G604" s="181">
        <v>44980</v>
      </c>
    </row>
    <row r="605" spans="7:7">
      <c r="G605" s="181">
        <v>44981</v>
      </c>
    </row>
    <row r="606" spans="7:7">
      <c r="G606" s="181">
        <v>44982</v>
      </c>
    </row>
    <row r="607" spans="7:7">
      <c r="G607" s="181">
        <v>44983</v>
      </c>
    </row>
    <row r="608" spans="7:7">
      <c r="G608" s="181">
        <v>44984</v>
      </c>
    </row>
    <row r="609" spans="7:7">
      <c r="G609" s="181">
        <v>44985</v>
      </c>
    </row>
    <row r="610" spans="7:7">
      <c r="G610" s="181">
        <v>44986</v>
      </c>
    </row>
    <row r="611" spans="7:7">
      <c r="G611" s="181">
        <v>44987</v>
      </c>
    </row>
    <row r="612" spans="7:7">
      <c r="G612" s="181">
        <v>44988</v>
      </c>
    </row>
    <row r="613" spans="7:7">
      <c r="G613" s="181">
        <v>44989</v>
      </c>
    </row>
    <row r="614" spans="7:7">
      <c r="G614" s="181">
        <v>44990</v>
      </c>
    </row>
    <row r="615" spans="7:7">
      <c r="G615" s="181">
        <v>44991</v>
      </c>
    </row>
    <row r="616" spans="7:7">
      <c r="G616" s="181">
        <v>44992</v>
      </c>
    </row>
    <row r="617" spans="7:7">
      <c r="G617" s="181">
        <v>44993</v>
      </c>
    </row>
    <row r="618" spans="7:7">
      <c r="G618" s="181">
        <v>44994</v>
      </c>
    </row>
    <row r="619" spans="7:7">
      <c r="G619" s="181">
        <v>44995</v>
      </c>
    </row>
    <row r="620" spans="7:7">
      <c r="G620" s="181">
        <v>44996</v>
      </c>
    </row>
    <row r="621" spans="7:7">
      <c r="G621" s="181">
        <v>44997</v>
      </c>
    </row>
    <row r="622" spans="7:7">
      <c r="G622" s="181">
        <v>44998</v>
      </c>
    </row>
    <row r="623" spans="7:7">
      <c r="G623" s="181">
        <v>44999</v>
      </c>
    </row>
    <row r="624" spans="7:7">
      <c r="G624" s="181">
        <v>45000</v>
      </c>
    </row>
    <row r="625" spans="7:7">
      <c r="G625" s="181">
        <v>45001</v>
      </c>
    </row>
    <row r="626" spans="7:7">
      <c r="G626" s="181">
        <v>45002</v>
      </c>
    </row>
    <row r="627" spans="7:7">
      <c r="G627" s="181">
        <v>45003</v>
      </c>
    </row>
    <row r="628" spans="7:7">
      <c r="G628" s="181">
        <v>45004</v>
      </c>
    </row>
    <row r="629" spans="7:7">
      <c r="G629" s="181">
        <v>45005</v>
      </c>
    </row>
    <row r="630" spans="7:7">
      <c r="G630" s="181">
        <v>45006</v>
      </c>
    </row>
    <row r="631" spans="7:7">
      <c r="G631" s="181">
        <v>45007</v>
      </c>
    </row>
    <row r="632" spans="7:7">
      <c r="G632" s="181">
        <v>45008</v>
      </c>
    </row>
    <row r="633" spans="7:7">
      <c r="G633" s="181">
        <v>45009</v>
      </c>
    </row>
    <row r="634" spans="7:7">
      <c r="G634" s="181">
        <v>45010</v>
      </c>
    </row>
    <row r="635" spans="7:7">
      <c r="G635" s="181">
        <v>45011</v>
      </c>
    </row>
    <row r="636" spans="7:7">
      <c r="G636" s="181">
        <v>45012</v>
      </c>
    </row>
    <row r="637" spans="7:7">
      <c r="G637" s="181">
        <v>45013</v>
      </c>
    </row>
    <row r="638" spans="7:7">
      <c r="G638" s="181">
        <v>45014</v>
      </c>
    </row>
    <row r="639" spans="7:7">
      <c r="G639" s="181">
        <v>45015</v>
      </c>
    </row>
    <row r="640" spans="7:7">
      <c r="G640" s="181">
        <v>45016</v>
      </c>
    </row>
    <row r="641" spans="7:7">
      <c r="G641" s="181">
        <v>45017</v>
      </c>
    </row>
    <row r="642" spans="7:7">
      <c r="G642" s="181">
        <v>45018</v>
      </c>
    </row>
    <row r="643" spans="7:7">
      <c r="G643" s="181">
        <v>45019</v>
      </c>
    </row>
    <row r="644" spans="7:7">
      <c r="G644" s="181">
        <v>45020</v>
      </c>
    </row>
    <row r="645" spans="7:7">
      <c r="G645" s="181">
        <v>45021</v>
      </c>
    </row>
    <row r="646" spans="7:7">
      <c r="G646" s="181">
        <v>45022</v>
      </c>
    </row>
    <row r="647" spans="7:7">
      <c r="G647" s="181">
        <v>45023</v>
      </c>
    </row>
    <row r="648" spans="7:7">
      <c r="G648" s="181">
        <v>45024</v>
      </c>
    </row>
    <row r="649" spans="7:7">
      <c r="G649" s="181">
        <v>45025</v>
      </c>
    </row>
    <row r="650" spans="7:7">
      <c r="G650" s="181">
        <v>45026</v>
      </c>
    </row>
    <row r="651" spans="7:7">
      <c r="G651" s="181">
        <v>45027</v>
      </c>
    </row>
    <row r="652" spans="7:7">
      <c r="G652" s="181">
        <v>45028</v>
      </c>
    </row>
    <row r="653" spans="7:7">
      <c r="G653" s="181">
        <v>45029</v>
      </c>
    </row>
    <row r="654" spans="7:7">
      <c r="G654" s="181">
        <v>45030</v>
      </c>
    </row>
    <row r="655" spans="7:7">
      <c r="G655" s="181">
        <v>45031</v>
      </c>
    </row>
    <row r="656" spans="7:7">
      <c r="G656" s="181">
        <v>45032</v>
      </c>
    </row>
    <row r="657" spans="7:7">
      <c r="G657" s="181">
        <v>45033</v>
      </c>
    </row>
    <row r="658" spans="7:7">
      <c r="G658" s="181">
        <v>45034</v>
      </c>
    </row>
    <row r="659" spans="7:7">
      <c r="G659" s="181">
        <v>45035</v>
      </c>
    </row>
    <row r="660" spans="7:7">
      <c r="G660" s="181">
        <v>45036</v>
      </c>
    </row>
    <row r="661" spans="7:7">
      <c r="G661" s="181">
        <v>45037</v>
      </c>
    </row>
    <row r="662" spans="7:7">
      <c r="G662" s="181">
        <v>45038</v>
      </c>
    </row>
    <row r="663" spans="7:7">
      <c r="G663" s="181">
        <v>45039</v>
      </c>
    </row>
    <row r="664" spans="7:7">
      <c r="G664" s="181">
        <v>45040</v>
      </c>
    </row>
    <row r="665" spans="7:7">
      <c r="G665" s="181">
        <v>45041</v>
      </c>
    </row>
    <row r="666" spans="7:7">
      <c r="G666" s="181">
        <v>45042</v>
      </c>
    </row>
    <row r="667" spans="7:7">
      <c r="G667" s="181">
        <v>45043</v>
      </c>
    </row>
    <row r="668" spans="7:7">
      <c r="G668" s="181">
        <v>45044</v>
      </c>
    </row>
    <row r="669" spans="7:7">
      <c r="G669" s="181">
        <v>45045</v>
      </c>
    </row>
    <row r="670" spans="7:7">
      <c r="G670" s="181">
        <v>45046</v>
      </c>
    </row>
    <row r="671" spans="7:7">
      <c r="G671" s="181">
        <v>45047</v>
      </c>
    </row>
    <row r="672" spans="7:7">
      <c r="G672" s="181">
        <v>45048</v>
      </c>
    </row>
    <row r="673" spans="7:7">
      <c r="G673" s="181">
        <v>45049</v>
      </c>
    </row>
    <row r="674" spans="7:7">
      <c r="G674" s="181">
        <v>45050</v>
      </c>
    </row>
    <row r="675" spans="7:7">
      <c r="G675" s="181">
        <v>45051</v>
      </c>
    </row>
    <row r="676" spans="7:7">
      <c r="G676" s="181">
        <v>45052</v>
      </c>
    </row>
    <row r="677" spans="7:7">
      <c r="G677" s="181">
        <v>45053</v>
      </c>
    </row>
    <row r="678" spans="7:7">
      <c r="G678" s="181">
        <v>45054</v>
      </c>
    </row>
    <row r="679" spans="7:7">
      <c r="G679" s="181">
        <v>45055</v>
      </c>
    </row>
    <row r="680" spans="7:7">
      <c r="G680" s="181">
        <v>45056</v>
      </c>
    </row>
    <row r="681" spans="7:7">
      <c r="G681" s="181">
        <v>45057</v>
      </c>
    </row>
    <row r="682" spans="7:7">
      <c r="G682" s="181">
        <v>45058</v>
      </c>
    </row>
    <row r="683" spans="7:7">
      <c r="G683" s="181">
        <v>45059</v>
      </c>
    </row>
    <row r="684" spans="7:7">
      <c r="G684" s="181">
        <v>45060</v>
      </c>
    </row>
    <row r="685" spans="7:7">
      <c r="G685" s="181">
        <v>45061</v>
      </c>
    </row>
    <row r="686" spans="7:7">
      <c r="G686" s="181">
        <v>45062</v>
      </c>
    </row>
    <row r="687" spans="7:7">
      <c r="G687" s="181">
        <v>45063</v>
      </c>
    </row>
    <row r="688" spans="7:7">
      <c r="G688" s="181">
        <v>45064</v>
      </c>
    </row>
    <row r="689" spans="7:7">
      <c r="G689" s="181">
        <v>45065</v>
      </c>
    </row>
    <row r="690" spans="7:7">
      <c r="G690" s="181">
        <v>45066</v>
      </c>
    </row>
    <row r="691" spans="7:7">
      <c r="G691" s="181">
        <v>45067</v>
      </c>
    </row>
    <row r="692" spans="7:7">
      <c r="G692" s="181">
        <v>45068</v>
      </c>
    </row>
    <row r="693" spans="7:7">
      <c r="G693" s="181">
        <v>45069</v>
      </c>
    </row>
    <row r="694" spans="7:7">
      <c r="G694" s="181">
        <v>45070</v>
      </c>
    </row>
    <row r="695" spans="7:7">
      <c r="G695" s="181">
        <v>45071</v>
      </c>
    </row>
    <row r="696" spans="7:7">
      <c r="G696" s="181">
        <v>45072</v>
      </c>
    </row>
    <row r="697" spans="7:7">
      <c r="G697" s="181">
        <v>45073</v>
      </c>
    </row>
    <row r="698" spans="7:7">
      <c r="G698" s="181">
        <v>45074</v>
      </c>
    </row>
    <row r="699" spans="7:7">
      <c r="G699" s="181">
        <v>45075</v>
      </c>
    </row>
    <row r="700" spans="7:7">
      <c r="G700" s="181">
        <v>45076</v>
      </c>
    </row>
    <row r="701" spans="7:7">
      <c r="G701" s="181">
        <v>45077</v>
      </c>
    </row>
    <row r="702" spans="7:7">
      <c r="G702" s="181">
        <v>45078</v>
      </c>
    </row>
    <row r="703" spans="7:7">
      <c r="G703" s="181">
        <v>45079</v>
      </c>
    </row>
    <row r="704" spans="7:7">
      <c r="G704" s="181">
        <v>45080</v>
      </c>
    </row>
    <row r="705" spans="7:7">
      <c r="G705" s="181">
        <v>45081</v>
      </c>
    </row>
    <row r="706" spans="7:7">
      <c r="G706" s="181">
        <v>45082</v>
      </c>
    </row>
    <row r="707" spans="7:7">
      <c r="G707" s="181">
        <v>45083</v>
      </c>
    </row>
    <row r="708" spans="7:7">
      <c r="G708" s="181">
        <v>45084</v>
      </c>
    </row>
    <row r="709" spans="7:7">
      <c r="G709" s="181">
        <v>45085</v>
      </c>
    </row>
    <row r="710" spans="7:7">
      <c r="G710" s="181">
        <v>45086</v>
      </c>
    </row>
    <row r="711" spans="7:7">
      <c r="G711" s="181">
        <v>45087</v>
      </c>
    </row>
    <row r="712" spans="7:7">
      <c r="G712" s="181">
        <v>45088</v>
      </c>
    </row>
    <row r="713" spans="7:7">
      <c r="G713" s="181">
        <v>45089</v>
      </c>
    </row>
    <row r="714" spans="7:7">
      <c r="G714" s="181">
        <v>45090</v>
      </c>
    </row>
    <row r="715" spans="7:7">
      <c r="G715" s="181">
        <v>45091</v>
      </c>
    </row>
    <row r="716" spans="7:7">
      <c r="G716" s="181">
        <v>45092</v>
      </c>
    </row>
    <row r="717" spans="7:7">
      <c r="G717" s="181">
        <v>45093</v>
      </c>
    </row>
    <row r="718" spans="7:7">
      <c r="G718" s="181">
        <v>45094</v>
      </c>
    </row>
    <row r="719" spans="7:7">
      <c r="G719" s="181">
        <v>45095</v>
      </c>
    </row>
    <row r="720" spans="7:7">
      <c r="G720" s="181">
        <v>45096</v>
      </c>
    </row>
    <row r="721" spans="7:7">
      <c r="G721" s="181">
        <v>45097</v>
      </c>
    </row>
    <row r="722" spans="7:7">
      <c r="G722" s="181">
        <v>45098</v>
      </c>
    </row>
    <row r="723" spans="7:7">
      <c r="G723" s="181">
        <v>45099</v>
      </c>
    </row>
    <row r="724" spans="7:7">
      <c r="G724" s="181">
        <v>45100</v>
      </c>
    </row>
    <row r="725" spans="7:7">
      <c r="G725" s="181">
        <v>45101</v>
      </c>
    </row>
    <row r="726" spans="7:7">
      <c r="G726" s="181">
        <v>45102</v>
      </c>
    </row>
    <row r="727" spans="7:7">
      <c r="G727" s="181">
        <v>45103</v>
      </c>
    </row>
    <row r="728" spans="7:7">
      <c r="G728" s="181">
        <v>45104</v>
      </c>
    </row>
    <row r="729" spans="7:7">
      <c r="G729" s="181">
        <v>45105</v>
      </c>
    </row>
    <row r="730" spans="7:7">
      <c r="G730" s="181">
        <v>45106</v>
      </c>
    </row>
    <row r="731" spans="7:7">
      <c r="G731" s="181">
        <v>45107</v>
      </c>
    </row>
    <row r="732" spans="7:7">
      <c r="G732" s="181">
        <v>45108</v>
      </c>
    </row>
    <row r="733" spans="7:7">
      <c r="G733" s="181">
        <v>45109</v>
      </c>
    </row>
    <row r="734" spans="7:7">
      <c r="G734" s="181">
        <v>45110</v>
      </c>
    </row>
    <row r="735" spans="7:7">
      <c r="G735" s="181">
        <v>45111</v>
      </c>
    </row>
    <row r="736" spans="7:7">
      <c r="G736" s="181">
        <v>45112</v>
      </c>
    </row>
    <row r="737" spans="7:7">
      <c r="G737" s="181">
        <v>45113</v>
      </c>
    </row>
    <row r="738" spans="7:7">
      <c r="G738" s="181">
        <v>45114</v>
      </c>
    </row>
    <row r="739" spans="7:7">
      <c r="G739" s="181">
        <v>45115</v>
      </c>
    </row>
    <row r="740" spans="7:7">
      <c r="G740" s="181">
        <v>45116</v>
      </c>
    </row>
    <row r="741" spans="7:7">
      <c r="G741" s="181">
        <v>45117</v>
      </c>
    </row>
    <row r="742" spans="7:7">
      <c r="G742" s="181">
        <v>45118</v>
      </c>
    </row>
    <row r="743" spans="7:7">
      <c r="G743" s="181">
        <v>45119</v>
      </c>
    </row>
    <row r="744" spans="7:7">
      <c r="G744" s="181">
        <v>45120</v>
      </c>
    </row>
    <row r="745" spans="7:7">
      <c r="G745" s="181">
        <v>45121</v>
      </c>
    </row>
    <row r="746" spans="7:7">
      <c r="G746" s="181">
        <v>45122</v>
      </c>
    </row>
    <row r="747" spans="7:7">
      <c r="G747" s="181">
        <v>45123</v>
      </c>
    </row>
    <row r="748" spans="7:7">
      <c r="G748" s="181">
        <v>45124</v>
      </c>
    </row>
    <row r="749" spans="7:7">
      <c r="G749" s="181">
        <v>45125</v>
      </c>
    </row>
    <row r="750" spans="7:7">
      <c r="G750" s="181">
        <v>45126</v>
      </c>
    </row>
    <row r="751" spans="7:7">
      <c r="G751" s="181">
        <v>45127</v>
      </c>
    </row>
    <row r="752" spans="7:7">
      <c r="G752" s="181">
        <v>45128</v>
      </c>
    </row>
    <row r="753" spans="7:7">
      <c r="G753" s="181">
        <v>45129</v>
      </c>
    </row>
    <row r="754" spans="7:7">
      <c r="G754" s="181">
        <v>45130</v>
      </c>
    </row>
    <row r="755" spans="7:7">
      <c r="G755" s="181">
        <v>45131</v>
      </c>
    </row>
    <row r="756" spans="7:7">
      <c r="G756" s="181">
        <v>45132</v>
      </c>
    </row>
    <row r="757" spans="7:7">
      <c r="G757" s="181">
        <v>45133</v>
      </c>
    </row>
    <row r="758" spans="7:7">
      <c r="G758" s="181">
        <v>45134</v>
      </c>
    </row>
    <row r="759" spans="7:7">
      <c r="G759" s="181">
        <v>45135</v>
      </c>
    </row>
    <row r="760" spans="7:7">
      <c r="G760" s="181">
        <v>45136</v>
      </c>
    </row>
    <row r="761" spans="7:7">
      <c r="G761" s="181">
        <v>45137</v>
      </c>
    </row>
    <row r="762" spans="7:7">
      <c r="G762" s="181">
        <v>45138</v>
      </c>
    </row>
    <row r="763" spans="7:7">
      <c r="G763" s="181">
        <v>45139</v>
      </c>
    </row>
    <row r="764" spans="7:7">
      <c r="G764" s="181">
        <v>45140</v>
      </c>
    </row>
    <row r="765" spans="7:7">
      <c r="G765" s="181">
        <v>45141</v>
      </c>
    </row>
    <row r="766" spans="7:7">
      <c r="G766" s="181">
        <v>45142</v>
      </c>
    </row>
    <row r="767" spans="7:7">
      <c r="G767" s="181">
        <v>45143</v>
      </c>
    </row>
    <row r="768" spans="7:7">
      <c r="G768" s="181">
        <v>45144</v>
      </c>
    </row>
    <row r="769" spans="7:7">
      <c r="G769" s="181">
        <v>45145</v>
      </c>
    </row>
    <row r="770" spans="7:7">
      <c r="G770" s="181">
        <v>45146</v>
      </c>
    </row>
    <row r="771" spans="7:7">
      <c r="G771" s="181">
        <v>45147</v>
      </c>
    </row>
    <row r="772" spans="7:7">
      <c r="G772" s="181">
        <v>45148</v>
      </c>
    </row>
    <row r="773" spans="7:7">
      <c r="G773" s="181">
        <v>45149</v>
      </c>
    </row>
    <row r="774" spans="7:7">
      <c r="G774" s="181">
        <v>45150</v>
      </c>
    </row>
    <row r="775" spans="7:7">
      <c r="G775" s="181">
        <v>45151</v>
      </c>
    </row>
    <row r="776" spans="7:7">
      <c r="G776" s="181">
        <v>45152</v>
      </c>
    </row>
    <row r="777" spans="7:7">
      <c r="G777" s="181">
        <v>45153</v>
      </c>
    </row>
    <row r="778" spans="7:7">
      <c r="G778" s="181">
        <v>45154</v>
      </c>
    </row>
    <row r="779" spans="7:7">
      <c r="G779" s="181">
        <v>45155</v>
      </c>
    </row>
    <row r="780" spans="7:7">
      <c r="G780" s="181">
        <v>45156</v>
      </c>
    </row>
    <row r="781" spans="7:7">
      <c r="G781" s="181">
        <v>45157</v>
      </c>
    </row>
    <row r="782" spans="7:7">
      <c r="G782" s="181">
        <v>45158</v>
      </c>
    </row>
    <row r="783" spans="7:7">
      <c r="G783" s="181">
        <v>45159</v>
      </c>
    </row>
    <row r="784" spans="7:7">
      <c r="G784" s="181">
        <v>45160</v>
      </c>
    </row>
    <row r="785" spans="7:7">
      <c r="G785" s="181">
        <v>45161</v>
      </c>
    </row>
    <row r="786" spans="7:7">
      <c r="G786" s="181">
        <v>45162</v>
      </c>
    </row>
    <row r="787" spans="7:7">
      <c r="G787" s="181">
        <v>45163</v>
      </c>
    </row>
    <row r="788" spans="7:7">
      <c r="G788" s="181">
        <v>45164</v>
      </c>
    </row>
    <row r="789" spans="7:7">
      <c r="G789" s="181">
        <v>45165</v>
      </c>
    </row>
    <row r="790" spans="7:7">
      <c r="G790" s="181">
        <v>45166</v>
      </c>
    </row>
    <row r="791" spans="7:7">
      <c r="G791" s="181">
        <v>45167</v>
      </c>
    </row>
    <row r="792" spans="7:7">
      <c r="G792" s="181">
        <v>45168</v>
      </c>
    </row>
    <row r="793" spans="7:7">
      <c r="G793" s="181">
        <v>45169</v>
      </c>
    </row>
    <row r="794" spans="7:7">
      <c r="G794" s="181">
        <v>45170</v>
      </c>
    </row>
    <row r="795" spans="7:7">
      <c r="G795" s="181">
        <v>45171</v>
      </c>
    </row>
    <row r="796" spans="7:7">
      <c r="G796" s="181">
        <v>45172</v>
      </c>
    </row>
    <row r="797" spans="7:7">
      <c r="G797" s="181">
        <v>45173</v>
      </c>
    </row>
    <row r="798" spans="7:7">
      <c r="G798" s="181">
        <v>45174</v>
      </c>
    </row>
    <row r="799" spans="7:7">
      <c r="G799" s="181">
        <v>45175</v>
      </c>
    </row>
    <row r="800" spans="7:7">
      <c r="G800" s="181">
        <v>45176</v>
      </c>
    </row>
    <row r="801" spans="7:7">
      <c r="G801" s="181">
        <v>45177</v>
      </c>
    </row>
    <row r="802" spans="7:7">
      <c r="G802" s="181">
        <v>45178</v>
      </c>
    </row>
    <row r="803" spans="7:7">
      <c r="G803" s="181">
        <v>45179</v>
      </c>
    </row>
    <row r="804" spans="7:7">
      <c r="G804" s="181">
        <v>45180</v>
      </c>
    </row>
    <row r="805" spans="7:7">
      <c r="G805" s="181">
        <v>45181</v>
      </c>
    </row>
    <row r="806" spans="7:7">
      <c r="G806" s="181">
        <v>45182</v>
      </c>
    </row>
    <row r="807" spans="7:7">
      <c r="G807" s="181">
        <v>45183</v>
      </c>
    </row>
    <row r="808" spans="7:7">
      <c r="G808" s="181">
        <v>45184</v>
      </c>
    </row>
    <row r="809" spans="7:7">
      <c r="G809" s="181">
        <v>45185</v>
      </c>
    </row>
    <row r="810" spans="7:7">
      <c r="G810" s="181">
        <v>45186</v>
      </c>
    </row>
    <row r="811" spans="7:7">
      <c r="G811" s="181">
        <v>45187</v>
      </c>
    </row>
    <row r="812" spans="7:7">
      <c r="G812" s="181">
        <v>45188</v>
      </c>
    </row>
    <row r="813" spans="7:7">
      <c r="G813" s="181">
        <v>45189</v>
      </c>
    </row>
    <row r="814" spans="7:7">
      <c r="G814" s="181">
        <v>45190</v>
      </c>
    </row>
    <row r="815" spans="7:7">
      <c r="G815" s="181">
        <v>45191</v>
      </c>
    </row>
    <row r="816" spans="7:7">
      <c r="G816" s="181">
        <v>45192</v>
      </c>
    </row>
    <row r="817" spans="7:7">
      <c r="G817" s="181">
        <v>45193</v>
      </c>
    </row>
    <row r="818" spans="7:7">
      <c r="G818" s="181">
        <v>45194</v>
      </c>
    </row>
    <row r="819" spans="7:7">
      <c r="G819" s="181">
        <v>45195</v>
      </c>
    </row>
    <row r="820" spans="7:7">
      <c r="G820" s="181">
        <v>45196</v>
      </c>
    </row>
    <row r="821" spans="7:7">
      <c r="G821" s="181">
        <v>45197</v>
      </c>
    </row>
    <row r="822" spans="7:7">
      <c r="G822" s="181">
        <v>45198</v>
      </c>
    </row>
    <row r="823" spans="7:7">
      <c r="G823" s="181">
        <v>45199</v>
      </c>
    </row>
    <row r="824" spans="7:7">
      <c r="G824" s="181">
        <v>45200</v>
      </c>
    </row>
    <row r="825" spans="7:7">
      <c r="G825" s="181">
        <v>45201</v>
      </c>
    </row>
    <row r="826" spans="7:7">
      <c r="G826" s="181">
        <v>45202</v>
      </c>
    </row>
    <row r="827" spans="7:7">
      <c r="G827" s="181">
        <v>45203</v>
      </c>
    </row>
    <row r="828" spans="7:7">
      <c r="G828" s="181">
        <v>45204</v>
      </c>
    </row>
    <row r="829" spans="7:7">
      <c r="G829" s="181">
        <v>45205</v>
      </c>
    </row>
    <row r="830" spans="7:7">
      <c r="G830" s="181">
        <v>45206</v>
      </c>
    </row>
    <row r="831" spans="7:7">
      <c r="G831" s="181">
        <v>45207</v>
      </c>
    </row>
    <row r="832" spans="7:7">
      <c r="G832" s="181">
        <v>45208</v>
      </c>
    </row>
    <row r="833" spans="7:7">
      <c r="G833" s="181">
        <v>45209</v>
      </c>
    </row>
    <row r="834" spans="7:7">
      <c r="G834" s="181">
        <v>45210</v>
      </c>
    </row>
    <row r="835" spans="7:7">
      <c r="G835" s="181">
        <v>45211</v>
      </c>
    </row>
    <row r="836" spans="7:7">
      <c r="G836" s="181">
        <v>45212</v>
      </c>
    </row>
    <row r="837" spans="7:7">
      <c r="G837" s="181">
        <v>45213</v>
      </c>
    </row>
    <row r="838" spans="7:7">
      <c r="G838" s="181">
        <v>45214</v>
      </c>
    </row>
    <row r="839" spans="7:7">
      <c r="G839" s="181">
        <v>45215</v>
      </c>
    </row>
    <row r="840" spans="7:7">
      <c r="G840" s="181">
        <v>45216</v>
      </c>
    </row>
    <row r="841" spans="7:7">
      <c r="G841" s="181">
        <v>45217</v>
      </c>
    </row>
    <row r="842" spans="7:7">
      <c r="G842" s="181">
        <v>45218</v>
      </c>
    </row>
    <row r="843" spans="7:7">
      <c r="G843" s="181">
        <v>45219</v>
      </c>
    </row>
    <row r="844" spans="7:7">
      <c r="G844" s="181">
        <v>45220</v>
      </c>
    </row>
    <row r="845" spans="7:7">
      <c r="G845" s="181">
        <v>45221</v>
      </c>
    </row>
    <row r="846" spans="7:7">
      <c r="G846" s="181">
        <v>45222</v>
      </c>
    </row>
    <row r="847" spans="7:7">
      <c r="G847" s="181">
        <v>45223</v>
      </c>
    </row>
    <row r="848" spans="7:7">
      <c r="G848" s="181">
        <v>45224</v>
      </c>
    </row>
    <row r="849" spans="7:7">
      <c r="G849" s="181">
        <v>45225</v>
      </c>
    </row>
    <row r="850" spans="7:7">
      <c r="G850" s="181">
        <v>45226</v>
      </c>
    </row>
    <row r="851" spans="7:7">
      <c r="G851" s="181">
        <v>45227</v>
      </c>
    </row>
    <row r="852" spans="7:7">
      <c r="G852" s="181">
        <v>45228</v>
      </c>
    </row>
    <row r="853" spans="7:7">
      <c r="G853" s="181">
        <v>45229</v>
      </c>
    </row>
    <row r="854" spans="7:7">
      <c r="G854" s="181">
        <v>45230</v>
      </c>
    </row>
    <row r="855" spans="7:7">
      <c r="G855" s="181">
        <v>45231</v>
      </c>
    </row>
    <row r="856" spans="7:7">
      <c r="G856" s="181">
        <v>45232</v>
      </c>
    </row>
    <row r="857" spans="7:7">
      <c r="G857" s="181">
        <v>45233</v>
      </c>
    </row>
    <row r="858" spans="7:7">
      <c r="G858" s="181">
        <v>45234</v>
      </c>
    </row>
    <row r="859" spans="7:7">
      <c r="G859" s="181">
        <v>45235</v>
      </c>
    </row>
    <row r="860" spans="7:7">
      <c r="G860" s="181">
        <v>45236</v>
      </c>
    </row>
    <row r="861" spans="7:7">
      <c r="G861" s="181">
        <v>45237</v>
      </c>
    </row>
    <row r="862" spans="7:7">
      <c r="G862" s="181">
        <v>45238</v>
      </c>
    </row>
    <row r="863" spans="7:7">
      <c r="G863" s="181">
        <v>45239</v>
      </c>
    </row>
    <row r="864" spans="7:7">
      <c r="G864" s="181">
        <v>45240</v>
      </c>
    </row>
    <row r="865" spans="7:7">
      <c r="G865" s="181">
        <v>45241</v>
      </c>
    </row>
    <row r="866" spans="7:7">
      <c r="G866" s="181">
        <v>45242</v>
      </c>
    </row>
    <row r="867" spans="7:7">
      <c r="G867" s="181">
        <v>45243</v>
      </c>
    </row>
    <row r="868" spans="7:7">
      <c r="G868" s="181">
        <v>45244</v>
      </c>
    </row>
    <row r="869" spans="7:7">
      <c r="G869" s="181">
        <v>45245</v>
      </c>
    </row>
    <row r="870" spans="7:7">
      <c r="G870" s="181">
        <v>45246</v>
      </c>
    </row>
    <row r="871" spans="7:7">
      <c r="G871" s="181">
        <v>45247</v>
      </c>
    </row>
    <row r="872" spans="7:7">
      <c r="G872" s="181">
        <v>45248</v>
      </c>
    </row>
    <row r="873" spans="7:7">
      <c r="G873" s="181">
        <v>45249</v>
      </c>
    </row>
    <row r="874" spans="7:7">
      <c r="G874" s="181">
        <v>45250</v>
      </c>
    </row>
    <row r="875" spans="7:7">
      <c r="G875" s="181">
        <v>45251</v>
      </c>
    </row>
    <row r="876" spans="7:7">
      <c r="G876" s="181">
        <v>45252</v>
      </c>
    </row>
    <row r="877" spans="7:7">
      <c r="G877" s="181">
        <v>45253</v>
      </c>
    </row>
    <row r="878" spans="7:7">
      <c r="G878" s="181">
        <v>45254</v>
      </c>
    </row>
    <row r="879" spans="7:7">
      <c r="G879" s="181">
        <v>45255</v>
      </c>
    </row>
    <row r="880" spans="7:7">
      <c r="G880" s="181">
        <v>45256</v>
      </c>
    </row>
    <row r="881" spans="7:7">
      <c r="G881" s="181">
        <v>45257</v>
      </c>
    </row>
    <row r="882" spans="7:7">
      <c r="G882" s="181">
        <v>45258</v>
      </c>
    </row>
    <row r="883" spans="7:7">
      <c r="G883" s="181">
        <v>45259</v>
      </c>
    </row>
    <row r="884" spans="7:7">
      <c r="G884" s="181">
        <v>45260</v>
      </c>
    </row>
    <row r="885" spans="7:7">
      <c r="G885" s="181">
        <v>45261</v>
      </c>
    </row>
    <row r="886" spans="7:7">
      <c r="G886" s="181">
        <v>45262</v>
      </c>
    </row>
    <row r="887" spans="7:7">
      <c r="G887" s="181">
        <v>45263</v>
      </c>
    </row>
    <row r="888" spans="7:7">
      <c r="G888" s="181">
        <v>45264</v>
      </c>
    </row>
    <row r="889" spans="7:7">
      <c r="G889" s="181">
        <v>45265</v>
      </c>
    </row>
    <row r="890" spans="7:7">
      <c r="G890" s="181">
        <v>45266</v>
      </c>
    </row>
    <row r="891" spans="7:7">
      <c r="G891" s="181">
        <v>45267</v>
      </c>
    </row>
    <row r="892" spans="7:7">
      <c r="G892" s="181">
        <v>45268</v>
      </c>
    </row>
    <row r="893" spans="7:7">
      <c r="G893" s="181">
        <v>45269</v>
      </c>
    </row>
    <row r="894" spans="7:7">
      <c r="G894" s="181">
        <v>45270</v>
      </c>
    </row>
    <row r="895" spans="7:7">
      <c r="G895" s="181">
        <v>45271</v>
      </c>
    </row>
    <row r="896" spans="7:7">
      <c r="G896" s="181">
        <v>45272</v>
      </c>
    </row>
    <row r="897" spans="7:7">
      <c r="G897" s="181">
        <v>45273</v>
      </c>
    </row>
    <row r="898" spans="7:7">
      <c r="G898" s="181">
        <v>45274</v>
      </c>
    </row>
    <row r="899" spans="7:7">
      <c r="G899" s="181">
        <v>45275</v>
      </c>
    </row>
    <row r="900" spans="7:7">
      <c r="G900" s="181">
        <v>45276</v>
      </c>
    </row>
    <row r="901" spans="7:7">
      <c r="G901" s="181">
        <v>45277</v>
      </c>
    </row>
    <row r="902" spans="7:7">
      <c r="G902" s="181">
        <v>45278</v>
      </c>
    </row>
    <row r="903" spans="7:7">
      <c r="G903" s="181">
        <v>45279</v>
      </c>
    </row>
    <row r="904" spans="7:7">
      <c r="G904" s="181">
        <v>45280</v>
      </c>
    </row>
    <row r="905" spans="7:7">
      <c r="G905" s="181">
        <v>45281</v>
      </c>
    </row>
    <row r="906" spans="7:7">
      <c r="G906" s="181">
        <v>45282</v>
      </c>
    </row>
    <row r="907" spans="7:7">
      <c r="G907" s="181">
        <v>45283</v>
      </c>
    </row>
    <row r="908" spans="7:7">
      <c r="G908" s="181">
        <v>45284</v>
      </c>
    </row>
    <row r="909" spans="7:7">
      <c r="G909" s="181">
        <v>45285</v>
      </c>
    </row>
    <row r="910" spans="7:7">
      <c r="G910" s="181">
        <v>45286</v>
      </c>
    </row>
    <row r="911" spans="7:7">
      <c r="G911" s="181">
        <v>45287</v>
      </c>
    </row>
    <row r="912" spans="7:7">
      <c r="G912" s="181">
        <v>45288</v>
      </c>
    </row>
    <row r="913" spans="7:7">
      <c r="G913" s="181">
        <v>45289</v>
      </c>
    </row>
    <row r="914" spans="7:7">
      <c r="G914" s="181">
        <v>45290</v>
      </c>
    </row>
    <row r="915" spans="7:7">
      <c r="G915" s="181">
        <v>45291</v>
      </c>
    </row>
    <row r="916" spans="7:7">
      <c r="G916" s="181">
        <v>45292</v>
      </c>
    </row>
    <row r="917" spans="7:7">
      <c r="G917" s="181">
        <v>45293</v>
      </c>
    </row>
    <row r="918" spans="7:7">
      <c r="G918" s="181">
        <v>45294</v>
      </c>
    </row>
    <row r="919" spans="7:7">
      <c r="G919" s="181">
        <v>45295</v>
      </c>
    </row>
    <row r="920" spans="7:7">
      <c r="G920" s="181">
        <v>45296</v>
      </c>
    </row>
    <row r="921" spans="7:7">
      <c r="G921" s="181">
        <v>45297</v>
      </c>
    </row>
    <row r="922" spans="7:7">
      <c r="G922" s="181">
        <v>45298</v>
      </c>
    </row>
    <row r="923" spans="7:7">
      <c r="G923" s="181">
        <v>45299</v>
      </c>
    </row>
    <row r="924" spans="7:7">
      <c r="G924" s="181">
        <v>45300</v>
      </c>
    </row>
    <row r="925" spans="7:7">
      <c r="G925" s="181">
        <v>45301</v>
      </c>
    </row>
    <row r="926" spans="7:7">
      <c r="G926" s="181">
        <v>45302</v>
      </c>
    </row>
    <row r="927" spans="7:7">
      <c r="G927" s="181">
        <v>45303</v>
      </c>
    </row>
    <row r="928" spans="7:7">
      <c r="G928" s="181">
        <v>45304</v>
      </c>
    </row>
    <row r="929" spans="7:7">
      <c r="G929" s="181">
        <v>45305</v>
      </c>
    </row>
    <row r="930" spans="7:7">
      <c r="G930" s="181">
        <v>45306</v>
      </c>
    </row>
    <row r="931" spans="7:7">
      <c r="G931" s="181">
        <v>45307</v>
      </c>
    </row>
    <row r="932" spans="7:7">
      <c r="G932" s="181">
        <v>45308</v>
      </c>
    </row>
    <row r="933" spans="7:7">
      <c r="G933" s="181">
        <v>45309</v>
      </c>
    </row>
    <row r="934" spans="7:7">
      <c r="G934" s="181">
        <v>45310</v>
      </c>
    </row>
    <row r="935" spans="7:7">
      <c r="G935" s="181">
        <v>45311</v>
      </c>
    </row>
    <row r="936" spans="7:7">
      <c r="G936" s="181">
        <v>45312</v>
      </c>
    </row>
    <row r="937" spans="7:7">
      <c r="G937" s="181">
        <v>45313</v>
      </c>
    </row>
    <row r="938" spans="7:7">
      <c r="G938" s="181">
        <v>45314</v>
      </c>
    </row>
    <row r="939" spans="7:7">
      <c r="G939" s="181">
        <v>45315</v>
      </c>
    </row>
    <row r="940" spans="7:7">
      <c r="G940" s="181">
        <v>45316</v>
      </c>
    </row>
    <row r="941" spans="7:7">
      <c r="G941" s="181">
        <v>45317</v>
      </c>
    </row>
    <row r="942" spans="7:7">
      <c r="G942" s="181">
        <v>45318</v>
      </c>
    </row>
    <row r="943" spans="7:7">
      <c r="G943" s="181">
        <v>45319</v>
      </c>
    </row>
    <row r="944" spans="7:7">
      <c r="G944" s="181">
        <v>45320</v>
      </c>
    </row>
    <row r="945" spans="7:7">
      <c r="G945" s="181">
        <v>45321</v>
      </c>
    </row>
    <row r="946" spans="7:7">
      <c r="G946" s="181">
        <v>45322</v>
      </c>
    </row>
    <row r="947" spans="7:7">
      <c r="G947" s="181">
        <v>45323</v>
      </c>
    </row>
    <row r="948" spans="7:7">
      <c r="G948" s="181">
        <v>45324</v>
      </c>
    </row>
    <row r="949" spans="7:7">
      <c r="G949" s="181">
        <v>45325</v>
      </c>
    </row>
    <row r="950" spans="7:7">
      <c r="G950" s="181">
        <v>45326</v>
      </c>
    </row>
    <row r="951" spans="7:7">
      <c r="G951" s="181">
        <v>45327</v>
      </c>
    </row>
    <row r="952" spans="7:7">
      <c r="G952" s="181">
        <v>45328</v>
      </c>
    </row>
    <row r="953" spans="7:7">
      <c r="G953" s="181">
        <v>45329</v>
      </c>
    </row>
    <row r="954" spans="7:7">
      <c r="G954" s="181">
        <v>45330</v>
      </c>
    </row>
    <row r="955" spans="7:7">
      <c r="G955" s="181">
        <v>45331</v>
      </c>
    </row>
    <row r="956" spans="7:7">
      <c r="G956" s="181">
        <v>45332</v>
      </c>
    </row>
    <row r="957" spans="7:7">
      <c r="G957" s="181">
        <v>45333</v>
      </c>
    </row>
    <row r="958" spans="7:7">
      <c r="G958" s="181">
        <v>45334</v>
      </c>
    </row>
    <row r="959" spans="7:7">
      <c r="G959" s="181">
        <v>45335</v>
      </c>
    </row>
    <row r="960" spans="7:7">
      <c r="G960" s="181">
        <v>45336</v>
      </c>
    </row>
    <row r="961" spans="7:7">
      <c r="G961" s="181">
        <v>45337</v>
      </c>
    </row>
    <row r="962" spans="7:7">
      <c r="G962" s="181">
        <v>45338</v>
      </c>
    </row>
    <row r="963" spans="7:7">
      <c r="G963" s="181">
        <v>45339</v>
      </c>
    </row>
    <row r="964" spans="7:7">
      <c r="G964" s="181">
        <v>45340</v>
      </c>
    </row>
    <row r="965" spans="7:7">
      <c r="G965" s="181">
        <v>45341</v>
      </c>
    </row>
    <row r="966" spans="7:7">
      <c r="G966" s="181">
        <v>45342</v>
      </c>
    </row>
    <row r="967" spans="7:7">
      <c r="G967" s="181">
        <v>45343</v>
      </c>
    </row>
    <row r="968" spans="7:7">
      <c r="G968" s="181">
        <v>45344</v>
      </c>
    </row>
    <row r="969" spans="7:7">
      <c r="G969" s="181">
        <v>45345</v>
      </c>
    </row>
    <row r="970" spans="7:7">
      <c r="G970" s="181">
        <v>45346</v>
      </c>
    </row>
    <row r="971" spans="7:7">
      <c r="G971" s="181">
        <v>45347</v>
      </c>
    </row>
    <row r="972" spans="7:7">
      <c r="G972" s="181">
        <v>45348</v>
      </c>
    </row>
    <row r="973" spans="7:7">
      <c r="G973" s="181">
        <v>45349</v>
      </c>
    </row>
    <row r="974" spans="7:7">
      <c r="G974" s="181">
        <v>45350</v>
      </c>
    </row>
    <row r="975" spans="7:7">
      <c r="G975" s="181">
        <v>45351</v>
      </c>
    </row>
    <row r="976" spans="7:7">
      <c r="G976" s="181">
        <v>45352</v>
      </c>
    </row>
    <row r="977" spans="7:7">
      <c r="G977" s="181">
        <v>45353</v>
      </c>
    </row>
    <row r="978" spans="7:7">
      <c r="G978" s="181">
        <v>45354</v>
      </c>
    </row>
    <row r="979" spans="7:7">
      <c r="G979" s="181">
        <v>45355</v>
      </c>
    </row>
    <row r="980" spans="7:7">
      <c r="G980" s="181">
        <v>45356</v>
      </c>
    </row>
    <row r="981" spans="7:7">
      <c r="G981" s="181">
        <v>45357</v>
      </c>
    </row>
    <row r="982" spans="7:7">
      <c r="G982" s="181">
        <v>45358</v>
      </c>
    </row>
    <row r="983" spans="7:7">
      <c r="G983" s="181">
        <v>45359</v>
      </c>
    </row>
    <row r="984" spans="7:7">
      <c r="G984" s="181">
        <v>45360</v>
      </c>
    </row>
    <row r="985" spans="7:7">
      <c r="G985" s="181">
        <v>45361</v>
      </c>
    </row>
    <row r="986" spans="7:7">
      <c r="G986" s="181">
        <v>45362</v>
      </c>
    </row>
    <row r="987" spans="7:7">
      <c r="G987" s="181">
        <v>45363</v>
      </c>
    </row>
    <row r="988" spans="7:7">
      <c r="G988" s="181">
        <v>45364</v>
      </c>
    </row>
    <row r="989" spans="7:7">
      <c r="G989" s="181">
        <v>45365</v>
      </c>
    </row>
    <row r="990" spans="7:7">
      <c r="G990" s="181">
        <v>45366</v>
      </c>
    </row>
    <row r="991" spans="7:7">
      <c r="G991" s="181">
        <v>45367</v>
      </c>
    </row>
    <row r="992" spans="7:7">
      <c r="G992" s="181">
        <v>45368</v>
      </c>
    </row>
    <row r="993" spans="7:7">
      <c r="G993" s="181">
        <v>45369</v>
      </c>
    </row>
    <row r="994" spans="7:7">
      <c r="G994" s="181">
        <v>45370</v>
      </c>
    </row>
    <row r="995" spans="7:7">
      <c r="G995" s="181">
        <v>45371</v>
      </c>
    </row>
    <row r="996" spans="7:7">
      <c r="G996" s="181">
        <v>45372</v>
      </c>
    </row>
    <row r="997" spans="7:7">
      <c r="G997" s="181">
        <v>45373</v>
      </c>
    </row>
    <row r="998" spans="7:7">
      <c r="G998" s="181">
        <v>45374</v>
      </c>
    </row>
    <row r="999" spans="7:7">
      <c r="G999" s="181">
        <v>45375</v>
      </c>
    </row>
    <row r="1000" spans="7:7">
      <c r="G1000" s="181">
        <v>45376</v>
      </c>
    </row>
    <row r="1001" spans="7:7">
      <c r="G1001" s="181">
        <v>45377</v>
      </c>
    </row>
    <row r="1002" spans="7:7">
      <c r="G1002" s="181">
        <v>45378</v>
      </c>
    </row>
    <row r="1003" spans="7:7">
      <c r="G1003" s="181">
        <v>45379</v>
      </c>
    </row>
    <row r="1004" spans="7:7">
      <c r="G1004" s="181">
        <v>45380</v>
      </c>
    </row>
    <row r="1005" spans="7:7">
      <c r="G1005" s="181">
        <v>45381</v>
      </c>
    </row>
    <row r="1006" spans="7:7">
      <c r="G1006" s="181">
        <v>45382</v>
      </c>
    </row>
    <row r="1007" spans="7:7">
      <c r="G1007" s="181">
        <v>45383</v>
      </c>
    </row>
    <row r="1008" spans="7:7">
      <c r="G1008" s="181">
        <v>45384</v>
      </c>
    </row>
    <row r="1009" spans="7:7">
      <c r="G1009" s="181">
        <v>45385</v>
      </c>
    </row>
    <row r="1010" spans="7:7">
      <c r="G1010" s="181">
        <v>45386</v>
      </c>
    </row>
    <row r="1011" spans="7:7">
      <c r="G1011" s="181">
        <v>45387</v>
      </c>
    </row>
    <row r="1012" spans="7:7">
      <c r="G1012" s="181">
        <v>45388</v>
      </c>
    </row>
    <row r="1013" spans="7:7">
      <c r="G1013" s="181">
        <v>45389</v>
      </c>
    </row>
    <row r="1014" spans="7:7">
      <c r="G1014" s="181">
        <v>45390</v>
      </c>
    </row>
    <row r="1015" spans="7:7">
      <c r="G1015" s="181">
        <v>45391</v>
      </c>
    </row>
    <row r="1016" spans="7:7">
      <c r="G1016" s="181">
        <v>45392</v>
      </c>
    </row>
    <row r="1017" spans="7:7">
      <c r="G1017" s="181">
        <v>45393</v>
      </c>
    </row>
    <row r="1018" spans="7:7">
      <c r="G1018" s="181">
        <v>45394</v>
      </c>
    </row>
    <row r="1019" spans="7:7">
      <c r="G1019" s="181">
        <v>45395</v>
      </c>
    </row>
    <row r="1020" spans="7:7">
      <c r="G1020" s="181">
        <v>45396</v>
      </c>
    </row>
    <row r="1021" spans="7:7">
      <c r="G1021" s="181">
        <v>45397</v>
      </c>
    </row>
    <row r="1022" spans="7:7">
      <c r="G1022" s="181">
        <v>45398</v>
      </c>
    </row>
    <row r="1023" spans="7:7">
      <c r="G1023" s="181">
        <v>45399</v>
      </c>
    </row>
    <row r="1024" spans="7:7">
      <c r="G1024" s="181">
        <v>45400</v>
      </c>
    </row>
    <row r="1025" spans="7:7">
      <c r="G1025" s="181">
        <v>45401</v>
      </c>
    </row>
    <row r="1026" spans="7:7">
      <c r="G1026" s="181">
        <v>45402</v>
      </c>
    </row>
    <row r="1027" spans="7:7">
      <c r="G1027" s="181">
        <v>45403</v>
      </c>
    </row>
    <row r="1028" spans="7:7">
      <c r="G1028" s="181">
        <v>45404</v>
      </c>
    </row>
    <row r="1029" spans="7:7">
      <c r="G1029" s="181">
        <v>45405</v>
      </c>
    </row>
    <row r="1030" spans="7:7">
      <c r="G1030" s="181">
        <v>45406</v>
      </c>
    </row>
    <row r="1031" spans="7:7">
      <c r="G1031" s="181">
        <v>45407</v>
      </c>
    </row>
    <row r="1032" spans="7:7">
      <c r="G1032" s="181">
        <v>45408</v>
      </c>
    </row>
    <row r="1033" spans="7:7">
      <c r="G1033" s="181">
        <v>45409</v>
      </c>
    </row>
    <row r="1034" spans="7:7">
      <c r="G1034" s="181">
        <v>45410</v>
      </c>
    </row>
    <row r="1035" spans="7:7">
      <c r="G1035" s="181">
        <v>45411</v>
      </c>
    </row>
    <row r="1036" spans="7:7">
      <c r="G1036" s="181">
        <v>45412</v>
      </c>
    </row>
    <row r="1037" spans="7:7">
      <c r="G1037" s="181">
        <v>45413</v>
      </c>
    </row>
    <row r="1038" spans="7:7">
      <c r="G1038" s="181">
        <v>45414</v>
      </c>
    </row>
    <row r="1039" spans="7:7">
      <c r="G1039" s="181">
        <v>45415</v>
      </c>
    </row>
    <row r="1040" spans="7:7">
      <c r="G1040" s="181">
        <v>45416</v>
      </c>
    </row>
    <row r="1041" spans="7:7">
      <c r="G1041" s="181">
        <v>45417</v>
      </c>
    </row>
    <row r="1042" spans="7:7">
      <c r="G1042" s="181">
        <v>45418</v>
      </c>
    </row>
    <row r="1043" spans="7:7">
      <c r="G1043" s="181">
        <v>45419</v>
      </c>
    </row>
    <row r="1044" spans="7:7">
      <c r="G1044" s="181">
        <v>45420</v>
      </c>
    </row>
    <row r="1045" spans="7:7">
      <c r="G1045" s="181">
        <v>45421</v>
      </c>
    </row>
    <row r="1046" spans="7:7">
      <c r="G1046" s="181">
        <v>45422</v>
      </c>
    </row>
    <row r="1047" spans="7:7">
      <c r="G1047" s="181">
        <v>45423</v>
      </c>
    </row>
    <row r="1048" spans="7:7">
      <c r="G1048" s="181">
        <v>45424</v>
      </c>
    </row>
    <row r="1049" spans="7:7">
      <c r="G1049" s="181">
        <v>45425</v>
      </c>
    </row>
    <row r="1050" spans="7:7">
      <c r="G1050" s="181">
        <v>45426</v>
      </c>
    </row>
    <row r="1051" spans="7:7">
      <c r="G1051" s="181">
        <v>45427</v>
      </c>
    </row>
    <row r="1052" spans="7:7">
      <c r="G1052" s="181">
        <v>45428</v>
      </c>
    </row>
    <row r="1053" spans="7:7">
      <c r="G1053" s="181">
        <v>45429</v>
      </c>
    </row>
    <row r="1054" spans="7:7">
      <c r="G1054" s="181">
        <v>45430</v>
      </c>
    </row>
    <row r="1055" spans="7:7">
      <c r="G1055" s="181">
        <v>45431</v>
      </c>
    </row>
    <row r="1056" spans="7:7">
      <c r="G1056" s="181">
        <v>45432</v>
      </c>
    </row>
    <row r="1057" spans="7:7">
      <c r="G1057" s="181">
        <v>45433</v>
      </c>
    </row>
    <row r="1058" spans="7:7">
      <c r="G1058" s="181">
        <v>45434</v>
      </c>
    </row>
    <row r="1059" spans="7:7">
      <c r="G1059" s="181">
        <v>45435</v>
      </c>
    </row>
    <row r="1060" spans="7:7">
      <c r="G1060" s="181">
        <v>45436</v>
      </c>
    </row>
    <row r="1061" spans="7:7">
      <c r="G1061" s="181">
        <v>45437</v>
      </c>
    </row>
    <row r="1062" spans="7:7">
      <c r="G1062" s="181">
        <v>45438</v>
      </c>
    </row>
    <row r="1063" spans="7:7">
      <c r="G1063" s="181">
        <v>45439</v>
      </c>
    </row>
    <row r="1064" spans="7:7">
      <c r="G1064" s="181">
        <v>45440</v>
      </c>
    </row>
    <row r="1065" spans="7:7">
      <c r="G1065" s="181">
        <v>45441</v>
      </c>
    </row>
    <row r="1066" spans="7:7">
      <c r="G1066" s="181">
        <v>45442</v>
      </c>
    </row>
    <row r="1067" spans="7:7">
      <c r="G1067" s="181">
        <v>45443</v>
      </c>
    </row>
    <row r="1068" spans="7:7">
      <c r="G1068" s="181">
        <v>45444</v>
      </c>
    </row>
    <row r="1069" spans="7:7">
      <c r="G1069" s="181">
        <v>45445</v>
      </c>
    </row>
    <row r="1070" spans="7:7">
      <c r="G1070" s="181">
        <v>45446</v>
      </c>
    </row>
    <row r="1071" spans="7:7">
      <c r="G1071" s="181">
        <v>45447</v>
      </c>
    </row>
    <row r="1072" spans="7:7">
      <c r="G1072" s="181">
        <v>45448</v>
      </c>
    </row>
    <row r="1073" spans="7:7">
      <c r="G1073" s="181">
        <v>45449</v>
      </c>
    </row>
    <row r="1074" spans="7:7">
      <c r="G1074" s="181">
        <v>45450</v>
      </c>
    </row>
    <row r="1075" spans="7:7">
      <c r="G1075" s="181">
        <v>45451</v>
      </c>
    </row>
    <row r="1076" spans="7:7">
      <c r="G1076" s="181">
        <v>45452</v>
      </c>
    </row>
    <row r="1077" spans="7:7">
      <c r="G1077" s="181">
        <v>45453</v>
      </c>
    </row>
    <row r="1078" spans="7:7">
      <c r="G1078" s="181">
        <v>45454</v>
      </c>
    </row>
    <row r="1079" spans="7:7">
      <c r="G1079" s="181">
        <v>45455</v>
      </c>
    </row>
    <row r="1080" spans="7:7">
      <c r="G1080" s="181">
        <v>45456</v>
      </c>
    </row>
    <row r="1081" spans="7:7">
      <c r="G1081" s="181">
        <v>45457</v>
      </c>
    </row>
    <row r="1082" spans="7:7">
      <c r="G1082" s="181">
        <v>45458</v>
      </c>
    </row>
    <row r="1083" spans="7:7">
      <c r="G1083" s="181">
        <v>45459</v>
      </c>
    </row>
    <row r="1084" spans="7:7">
      <c r="G1084" s="181">
        <v>45460</v>
      </c>
    </row>
    <row r="1085" spans="7:7">
      <c r="G1085" s="181">
        <v>45461</v>
      </c>
    </row>
    <row r="1086" spans="7:7">
      <c r="G1086" s="181">
        <v>45462</v>
      </c>
    </row>
    <row r="1087" spans="7:7">
      <c r="G1087" s="181">
        <v>45463</v>
      </c>
    </row>
    <row r="1088" spans="7:7">
      <c r="G1088" s="181">
        <v>45464</v>
      </c>
    </row>
    <row r="1089" spans="7:7">
      <c r="G1089" s="181">
        <v>45465</v>
      </c>
    </row>
    <row r="1090" spans="7:7">
      <c r="G1090" s="181">
        <v>45466</v>
      </c>
    </row>
    <row r="1091" spans="7:7">
      <c r="G1091" s="181">
        <v>45467</v>
      </c>
    </row>
    <row r="1092" spans="7:7">
      <c r="G1092" s="181">
        <v>45468</v>
      </c>
    </row>
    <row r="1093" spans="7:7">
      <c r="G1093" s="181">
        <v>45469</v>
      </c>
    </row>
    <row r="1094" spans="7:7">
      <c r="G1094" s="181">
        <v>45470</v>
      </c>
    </row>
    <row r="1095" spans="7:7">
      <c r="G1095" s="181">
        <v>45471</v>
      </c>
    </row>
    <row r="1096" spans="7:7">
      <c r="G1096" s="181">
        <v>45472</v>
      </c>
    </row>
    <row r="1097" spans="7:7">
      <c r="G1097" s="181">
        <v>45473</v>
      </c>
    </row>
    <row r="1098" spans="7:7">
      <c r="G1098" s="181">
        <v>45474</v>
      </c>
    </row>
    <row r="1099" spans="7:7">
      <c r="G1099" s="181">
        <v>45475</v>
      </c>
    </row>
    <row r="1100" spans="7:7">
      <c r="G1100" s="181">
        <v>45476</v>
      </c>
    </row>
    <row r="1101" spans="7:7">
      <c r="G1101" s="181">
        <v>45477</v>
      </c>
    </row>
    <row r="1102" spans="7:7">
      <c r="G1102" s="181">
        <v>45478</v>
      </c>
    </row>
    <row r="1103" spans="7:7">
      <c r="G1103" s="181">
        <v>45479</v>
      </c>
    </row>
    <row r="1104" spans="7:7">
      <c r="G1104" s="181">
        <v>45480</v>
      </c>
    </row>
    <row r="1105" spans="7:7">
      <c r="G1105" s="181">
        <v>45481</v>
      </c>
    </row>
    <row r="1106" spans="7:7">
      <c r="G1106" s="181">
        <v>45482</v>
      </c>
    </row>
    <row r="1107" spans="7:7">
      <c r="G1107" s="181">
        <v>45483</v>
      </c>
    </row>
    <row r="1108" spans="7:7">
      <c r="G1108" s="181">
        <v>45484</v>
      </c>
    </row>
    <row r="1109" spans="7:7">
      <c r="G1109" s="181">
        <v>45485</v>
      </c>
    </row>
    <row r="1110" spans="7:7">
      <c r="G1110" s="181">
        <v>45486</v>
      </c>
    </row>
    <row r="1111" spans="7:7">
      <c r="G1111" s="181">
        <v>45487</v>
      </c>
    </row>
    <row r="1112" spans="7:7">
      <c r="G1112" s="181">
        <v>45488</v>
      </c>
    </row>
    <row r="1113" spans="7:7">
      <c r="G1113" s="181">
        <v>45489</v>
      </c>
    </row>
    <row r="1114" spans="7:7">
      <c r="G1114" s="181">
        <v>45490</v>
      </c>
    </row>
    <row r="1115" spans="7:7">
      <c r="G1115" s="181">
        <v>45491</v>
      </c>
    </row>
    <row r="1116" spans="7:7">
      <c r="G1116" s="181">
        <v>45492</v>
      </c>
    </row>
    <row r="1117" spans="7:7">
      <c r="G1117" s="181">
        <v>45493</v>
      </c>
    </row>
    <row r="1118" spans="7:7">
      <c r="G1118" s="181">
        <v>45494</v>
      </c>
    </row>
    <row r="1119" spans="7:7">
      <c r="G1119" s="181">
        <v>45495</v>
      </c>
    </row>
    <row r="1120" spans="7:7">
      <c r="G1120" s="181">
        <v>45496</v>
      </c>
    </row>
    <row r="1121" spans="7:7">
      <c r="G1121" s="181">
        <v>45497</v>
      </c>
    </row>
    <row r="1122" spans="7:7">
      <c r="G1122" s="181">
        <v>45498</v>
      </c>
    </row>
    <row r="1123" spans="7:7">
      <c r="G1123" s="181">
        <v>45499</v>
      </c>
    </row>
    <row r="1124" spans="7:7">
      <c r="G1124" s="181">
        <v>45500</v>
      </c>
    </row>
    <row r="1125" spans="7:7">
      <c r="G1125" s="181">
        <v>45501</v>
      </c>
    </row>
    <row r="1126" spans="7:7">
      <c r="G1126" s="181">
        <v>45502</v>
      </c>
    </row>
    <row r="1127" spans="7:7">
      <c r="G1127" s="181">
        <v>45503</v>
      </c>
    </row>
    <row r="1128" spans="7:7">
      <c r="G1128" s="181">
        <v>45504</v>
      </c>
    </row>
    <row r="1129" spans="7:7">
      <c r="G1129" s="181">
        <v>45505</v>
      </c>
    </row>
    <row r="1130" spans="7:7">
      <c r="G1130" s="181">
        <v>45506</v>
      </c>
    </row>
    <row r="1131" spans="7:7">
      <c r="G1131" s="181">
        <v>45507</v>
      </c>
    </row>
    <row r="1132" spans="7:7">
      <c r="G1132" s="181">
        <v>45508</v>
      </c>
    </row>
    <row r="1133" spans="7:7">
      <c r="G1133" s="181">
        <v>45509</v>
      </c>
    </row>
    <row r="1134" spans="7:7">
      <c r="G1134" s="181">
        <v>45510</v>
      </c>
    </row>
    <row r="1135" spans="7:7">
      <c r="G1135" s="181">
        <v>45511</v>
      </c>
    </row>
    <row r="1136" spans="7:7">
      <c r="G1136" s="181">
        <v>45512</v>
      </c>
    </row>
    <row r="1137" spans="7:7">
      <c r="G1137" s="181">
        <v>45513</v>
      </c>
    </row>
    <row r="1138" spans="7:7">
      <c r="G1138" s="181">
        <v>45514</v>
      </c>
    </row>
    <row r="1139" spans="7:7">
      <c r="G1139" s="181">
        <v>45515</v>
      </c>
    </row>
    <row r="1140" spans="7:7">
      <c r="G1140" s="181">
        <v>45516</v>
      </c>
    </row>
    <row r="1141" spans="7:7">
      <c r="G1141" s="181">
        <v>45517</v>
      </c>
    </row>
    <row r="1142" spans="7:7">
      <c r="G1142" s="181">
        <v>45518</v>
      </c>
    </row>
    <row r="1143" spans="7:7">
      <c r="G1143" s="181">
        <v>45519</v>
      </c>
    </row>
    <row r="1144" spans="7:7">
      <c r="G1144" s="181">
        <v>45520</v>
      </c>
    </row>
    <row r="1145" spans="7:7">
      <c r="G1145" s="181">
        <v>45521</v>
      </c>
    </row>
    <row r="1146" spans="7:7">
      <c r="G1146" s="181">
        <v>45522</v>
      </c>
    </row>
    <row r="1147" spans="7:7">
      <c r="G1147" s="181">
        <v>45523</v>
      </c>
    </row>
    <row r="1148" spans="7:7">
      <c r="G1148" s="181">
        <v>45524</v>
      </c>
    </row>
    <row r="1149" spans="7:7">
      <c r="G1149" s="181">
        <v>45525</v>
      </c>
    </row>
    <row r="1150" spans="7:7">
      <c r="G1150" s="181">
        <v>45526</v>
      </c>
    </row>
    <row r="1151" spans="7:7">
      <c r="G1151" s="181">
        <v>45527</v>
      </c>
    </row>
    <row r="1152" spans="7:7">
      <c r="G1152" s="181">
        <v>45528</v>
      </c>
    </row>
    <row r="1153" spans="7:7">
      <c r="G1153" s="181">
        <v>45529</v>
      </c>
    </row>
    <row r="1154" spans="7:7">
      <c r="G1154" s="181">
        <v>45530</v>
      </c>
    </row>
    <row r="1155" spans="7:7">
      <c r="G1155" s="181">
        <v>45531</v>
      </c>
    </row>
    <row r="1156" spans="7:7">
      <c r="G1156" s="181">
        <v>45532</v>
      </c>
    </row>
    <row r="1157" spans="7:7">
      <c r="G1157" s="181">
        <v>45533</v>
      </c>
    </row>
    <row r="1158" spans="7:7">
      <c r="G1158" s="181">
        <v>45534</v>
      </c>
    </row>
    <row r="1159" spans="7:7">
      <c r="G1159" s="181">
        <v>45535</v>
      </c>
    </row>
    <row r="1160" spans="7:7">
      <c r="G1160" s="181">
        <v>45536</v>
      </c>
    </row>
    <row r="1161" spans="7:7">
      <c r="G1161" s="181">
        <v>45537</v>
      </c>
    </row>
    <row r="1162" spans="7:7">
      <c r="G1162" s="181">
        <v>45538</v>
      </c>
    </row>
    <row r="1163" spans="7:7">
      <c r="G1163" s="181">
        <v>45539</v>
      </c>
    </row>
    <row r="1164" spans="7:7">
      <c r="G1164" s="181">
        <v>45540</v>
      </c>
    </row>
    <row r="1165" spans="7:7">
      <c r="G1165" s="181">
        <v>45541</v>
      </c>
    </row>
    <row r="1166" spans="7:7">
      <c r="G1166" s="181">
        <v>45542</v>
      </c>
    </row>
    <row r="1167" spans="7:7">
      <c r="G1167" s="181">
        <v>45543</v>
      </c>
    </row>
    <row r="1168" spans="7:7">
      <c r="G1168" s="181">
        <v>45544</v>
      </c>
    </row>
    <row r="1169" spans="7:7">
      <c r="G1169" s="181">
        <v>45545</v>
      </c>
    </row>
    <row r="1170" spans="7:7">
      <c r="G1170" s="181">
        <v>45546</v>
      </c>
    </row>
    <row r="1171" spans="7:7">
      <c r="G1171" s="181">
        <v>45547</v>
      </c>
    </row>
    <row r="1172" spans="7:7">
      <c r="G1172" s="181">
        <v>45548</v>
      </c>
    </row>
    <row r="1173" spans="7:7">
      <c r="G1173" s="181">
        <v>45549</v>
      </c>
    </row>
    <row r="1174" spans="7:7">
      <c r="G1174" s="181">
        <v>45550</v>
      </c>
    </row>
    <row r="1175" spans="7:7">
      <c r="G1175" s="181">
        <v>45551</v>
      </c>
    </row>
    <row r="1176" spans="7:7">
      <c r="G1176" s="181">
        <v>45552</v>
      </c>
    </row>
    <row r="1177" spans="7:7">
      <c r="G1177" s="181">
        <v>45553</v>
      </c>
    </row>
    <row r="1178" spans="7:7">
      <c r="G1178" s="181">
        <v>45554</v>
      </c>
    </row>
    <row r="1179" spans="7:7">
      <c r="G1179" s="181">
        <v>45555</v>
      </c>
    </row>
    <row r="1180" spans="7:7">
      <c r="G1180" s="181">
        <v>45556</v>
      </c>
    </row>
    <row r="1181" spans="7:7">
      <c r="G1181" s="181">
        <v>45557</v>
      </c>
    </row>
    <row r="1182" spans="7:7">
      <c r="G1182" s="181">
        <v>45558</v>
      </c>
    </row>
    <row r="1183" spans="7:7">
      <c r="G1183" s="181">
        <v>45559</v>
      </c>
    </row>
    <row r="1184" spans="7:7">
      <c r="G1184" s="181">
        <v>45560</v>
      </c>
    </row>
    <row r="1185" spans="7:7">
      <c r="G1185" s="181">
        <v>45561</v>
      </c>
    </row>
    <row r="1186" spans="7:7">
      <c r="G1186" s="181">
        <v>45562</v>
      </c>
    </row>
    <row r="1187" spans="7:7">
      <c r="G1187" s="181">
        <v>45563</v>
      </c>
    </row>
    <row r="1188" spans="7:7">
      <c r="G1188" s="181">
        <v>45564</v>
      </c>
    </row>
    <row r="1189" spans="7:7">
      <c r="G1189" s="181">
        <v>45565</v>
      </c>
    </row>
    <row r="1190" spans="7:7">
      <c r="G1190" s="181">
        <v>45566</v>
      </c>
    </row>
    <row r="1191" spans="7:7">
      <c r="G1191" s="181">
        <v>45567</v>
      </c>
    </row>
    <row r="1192" spans="7:7">
      <c r="G1192" s="181">
        <v>45568</v>
      </c>
    </row>
    <row r="1193" spans="7:7">
      <c r="G1193" s="181">
        <v>45569</v>
      </c>
    </row>
    <row r="1194" spans="7:7">
      <c r="G1194" s="181">
        <v>45570</v>
      </c>
    </row>
    <row r="1195" spans="7:7">
      <c r="G1195" s="181">
        <v>45571</v>
      </c>
    </row>
    <row r="1196" spans="7:7">
      <c r="G1196" s="181">
        <v>45572</v>
      </c>
    </row>
    <row r="1197" spans="7:7">
      <c r="G1197" s="181">
        <v>45573</v>
      </c>
    </row>
    <row r="1198" spans="7:7">
      <c r="G1198" s="181">
        <v>45574</v>
      </c>
    </row>
    <row r="1199" spans="7:7">
      <c r="G1199" s="181">
        <v>45575</v>
      </c>
    </row>
    <row r="1200" spans="7:7">
      <c r="G1200" s="181">
        <v>45576</v>
      </c>
    </row>
    <row r="1201" spans="7:7">
      <c r="G1201" s="181">
        <v>45577</v>
      </c>
    </row>
    <row r="1202" spans="7:7">
      <c r="G1202" s="181">
        <v>45578</v>
      </c>
    </row>
    <row r="1203" spans="7:7">
      <c r="G1203" s="181">
        <v>45579</v>
      </c>
    </row>
    <row r="1204" spans="7:7">
      <c r="G1204" s="181">
        <v>45580</v>
      </c>
    </row>
    <row r="1205" spans="7:7">
      <c r="G1205" s="181">
        <v>45581</v>
      </c>
    </row>
    <row r="1206" spans="7:7">
      <c r="G1206" s="181">
        <v>45582</v>
      </c>
    </row>
    <row r="1207" spans="7:7">
      <c r="G1207" s="181">
        <v>45583</v>
      </c>
    </row>
    <row r="1208" spans="7:7">
      <c r="G1208" s="181">
        <v>45584</v>
      </c>
    </row>
    <row r="1209" spans="7:7">
      <c r="G1209" s="181">
        <v>45585</v>
      </c>
    </row>
    <row r="1210" spans="7:7">
      <c r="G1210" s="181">
        <v>45586</v>
      </c>
    </row>
    <row r="1211" spans="7:7">
      <c r="G1211" s="181">
        <v>45587</v>
      </c>
    </row>
    <row r="1212" spans="7:7">
      <c r="G1212" s="181">
        <v>45588</v>
      </c>
    </row>
    <row r="1213" spans="7:7">
      <c r="G1213" s="181">
        <v>45589</v>
      </c>
    </row>
    <row r="1214" spans="7:7">
      <c r="G1214" s="181">
        <v>45590</v>
      </c>
    </row>
    <row r="1215" spans="7:7">
      <c r="G1215" s="181">
        <v>45591</v>
      </c>
    </row>
    <row r="1216" spans="7:7">
      <c r="G1216" s="181">
        <v>45592</v>
      </c>
    </row>
    <row r="1217" spans="7:7">
      <c r="G1217" s="181">
        <v>45593</v>
      </c>
    </row>
    <row r="1218" spans="7:7">
      <c r="G1218" s="181">
        <v>45594</v>
      </c>
    </row>
    <row r="1219" spans="7:7">
      <c r="G1219" s="181">
        <v>45595</v>
      </c>
    </row>
    <row r="1220" spans="7:7">
      <c r="G1220" s="181">
        <v>45596</v>
      </c>
    </row>
    <row r="1221" spans="7:7">
      <c r="G1221" s="181">
        <v>45597</v>
      </c>
    </row>
    <row r="1222" spans="7:7">
      <c r="G1222" s="181">
        <v>45598</v>
      </c>
    </row>
    <row r="1223" spans="7:7">
      <c r="G1223" s="181">
        <v>45599</v>
      </c>
    </row>
    <row r="1224" spans="7:7">
      <c r="G1224" s="181">
        <v>45600</v>
      </c>
    </row>
    <row r="1225" spans="7:7">
      <c r="G1225" s="181">
        <v>45601</v>
      </c>
    </row>
    <row r="1226" spans="7:7">
      <c r="G1226" s="181">
        <v>45602</v>
      </c>
    </row>
    <row r="1227" spans="7:7">
      <c r="G1227" s="181">
        <v>45603</v>
      </c>
    </row>
    <row r="1228" spans="7:7">
      <c r="G1228" s="181">
        <v>45604</v>
      </c>
    </row>
    <row r="1229" spans="7:7">
      <c r="G1229" s="181">
        <v>45605</v>
      </c>
    </row>
    <row r="1230" spans="7:7">
      <c r="G1230" s="181">
        <v>45606</v>
      </c>
    </row>
    <row r="1231" spans="7:7">
      <c r="G1231" s="181">
        <v>45607</v>
      </c>
    </row>
    <row r="1232" spans="7:7">
      <c r="G1232" s="181">
        <v>45608</v>
      </c>
    </row>
    <row r="1233" spans="7:7">
      <c r="G1233" s="181">
        <v>45609</v>
      </c>
    </row>
    <row r="1234" spans="7:7">
      <c r="G1234" s="181">
        <v>45610</v>
      </c>
    </row>
    <row r="1235" spans="7:7">
      <c r="G1235" s="181">
        <v>45611</v>
      </c>
    </row>
    <row r="1236" spans="7:7">
      <c r="G1236" s="181">
        <v>45612</v>
      </c>
    </row>
    <row r="1237" spans="7:7">
      <c r="G1237" s="181">
        <v>45613</v>
      </c>
    </row>
    <row r="1238" spans="7:7">
      <c r="G1238" s="181">
        <v>45614</v>
      </c>
    </row>
    <row r="1239" spans="7:7">
      <c r="G1239" s="181">
        <v>45615</v>
      </c>
    </row>
    <row r="1240" spans="7:7">
      <c r="G1240" s="181">
        <v>45616</v>
      </c>
    </row>
    <row r="1241" spans="7:7">
      <c r="G1241" s="181">
        <v>45617</v>
      </c>
    </row>
    <row r="1242" spans="7:7">
      <c r="G1242" s="181">
        <v>45618</v>
      </c>
    </row>
    <row r="1243" spans="7:7">
      <c r="G1243" s="181">
        <v>45619</v>
      </c>
    </row>
    <row r="1244" spans="7:7">
      <c r="G1244" s="181">
        <v>45620</v>
      </c>
    </row>
    <row r="1245" spans="7:7">
      <c r="G1245" s="181">
        <v>45621</v>
      </c>
    </row>
    <row r="1246" spans="7:7">
      <c r="G1246" s="181">
        <v>45622</v>
      </c>
    </row>
    <row r="1247" spans="7:7">
      <c r="G1247" s="181">
        <v>45623</v>
      </c>
    </row>
    <row r="1248" spans="7:7">
      <c r="G1248" s="181">
        <v>45624</v>
      </c>
    </row>
    <row r="1249" spans="7:7">
      <c r="G1249" s="181">
        <v>45625</v>
      </c>
    </row>
    <row r="1250" spans="7:7">
      <c r="G1250" s="181">
        <v>45626</v>
      </c>
    </row>
    <row r="1251" spans="7:7">
      <c r="G1251" s="181">
        <v>45627</v>
      </c>
    </row>
    <row r="1252" spans="7:7">
      <c r="G1252" s="181">
        <v>45628</v>
      </c>
    </row>
    <row r="1253" spans="7:7">
      <c r="G1253" s="181">
        <v>45629</v>
      </c>
    </row>
    <row r="1254" spans="7:7">
      <c r="G1254" s="181">
        <v>45630</v>
      </c>
    </row>
    <row r="1255" spans="7:7">
      <c r="G1255" s="181">
        <v>45631</v>
      </c>
    </row>
    <row r="1256" spans="7:7">
      <c r="G1256" s="181">
        <v>45632</v>
      </c>
    </row>
    <row r="1257" spans="7:7">
      <c r="G1257" s="181">
        <v>45633</v>
      </c>
    </row>
    <row r="1258" spans="7:7">
      <c r="G1258" s="181">
        <v>45634</v>
      </c>
    </row>
    <row r="1259" spans="7:7">
      <c r="G1259" s="181">
        <v>45635</v>
      </c>
    </row>
    <row r="1260" spans="7:7">
      <c r="G1260" s="181">
        <v>45636</v>
      </c>
    </row>
    <row r="1261" spans="7:7">
      <c r="G1261" s="181">
        <v>45637</v>
      </c>
    </row>
    <row r="1262" spans="7:7">
      <c r="G1262" s="181">
        <v>45638</v>
      </c>
    </row>
    <row r="1263" spans="7:7">
      <c r="G1263" s="181">
        <v>45639</v>
      </c>
    </row>
    <row r="1264" spans="7:7">
      <c r="G1264" s="181">
        <v>45640</v>
      </c>
    </row>
    <row r="1265" spans="7:7">
      <c r="G1265" s="181">
        <v>45641</v>
      </c>
    </row>
    <row r="1266" spans="7:7">
      <c r="G1266" s="181">
        <v>45642</v>
      </c>
    </row>
    <row r="1267" spans="7:7">
      <c r="G1267" s="181">
        <v>45643</v>
      </c>
    </row>
    <row r="1268" spans="7:7">
      <c r="G1268" s="181">
        <v>45644</v>
      </c>
    </row>
    <row r="1269" spans="7:7">
      <c r="G1269" s="181">
        <v>45645</v>
      </c>
    </row>
    <row r="1270" spans="7:7">
      <c r="G1270" s="181">
        <v>45646</v>
      </c>
    </row>
    <row r="1271" spans="7:7">
      <c r="G1271" s="181">
        <v>45647</v>
      </c>
    </row>
    <row r="1272" spans="7:7">
      <c r="G1272" s="181">
        <v>45648</v>
      </c>
    </row>
    <row r="1273" spans="7:7">
      <c r="G1273" s="181">
        <v>45649</v>
      </c>
    </row>
    <row r="1274" spans="7:7">
      <c r="G1274" s="181">
        <v>45650</v>
      </c>
    </row>
    <row r="1275" spans="7:7">
      <c r="G1275" s="181">
        <v>45651</v>
      </c>
    </row>
    <row r="1276" spans="7:7">
      <c r="G1276" s="181">
        <v>45652</v>
      </c>
    </row>
    <row r="1277" spans="7:7">
      <c r="G1277" s="181">
        <v>45653</v>
      </c>
    </row>
    <row r="1278" spans="7:7">
      <c r="G1278" s="181">
        <v>45654</v>
      </c>
    </row>
    <row r="1279" spans="7:7">
      <c r="G1279" s="181">
        <v>45655</v>
      </c>
    </row>
    <row r="1280" spans="7:7">
      <c r="G1280" s="181">
        <v>45656</v>
      </c>
    </row>
    <row r="1281" spans="7:7">
      <c r="G1281" s="181">
        <v>45657</v>
      </c>
    </row>
    <row r="1282" spans="7:7">
      <c r="G1282" s="181">
        <v>45658</v>
      </c>
    </row>
    <row r="1283" spans="7:7">
      <c r="G1283" s="181">
        <v>45659</v>
      </c>
    </row>
    <row r="1284" spans="7:7">
      <c r="G1284" s="181">
        <v>45660</v>
      </c>
    </row>
    <row r="1285" spans="7:7">
      <c r="G1285" s="181">
        <v>45661</v>
      </c>
    </row>
    <row r="1286" spans="7:7">
      <c r="G1286" s="181">
        <v>45662</v>
      </c>
    </row>
    <row r="1287" spans="7:7">
      <c r="G1287" s="181">
        <v>45663</v>
      </c>
    </row>
    <row r="1288" spans="7:7">
      <c r="G1288" s="181">
        <v>45664</v>
      </c>
    </row>
    <row r="1289" spans="7:7">
      <c r="G1289" s="181">
        <v>45665</v>
      </c>
    </row>
    <row r="1290" spans="7:7">
      <c r="G1290" s="181">
        <v>45666</v>
      </c>
    </row>
    <row r="1291" spans="7:7">
      <c r="G1291" s="181">
        <v>45667</v>
      </c>
    </row>
    <row r="1292" spans="7:7">
      <c r="G1292" s="181">
        <v>45668</v>
      </c>
    </row>
    <row r="1293" spans="7:7">
      <c r="G1293" s="181">
        <v>45669</v>
      </c>
    </row>
    <row r="1294" spans="7:7">
      <c r="G1294" s="181">
        <v>45670</v>
      </c>
    </row>
    <row r="1295" spans="7:7">
      <c r="G1295" s="181">
        <v>45671</v>
      </c>
    </row>
    <row r="1296" spans="7:7">
      <c r="G1296" s="181">
        <v>45672</v>
      </c>
    </row>
    <row r="1297" spans="7:7">
      <c r="G1297" s="181">
        <v>45673</v>
      </c>
    </row>
    <row r="1298" spans="7:7">
      <c r="G1298" s="181">
        <v>45674</v>
      </c>
    </row>
    <row r="1299" spans="7:7">
      <c r="G1299" s="181">
        <v>45675</v>
      </c>
    </row>
    <row r="1300" spans="7:7">
      <c r="G1300" s="181">
        <v>45676</v>
      </c>
    </row>
    <row r="1301" spans="7:7">
      <c r="G1301" s="181">
        <v>45677</v>
      </c>
    </row>
    <row r="1302" spans="7:7">
      <c r="G1302" s="181">
        <v>45678</v>
      </c>
    </row>
    <row r="1303" spans="7:7">
      <c r="G1303" s="181">
        <v>45679</v>
      </c>
    </row>
    <row r="1304" spans="7:7">
      <c r="G1304" s="181">
        <v>45680</v>
      </c>
    </row>
    <row r="1305" spans="7:7">
      <c r="G1305" s="181">
        <v>45681</v>
      </c>
    </row>
    <row r="1306" spans="7:7">
      <c r="G1306" s="181">
        <v>45682</v>
      </c>
    </row>
    <row r="1307" spans="7:7">
      <c r="G1307" s="181">
        <v>45683</v>
      </c>
    </row>
    <row r="1308" spans="7:7">
      <c r="G1308" s="181">
        <v>45684</v>
      </c>
    </row>
    <row r="1309" spans="7:7">
      <c r="G1309" s="181">
        <v>45685</v>
      </c>
    </row>
    <row r="1310" spans="7:7">
      <c r="G1310" s="181">
        <v>45686</v>
      </c>
    </row>
    <row r="1311" spans="7:7">
      <c r="G1311" s="181">
        <v>45687</v>
      </c>
    </row>
    <row r="1312" spans="7:7">
      <c r="G1312" s="181">
        <v>45688</v>
      </c>
    </row>
    <row r="1313" spans="7:7">
      <c r="G1313" s="181">
        <v>45689</v>
      </c>
    </row>
    <row r="1314" spans="7:7">
      <c r="G1314" s="181">
        <v>45690</v>
      </c>
    </row>
    <row r="1315" spans="7:7">
      <c r="G1315" s="181">
        <v>45691</v>
      </c>
    </row>
    <row r="1316" spans="7:7">
      <c r="G1316" s="181">
        <v>45692</v>
      </c>
    </row>
    <row r="1317" spans="7:7">
      <c r="G1317" s="181">
        <v>45693</v>
      </c>
    </row>
    <row r="1318" spans="7:7">
      <c r="G1318" s="181">
        <v>45694</v>
      </c>
    </row>
    <row r="1319" spans="7:7">
      <c r="G1319" s="181">
        <v>45695</v>
      </c>
    </row>
    <row r="1320" spans="7:7">
      <c r="G1320" s="181">
        <v>45696</v>
      </c>
    </row>
    <row r="1321" spans="7:7">
      <c r="G1321" s="181">
        <v>45697</v>
      </c>
    </row>
    <row r="1322" spans="7:7">
      <c r="G1322" s="181">
        <v>45698</v>
      </c>
    </row>
    <row r="1323" spans="7:7">
      <c r="G1323" s="181">
        <v>45699</v>
      </c>
    </row>
    <row r="1324" spans="7:7">
      <c r="G1324" s="181">
        <v>45700</v>
      </c>
    </row>
    <row r="1325" spans="7:7">
      <c r="G1325" s="181">
        <v>45701</v>
      </c>
    </row>
    <row r="1326" spans="7:7">
      <c r="G1326" s="181">
        <v>45702</v>
      </c>
    </row>
    <row r="1327" spans="7:7">
      <c r="G1327" s="181">
        <v>45703</v>
      </c>
    </row>
    <row r="1328" spans="7:7">
      <c r="G1328" s="181">
        <v>45704</v>
      </c>
    </row>
    <row r="1329" spans="7:7">
      <c r="G1329" s="181">
        <v>45705</v>
      </c>
    </row>
    <row r="1330" spans="7:7">
      <c r="G1330" s="181">
        <v>45706</v>
      </c>
    </row>
    <row r="1331" spans="7:7">
      <c r="G1331" s="181">
        <v>45707</v>
      </c>
    </row>
    <row r="1332" spans="7:7">
      <c r="G1332" s="181">
        <v>45708</v>
      </c>
    </row>
    <row r="1333" spans="7:7">
      <c r="G1333" s="181">
        <v>45709</v>
      </c>
    </row>
    <row r="1334" spans="7:7">
      <c r="G1334" s="181">
        <v>45710</v>
      </c>
    </row>
    <row r="1335" spans="7:7">
      <c r="G1335" s="181">
        <v>45711</v>
      </c>
    </row>
    <row r="1336" spans="7:7">
      <c r="G1336" s="181">
        <v>45712</v>
      </c>
    </row>
    <row r="1337" spans="7:7">
      <c r="G1337" s="181">
        <v>45713</v>
      </c>
    </row>
    <row r="1338" spans="7:7">
      <c r="G1338" s="181">
        <v>45714</v>
      </c>
    </row>
    <row r="1339" spans="7:7">
      <c r="G1339" s="181">
        <v>45715</v>
      </c>
    </row>
    <row r="1340" spans="7:7">
      <c r="G1340" s="181">
        <v>45716</v>
      </c>
    </row>
    <row r="1341" spans="7:7">
      <c r="G1341" s="181">
        <v>45717</v>
      </c>
    </row>
    <row r="1342" spans="7:7">
      <c r="G1342" s="181">
        <v>45718</v>
      </c>
    </row>
    <row r="1343" spans="7:7">
      <c r="G1343" s="181">
        <v>45719</v>
      </c>
    </row>
    <row r="1344" spans="7:7">
      <c r="G1344" s="181">
        <v>45720</v>
      </c>
    </row>
    <row r="1345" spans="7:7">
      <c r="G1345" s="181">
        <v>45721</v>
      </c>
    </row>
    <row r="1346" spans="7:7">
      <c r="G1346" s="181">
        <v>45722</v>
      </c>
    </row>
    <row r="1347" spans="7:7">
      <c r="G1347" s="181">
        <v>45723</v>
      </c>
    </row>
    <row r="1348" spans="7:7">
      <c r="G1348" s="181">
        <v>45724</v>
      </c>
    </row>
    <row r="1349" spans="7:7">
      <c r="G1349" s="181">
        <v>45725</v>
      </c>
    </row>
    <row r="1350" spans="7:7">
      <c r="G1350" s="181">
        <v>45726</v>
      </c>
    </row>
    <row r="1351" spans="7:7">
      <c r="G1351" s="181">
        <v>45727</v>
      </c>
    </row>
    <row r="1352" spans="7:7">
      <c r="G1352" s="181">
        <v>45728</v>
      </c>
    </row>
    <row r="1353" spans="7:7">
      <c r="G1353" s="181">
        <v>45729</v>
      </c>
    </row>
    <row r="1354" spans="7:7">
      <c r="G1354" s="181">
        <v>45730</v>
      </c>
    </row>
    <row r="1355" spans="7:7">
      <c r="G1355" s="181">
        <v>45731</v>
      </c>
    </row>
    <row r="1356" spans="7:7">
      <c r="G1356" s="181">
        <v>45732</v>
      </c>
    </row>
    <row r="1357" spans="7:7">
      <c r="G1357" s="181">
        <v>45733</v>
      </c>
    </row>
    <row r="1358" spans="7:7">
      <c r="G1358" s="181">
        <v>45734</v>
      </c>
    </row>
    <row r="1359" spans="7:7">
      <c r="G1359" s="181">
        <v>45735</v>
      </c>
    </row>
    <row r="1360" spans="7:7">
      <c r="G1360" s="181">
        <v>45736</v>
      </c>
    </row>
    <row r="1361" spans="7:7">
      <c r="G1361" s="181">
        <v>45737</v>
      </c>
    </row>
    <row r="1362" spans="7:7">
      <c r="G1362" s="181">
        <v>45738</v>
      </c>
    </row>
    <row r="1363" spans="7:7">
      <c r="G1363" s="181">
        <v>45739</v>
      </c>
    </row>
    <row r="1364" spans="7:7">
      <c r="G1364" s="181">
        <v>45740</v>
      </c>
    </row>
    <row r="1365" spans="7:7">
      <c r="G1365" s="181">
        <v>45741</v>
      </c>
    </row>
    <row r="1366" spans="7:7">
      <c r="G1366" s="181">
        <v>45742</v>
      </c>
    </row>
    <row r="1367" spans="7:7">
      <c r="G1367" s="181">
        <v>45743</v>
      </c>
    </row>
    <row r="1368" spans="7:7">
      <c r="G1368" s="181">
        <v>45744</v>
      </c>
    </row>
    <row r="1369" spans="7:7">
      <c r="G1369" s="181">
        <v>45745</v>
      </c>
    </row>
    <row r="1370" spans="7:7">
      <c r="G1370" s="181">
        <v>45746</v>
      </c>
    </row>
    <row r="1371" spans="7:7">
      <c r="G1371" s="181">
        <v>45747</v>
      </c>
    </row>
    <row r="1372" spans="7:7">
      <c r="G1372" s="181">
        <v>45748</v>
      </c>
    </row>
    <row r="1373" spans="7:7">
      <c r="G1373" s="181">
        <v>45749</v>
      </c>
    </row>
    <row r="1374" spans="7:7">
      <c r="G1374" s="181">
        <v>45750</v>
      </c>
    </row>
    <row r="1375" spans="7:7">
      <c r="G1375" s="181">
        <v>45751</v>
      </c>
    </row>
    <row r="1376" spans="7:7">
      <c r="G1376" s="181">
        <v>45752</v>
      </c>
    </row>
    <row r="1377" spans="7:7">
      <c r="G1377" s="181">
        <v>45753</v>
      </c>
    </row>
    <row r="1378" spans="7:7">
      <c r="G1378" s="181">
        <v>45754</v>
      </c>
    </row>
    <row r="1379" spans="7:7">
      <c r="G1379" s="181">
        <v>45755</v>
      </c>
    </row>
    <row r="1380" spans="7:7">
      <c r="G1380" s="181">
        <v>45756</v>
      </c>
    </row>
    <row r="1381" spans="7:7">
      <c r="G1381" s="181">
        <v>45757</v>
      </c>
    </row>
    <row r="1382" spans="7:7">
      <c r="G1382" s="181">
        <v>45758</v>
      </c>
    </row>
    <row r="1383" spans="7:7">
      <c r="G1383" s="181">
        <v>45759</v>
      </c>
    </row>
    <row r="1384" spans="7:7">
      <c r="G1384" s="181">
        <v>45760</v>
      </c>
    </row>
    <row r="1385" spans="7:7">
      <c r="G1385" s="181">
        <v>45761</v>
      </c>
    </row>
    <row r="1386" spans="7:7">
      <c r="G1386" s="181">
        <v>45762</v>
      </c>
    </row>
    <row r="1387" spans="7:7">
      <c r="G1387" s="181">
        <v>45763</v>
      </c>
    </row>
    <row r="1388" spans="7:7">
      <c r="G1388" s="181">
        <v>45764</v>
      </c>
    </row>
    <row r="1389" spans="7:7">
      <c r="G1389" s="181">
        <v>45765</v>
      </c>
    </row>
    <row r="1390" spans="7:7">
      <c r="G1390" s="181">
        <v>45766</v>
      </c>
    </row>
    <row r="1391" spans="7:7">
      <c r="G1391" s="181">
        <v>45767</v>
      </c>
    </row>
    <row r="1392" spans="7:7">
      <c r="G1392" s="181">
        <v>45768</v>
      </c>
    </row>
    <row r="1393" spans="7:7">
      <c r="G1393" s="181">
        <v>45769</v>
      </c>
    </row>
    <row r="1394" spans="7:7">
      <c r="G1394" s="181">
        <v>45770</v>
      </c>
    </row>
    <row r="1395" spans="7:7">
      <c r="G1395" s="181">
        <v>45771</v>
      </c>
    </row>
    <row r="1396" spans="7:7">
      <c r="G1396" s="181">
        <v>45772</v>
      </c>
    </row>
    <row r="1397" spans="7:7">
      <c r="G1397" s="181">
        <v>45773</v>
      </c>
    </row>
    <row r="1398" spans="7:7">
      <c r="G1398" s="181">
        <v>45774</v>
      </c>
    </row>
    <row r="1399" spans="7:7">
      <c r="G1399" s="181">
        <v>45775</v>
      </c>
    </row>
    <row r="1400" spans="7:7">
      <c r="G1400" s="181">
        <v>45776</v>
      </c>
    </row>
    <row r="1401" spans="7:7">
      <c r="G1401" s="181">
        <v>45777</v>
      </c>
    </row>
    <row r="1402" spans="7:7">
      <c r="G1402" s="181">
        <v>45778</v>
      </c>
    </row>
    <row r="1403" spans="7:7">
      <c r="G1403" s="181">
        <v>45779</v>
      </c>
    </row>
    <row r="1404" spans="7:7">
      <c r="G1404" s="181">
        <v>45780</v>
      </c>
    </row>
    <row r="1405" spans="7:7">
      <c r="G1405" s="181">
        <v>45781</v>
      </c>
    </row>
    <row r="1406" spans="7:7">
      <c r="G1406" s="181">
        <v>45782</v>
      </c>
    </row>
    <row r="1407" spans="7:7">
      <c r="G1407" s="181">
        <v>45783</v>
      </c>
    </row>
    <row r="1408" spans="7:7">
      <c r="G1408" s="181">
        <v>45784</v>
      </c>
    </row>
    <row r="1409" spans="7:7">
      <c r="G1409" s="181">
        <v>45785</v>
      </c>
    </row>
    <row r="1410" spans="7:7">
      <c r="G1410" s="181">
        <v>45786</v>
      </c>
    </row>
    <row r="1411" spans="7:7">
      <c r="G1411" s="181">
        <v>45787</v>
      </c>
    </row>
    <row r="1412" spans="7:7">
      <c r="G1412" s="181">
        <v>45788</v>
      </c>
    </row>
    <row r="1413" spans="7:7">
      <c r="G1413" s="181">
        <v>45789</v>
      </c>
    </row>
    <row r="1414" spans="7:7">
      <c r="G1414" s="181">
        <v>45790</v>
      </c>
    </row>
    <row r="1415" spans="7:7">
      <c r="G1415" s="181">
        <v>45791</v>
      </c>
    </row>
    <row r="1416" spans="7:7">
      <c r="G1416" s="181">
        <v>45792</v>
      </c>
    </row>
    <row r="1417" spans="7:7">
      <c r="G1417" s="181">
        <v>45793</v>
      </c>
    </row>
    <row r="1418" spans="7:7">
      <c r="G1418" s="181">
        <v>45794</v>
      </c>
    </row>
    <row r="1419" spans="7:7">
      <c r="G1419" s="181">
        <v>45795</v>
      </c>
    </row>
    <row r="1420" spans="7:7">
      <c r="G1420" s="181">
        <v>45796</v>
      </c>
    </row>
    <row r="1421" spans="7:7">
      <c r="G1421" s="181">
        <v>45797</v>
      </c>
    </row>
    <row r="1422" spans="7:7">
      <c r="G1422" s="181">
        <v>45798</v>
      </c>
    </row>
    <row r="1423" spans="7:7">
      <c r="G1423" s="181">
        <v>45799</v>
      </c>
    </row>
    <row r="1424" spans="7:7">
      <c r="G1424" s="181">
        <v>45800</v>
      </c>
    </row>
    <row r="1425" spans="7:7">
      <c r="G1425" s="181">
        <v>45801</v>
      </c>
    </row>
    <row r="1426" spans="7:7">
      <c r="G1426" s="181">
        <v>45802</v>
      </c>
    </row>
    <row r="1427" spans="7:7">
      <c r="G1427" s="181">
        <v>45803</v>
      </c>
    </row>
    <row r="1428" spans="7:7">
      <c r="G1428" s="181">
        <v>45804</v>
      </c>
    </row>
    <row r="1429" spans="7:7">
      <c r="G1429" s="181">
        <v>45805</v>
      </c>
    </row>
    <row r="1430" spans="7:7">
      <c r="G1430" s="181">
        <v>45806</v>
      </c>
    </row>
    <row r="1431" spans="7:7">
      <c r="G1431" s="181">
        <v>45807</v>
      </c>
    </row>
    <row r="1432" spans="7:7">
      <c r="G1432" s="181">
        <v>45808</v>
      </c>
    </row>
    <row r="1433" spans="7:7">
      <c r="G1433" s="181">
        <v>45809</v>
      </c>
    </row>
    <row r="1434" spans="7:7">
      <c r="G1434" s="181">
        <v>45810</v>
      </c>
    </row>
    <row r="1435" spans="7:7">
      <c r="G1435" s="181">
        <v>45811</v>
      </c>
    </row>
    <row r="1436" spans="7:7">
      <c r="G1436" s="181">
        <v>45812</v>
      </c>
    </row>
    <row r="1437" spans="7:7">
      <c r="G1437" s="181">
        <v>45813</v>
      </c>
    </row>
    <row r="1438" spans="7:7">
      <c r="G1438" s="181">
        <v>45814</v>
      </c>
    </row>
    <row r="1439" spans="7:7">
      <c r="G1439" s="181">
        <v>45815</v>
      </c>
    </row>
    <row r="1440" spans="7:7">
      <c r="G1440" s="181">
        <v>45816</v>
      </c>
    </row>
    <row r="1441" spans="7:7">
      <c r="G1441" s="181">
        <v>45817</v>
      </c>
    </row>
    <row r="1442" spans="7:7">
      <c r="G1442" s="181">
        <v>45818</v>
      </c>
    </row>
    <row r="1443" spans="7:7">
      <c r="G1443" s="181">
        <v>45819</v>
      </c>
    </row>
    <row r="1444" spans="7:7">
      <c r="G1444" s="181">
        <v>45820</v>
      </c>
    </row>
    <row r="1445" spans="7:7">
      <c r="G1445" s="181">
        <v>45821</v>
      </c>
    </row>
    <row r="1446" spans="7:7">
      <c r="G1446" s="181">
        <v>45822</v>
      </c>
    </row>
    <row r="1447" spans="7:7">
      <c r="G1447" s="181">
        <v>45823</v>
      </c>
    </row>
    <row r="1448" spans="7:7">
      <c r="G1448" s="181">
        <v>45824</v>
      </c>
    </row>
    <row r="1449" spans="7:7">
      <c r="G1449" s="181">
        <v>45825</v>
      </c>
    </row>
    <row r="1450" spans="7:7">
      <c r="G1450" s="181">
        <v>45826</v>
      </c>
    </row>
    <row r="1451" spans="7:7">
      <c r="G1451" s="181">
        <v>45827</v>
      </c>
    </row>
    <row r="1452" spans="7:7">
      <c r="G1452" s="181">
        <v>45828</v>
      </c>
    </row>
    <row r="1453" spans="7:7">
      <c r="G1453" s="181">
        <v>45829</v>
      </c>
    </row>
    <row r="1454" spans="7:7">
      <c r="G1454" s="181">
        <v>45830</v>
      </c>
    </row>
    <row r="1455" spans="7:7">
      <c r="G1455" s="181">
        <v>45831</v>
      </c>
    </row>
    <row r="1456" spans="7:7">
      <c r="G1456" s="181">
        <v>45832</v>
      </c>
    </row>
    <row r="1457" spans="7:7">
      <c r="G1457" s="181">
        <v>45833</v>
      </c>
    </row>
    <row r="1458" spans="7:7">
      <c r="G1458" s="181">
        <v>45834</v>
      </c>
    </row>
    <row r="1459" spans="7:7">
      <c r="G1459" s="181">
        <v>45835</v>
      </c>
    </row>
    <row r="1460" spans="7:7">
      <c r="G1460" s="181">
        <v>45836</v>
      </c>
    </row>
    <row r="1461" spans="7:7">
      <c r="G1461" s="181">
        <v>45837</v>
      </c>
    </row>
    <row r="1462" spans="7:7">
      <c r="G1462" s="181">
        <v>45838</v>
      </c>
    </row>
    <row r="1463" spans="7:7">
      <c r="G1463" s="181">
        <v>45839</v>
      </c>
    </row>
    <row r="1464" spans="7:7">
      <c r="G1464" s="181">
        <v>45840</v>
      </c>
    </row>
    <row r="1465" spans="7:7">
      <c r="G1465" s="181">
        <v>45841</v>
      </c>
    </row>
    <row r="1466" spans="7:7">
      <c r="G1466" s="181">
        <v>45842</v>
      </c>
    </row>
    <row r="1467" spans="7:7">
      <c r="G1467" s="181">
        <v>45843</v>
      </c>
    </row>
    <row r="1468" spans="7:7">
      <c r="G1468" s="181">
        <v>45844</v>
      </c>
    </row>
    <row r="1469" spans="7:7">
      <c r="G1469" s="181">
        <v>45845</v>
      </c>
    </row>
    <row r="1470" spans="7:7">
      <c r="G1470" s="181">
        <v>45846</v>
      </c>
    </row>
    <row r="1471" spans="7:7">
      <c r="G1471" s="181">
        <v>45847</v>
      </c>
    </row>
    <row r="1472" spans="7:7">
      <c r="G1472" s="181">
        <v>45848</v>
      </c>
    </row>
    <row r="1473" spans="7:7">
      <c r="G1473" s="181">
        <v>45849</v>
      </c>
    </row>
    <row r="1474" spans="7:7">
      <c r="G1474" s="181">
        <v>45850</v>
      </c>
    </row>
    <row r="1475" spans="7:7">
      <c r="G1475" s="181">
        <v>45851</v>
      </c>
    </row>
    <row r="1476" spans="7:7">
      <c r="G1476" s="181">
        <v>45852</v>
      </c>
    </row>
    <row r="1477" spans="7:7">
      <c r="G1477" s="181">
        <v>45853</v>
      </c>
    </row>
    <row r="1478" spans="7:7">
      <c r="G1478" s="181">
        <v>45854</v>
      </c>
    </row>
    <row r="1479" spans="7:7">
      <c r="G1479" s="181">
        <v>45855</v>
      </c>
    </row>
    <row r="1480" spans="7:7">
      <c r="G1480" s="181">
        <v>45856</v>
      </c>
    </row>
    <row r="1481" spans="7:7">
      <c r="G1481" s="181">
        <v>45857</v>
      </c>
    </row>
    <row r="1482" spans="7:7">
      <c r="G1482" s="181">
        <v>45858</v>
      </c>
    </row>
    <row r="1483" spans="7:7">
      <c r="G1483" s="181">
        <v>45859</v>
      </c>
    </row>
    <row r="1484" spans="7:7">
      <c r="G1484" s="181">
        <v>45860</v>
      </c>
    </row>
    <row r="1485" spans="7:7">
      <c r="G1485" s="181">
        <v>45861</v>
      </c>
    </row>
    <row r="1486" spans="7:7">
      <c r="G1486" s="181">
        <v>45862</v>
      </c>
    </row>
    <row r="1487" spans="7:7">
      <c r="G1487" s="181">
        <v>45863</v>
      </c>
    </row>
    <row r="1488" spans="7:7">
      <c r="G1488" s="181">
        <v>45864</v>
      </c>
    </row>
    <row r="1489" spans="7:7">
      <c r="G1489" s="181">
        <v>45865</v>
      </c>
    </row>
    <row r="1490" spans="7:7">
      <c r="G1490" s="181">
        <v>45866</v>
      </c>
    </row>
    <row r="1491" spans="7:7">
      <c r="G1491" s="181">
        <v>45867</v>
      </c>
    </row>
    <row r="1492" spans="7:7">
      <c r="G1492" s="181">
        <v>45868</v>
      </c>
    </row>
    <row r="1493" spans="7:7">
      <c r="G1493" s="181">
        <v>45869</v>
      </c>
    </row>
    <row r="1494" spans="7:7">
      <c r="G1494" s="181">
        <v>45870</v>
      </c>
    </row>
    <row r="1495" spans="7:7">
      <c r="G1495" s="181">
        <v>45871</v>
      </c>
    </row>
    <row r="1496" spans="7:7">
      <c r="G1496" s="181">
        <v>45872</v>
      </c>
    </row>
    <row r="1497" spans="7:7">
      <c r="G1497" s="181">
        <v>45873</v>
      </c>
    </row>
    <row r="1498" spans="7:7">
      <c r="G1498" s="181">
        <v>45874</v>
      </c>
    </row>
    <row r="1499" spans="7:7">
      <c r="G1499" s="181">
        <v>45875</v>
      </c>
    </row>
    <row r="1500" spans="7:7">
      <c r="G1500" s="181">
        <v>45876</v>
      </c>
    </row>
    <row r="1501" spans="7:7">
      <c r="G1501" s="181">
        <v>45877</v>
      </c>
    </row>
    <row r="1502" spans="7:7">
      <c r="G1502" s="181">
        <v>45878</v>
      </c>
    </row>
    <row r="1503" spans="7:7">
      <c r="G1503" s="181">
        <v>45879</v>
      </c>
    </row>
    <row r="1504" spans="7:7">
      <c r="G1504" s="181">
        <v>45880</v>
      </c>
    </row>
    <row r="1505" spans="7:7">
      <c r="G1505" s="181">
        <v>45881</v>
      </c>
    </row>
    <row r="1506" spans="7:7">
      <c r="G1506" s="181">
        <v>45882</v>
      </c>
    </row>
    <row r="1507" spans="7:7">
      <c r="G1507" s="181">
        <v>45883</v>
      </c>
    </row>
    <row r="1508" spans="7:7">
      <c r="G1508" s="181">
        <v>45884</v>
      </c>
    </row>
    <row r="1509" spans="7:7">
      <c r="G1509" s="181">
        <v>45885</v>
      </c>
    </row>
    <row r="1510" spans="7:7">
      <c r="G1510" s="181">
        <v>45886</v>
      </c>
    </row>
    <row r="1511" spans="7:7">
      <c r="G1511" s="181">
        <v>45887</v>
      </c>
    </row>
    <row r="1512" spans="7:7">
      <c r="G1512" s="181">
        <v>45888</v>
      </c>
    </row>
    <row r="1513" spans="7:7">
      <c r="G1513" s="181">
        <v>45889</v>
      </c>
    </row>
    <row r="1514" spans="7:7">
      <c r="G1514" s="181">
        <v>45890</v>
      </c>
    </row>
    <row r="1515" spans="7:7">
      <c r="G1515" s="181">
        <v>45891</v>
      </c>
    </row>
    <row r="1516" spans="7:7">
      <c r="G1516" s="181">
        <v>45892</v>
      </c>
    </row>
    <row r="1517" spans="7:7">
      <c r="G1517" s="181">
        <v>45893</v>
      </c>
    </row>
    <row r="1518" spans="7:7">
      <c r="G1518" s="181">
        <v>45894</v>
      </c>
    </row>
    <row r="1519" spans="7:7">
      <c r="G1519" s="181">
        <v>45895</v>
      </c>
    </row>
    <row r="1520" spans="7:7">
      <c r="G1520" s="181">
        <v>45896</v>
      </c>
    </row>
    <row r="1521" spans="7:7">
      <c r="G1521" s="181">
        <v>45897</v>
      </c>
    </row>
    <row r="1522" spans="7:7">
      <c r="G1522" s="181">
        <v>45898</v>
      </c>
    </row>
    <row r="1523" spans="7:7">
      <c r="G1523" s="181">
        <v>45899</v>
      </c>
    </row>
    <row r="1524" spans="7:7">
      <c r="G1524" s="181">
        <v>45900</v>
      </c>
    </row>
    <row r="1525" spans="7:7">
      <c r="G1525" s="181">
        <v>45901</v>
      </c>
    </row>
    <row r="1526" spans="7:7">
      <c r="G1526" s="181">
        <v>45902</v>
      </c>
    </row>
    <row r="1527" spans="7:7">
      <c r="G1527" s="181">
        <v>45903</v>
      </c>
    </row>
    <row r="1528" spans="7:7">
      <c r="G1528" s="181">
        <v>45904</v>
      </c>
    </row>
    <row r="1529" spans="7:7">
      <c r="G1529" s="181">
        <v>45905</v>
      </c>
    </row>
    <row r="1530" spans="7:7">
      <c r="G1530" s="181">
        <v>45906</v>
      </c>
    </row>
    <row r="1531" spans="7:7">
      <c r="G1531" s="181">
        <v>45907</v>
      </c>
    </row>
    <row r="1532" spans="7:7">
      <c r="G1532" s="181">
        <v>45908</v>
      </c>
    </row>
    <row r="1533" spans="7:7">
      <c r="G1533" s="181">
        <v>45909</v>
      </c>
    </row>
    <row r="1534" spans="7:7">
      <c r="G1534" s="181">
        <v>45910</v>
      </c>
    </row>
    <row r="1535" spans="7:7">
      <c r="G1535" s="181">
        <v>45911</v>
      </c>
    </row>
    <row r="1536" spans="7:7">
      <c r="G1536" s="181">
        <v>45912</v>
      </c>
    </row>
    <row r="1537" spans="7:7">
      <c r="G1537" s="181">
        <v>45913</v>
      </c>
    </row>
    <row r="1538" spans="7:7">
      <c r="G1538" s="181">
        <v>45914</v>
      </c>
    </row>
    <row r="1539" spans="7:7">
      <c r="G1539" s="181">
        <v>45915</v>
      </c>
    </row>
    <row r="1540" spans="7:7">
      <c r="G1540" s="181">
        <v>45916</v>
      </c>
    </row>
    <row r="1541" spans="7:7">
      <c r="G1541" s="181">
        <v>45917</v>
      </c>
    </row>
    <row r="1542" spans="7:7">
      <c r="G1542" s="181">
        <v>45918</v>
      </c>
    </row>
    <row r="1543" spans="7:7">
      <c r="G1543" s="181">
        <v>45919</v>
      </c>
    </row>
    <row r="1544" spans="7:7">
      <c r="G1544" s="181">
        <v>45920</v>
      </c>
    </row>
    <row r="1545" spans="7:7">
      <c r="G1545" s="181">
        <v>45921</v>
      </c>
    </row>
    <row r="1546" spans="7:7">
      <c r="G1546" s="181">
        <v>45922</v>
      </c>
    </row>
    <row r="1547" spans="7:7">
      <c r="G1547" s="181">
        <v>45923</v>
      </c>
    </row>
    <row r="1548" spans="7:7">
      <c r="G1548" s="181">
        <v>45924</v>
      </c>
    </row>
    <row r="1549" spans="7:7">
      <c r="G1549" s="181">
        <v>45925</v>
      </c>
    </row>
    <row r="1550" spans="7:7">
      <c r="G1550" s="181">
        <v>45926</v>
      </c>
    </row>
    <row r="1551" spans="7:7">
      <c r="G1551" s="181">
        <v>45927</v>
      </c>
    </row>
    <row r="1552" spans="7:7">
      <c r="G1552" s="181">
        <v>45928</v>
      </c>
    </row>
    <row r="1553" spans="7:7">
      <c r="G1553" s="181">
        <v>45929</v>
      </c>
    </row>
    <row r="1554" spans="7:7">
      <c r="G1554" s="181">
        <v>45930</v>
      </c>
    </row>
    <row r="1555" spans="7:7">
      <c r="G1555" s="181">
        <v>45931</v>
      </c>
    </row>
    <row r="1556" spans="7:7">
      <c r="G1556" s="181">
        <v>45932</v>
      </c>
    </row>
    <row r="1557" spans="7:7">
      <c r="G1557" s="181">
        <v>45933</v>
      </c>
    </row>
    <row r="1558" spans="7:7">
      <c r="G1558" s="181">
        <v>45934</v>
      </c>
    </row>
    <row r="1559" spans="7:7">
      <c r="G1559" s="181">
        <v>45935</v>
      </c>
    </row>
    <row r="1560" spans="7:7">
      <c r="G1560" s="181">
        <v>45936</v>
      </c>
    </row>
    <row r="1561" spans="7:7">
      <c r="G1561" s="181">
        <v>45937</v>
      </c>
    </row>
    <row r="1562" spans="7:7">
      <c r="G1562" s="181">
        <v>45938</v>
      </c>
    </row>
    <row r="1563" spans="7:7">
      <c r="G1563" s="181">
        <v>45939</v>
      </c>
    </row>
    <row r="1564" spans="7:7">
      <c r="G1564" s="181">
        <v>45940</v>
      </c>
    </row>
    <row r="1565" spans="7:7">
      <c r="G1565" s="181">
        <v>45941</v>
      </c>
    </row>
    <row r="1566" spans="7:7">
      <c r="G1566" s="181">
        <v>45942</v>
      </c>
    </row>
    <row r="1567" spans="7:7">
      <c r="G1567" s="181">
        <v>45943</v>
      </c>
    </row>
    <row r="1568" spans="7:7">
      <c r="G1568" s="181">
        <v>45944</v>
      </c>
    </row>
    <row r="1569" spans="7:7">
      <c r="G1569" s="181">
        <v>45945</v>
      </c>
    </row>
    <row r="1570" spans="7:7">
      <c r="G1570" s="181">
        <v>45946</v>
      </c>
    </row>
    <row r="1571" spans="7:7">
      <c r="G1571" s="181">
        <v>45947</v>
      </c>
    </row>
    <row r="1572" spans="7:7">
      <c r="G1572" s="181">
        <v>45948</v>
      </c>
    </row>
    <row r="1573" spans="7:7">
      <c r="G1573" s="181">
        <v>45949</v>
      </c>
    </row>
    <row r="1574" spans="7:7">
      <c r="G1574" s="181">
        <v>45950</v>
      </c>
    </row>
    <row r="1575" spans="7:7">
      <c r="G1575" s="181">
        <v>45951</v>
      </c>
    </row>
    <row r="1576" spans="7:7">
      <c r="G1576" s="181">
        <v>45952</v>
      </c>
    </row>
    <row r="1577" spans="7:7">
      <c r="G1577" s="181">
        <v>45953</v>
      </c>
    </row>
    <row r="1578" spans="7:7">
      <c r="G1578" s="181">
        <v>45954</v>
      </c>
    </row>
    <row r="1579" spans="7:7">
      <c r="G1579" s="181">
        <v>45955</v>
      </c>
    </row>
    <row r="1580" spans="7:7">
      <c r="G1580" s="181">
        <v>45956</v>
      </c>
    </row>
    <row r="1581" spans="7:7">
      <c r="G1581" s="181">
        <v>45957</v>
      </c>
    </row>
    <row r="1582" spans="7:7">
      <c r="G1582" s="181">
        <v>45958</v>
      </c>
    </row>
    <row r="1583" spans="7:7">
      <c r="G1583" s="181">
        <v>45959</v>
      </c>
    </row>
    <row r="1584" spans="7:7">
      <c r="G1584" s="181">
        <v>45960</v>
      </c>
    </row>
    <row r="1585" spans="7:7">
      <c r="G1585" s="181">
        <v>45961</v>
      </c>
    </row>
    <row r="1586" spans="7:7">
      <c r="G1586" s="181">
        <v>45962</v>
      </c>
    </row>
    <row r="1587" spans="7:7">
      <c r="G1587" s="181">
        <v>45963</v>
      </c>
    </row>
    <row r="1588" spans="7:7">
      <c r="G1588" s="181">
        <v>45964</v>
      </c>
    </row>
    <row r="1589" spans="7:7">
      <c r="G1589" s="181">
        <v>45965</v>
      </c>
    </row>
    <row r="1590" spans="7:7">
      <c r="G1590" s="181">
        <v>45966</v>
      </c>
    </row>
    <row r="1591" spans="7:7">
      <c r="G1591" s="181">
        <v>45967</v>
      </c>
    </row>
    <row r="1592" spans="7:7">
      <c r="G1592" s="181">
        <v>45968</v>
      </c>
    </row>
    <row r="1593" spans="7:7">
      <c r="G1593" s="181">
        <v>45969</v>
      </c>
    </row>
    <row r="1594" spans="7:7">
      <c r="G1594" s="181">
        <v>45970</v>
      </c>
    </row>
    <row r="1595" spans="7:7">
      <c r="G1595" s="181">
        <v>45971</v>
      </c>
    </row>
    <row r="1596" spans="7:7">
      <c r="G1596" s="181">
        <v>45972</v>
      </c>
    </row>
    <row r="1597" spans="7:7">
      <c r="G1597" s="181">
        <v>45973</v>
      </c>
    </row>
    <row r="1598" spans="7:7">
      <c r="G1598" s="181">
        <v>45974</v>
      </c>
    </row>
    <row r="1599" spans="7:7">
      <c r="G1599" s="181">
        <v>45975</v>
      </c>
    </row>
    <row r="1600" spans="7:7">
      <c r="G1600" s="181">
        <v>45976</v>
      </c>
    </row>
    <row r="1601" spans="7:7">
      <c r="G1601" s="181">
        <v>45977</v>
      </c>
    </row>
    <row r="1602" spans="7:7">
      <c r="G1602" s="181">
        <v>45978</v>
      </c>
    </row>
    <row r="1603" spans="7:7">
      <c r="G1603" s="181">
        <v>45979</v>
      </c>
    </row>
    <row r="1604" spans="7:7">
      <c r="G1604" s="181">
        <v>45980</v>
      </c>
    </row>
    <row r="1605" spans="7:7">
      <c r="G1605" s="181">
        <v>45981</v>
      </c>
    </row>
    <row r="1606" spans="7:7">
      <c r="G1606" s="181">
        <v>45982</v>
      </c>
    </row>
    <row r="1607" spans="7:7">
      <c r="G1607" s="181">
        <v>45983</v>
      </c>
    </row>
    <row r="1608" spans="7:7">
      <c r="G1608" s="181">
        <v>45984</v>
      </c>
    </row>
    <row r="1609" spans="7:7">
      <c r="G1609" s="181">
        <v>45985</v>
      </c>
    </row>
    <row r="1610" spans="7:7">
      <c r="G1610" s="181">
        <v>45986</v>
      </c>
    </row>
    <row r="1611" spans="7:7">
      <c r="G1611" s="181">
        <v>45987</v>
      </c>
    </row>
    <row r="1612" spans="7:7">
      <c r="G1612" s="181">
        <v>45988</v>
      </c>
    </row>
    <row r="1613" spans="7:7">
      <c r="G1613" s="181">
        <v>45989</v>
      </c>
    </row>
    <row r="1614" spans="7:7">
      <c r="G1614" s="181">
        <v>45990</v>
      </c>
    </row>
    <row r="1615" spans="7:7">
      <c r="G1615" s="181">
        <v>45991</v>
      </c>
    </row>
    <row r="1616" spans="7:7">
      <c r="G1616" s="181">
        <v>45992</v>
      </c>
    </row>
    <row r="1617" spans="7:7">
      <c r="G1617" s="181">
        <v>45993</v>
      </c>
    </row>
    <row r="1618" spans="7:7">
      <c r="G1618" s="181">
        <v>45994</v>
      </c>
    </row>
    <row r="1619" spans="7:7">
      <c r="G1619" s="181">
        <v>45995</v>
      </c>
    </row>
    <row r="1620" spans="7:7">
      <c r="G1620" s="181">
        <v>45996</v>
      </c>
    </row>
    <row r="1621" spans="7:7">
      <c r="G1621" s="181">
        <v>45997</v>
      </c>
    </row>
    <row r="1622" spans="7:7">
      <c r="G1622" s="181">
        <v>45998</v>
      </c>
    </row>
    <row r="1623" spans="7:7">
      <c r="G1623" s="181">
        <v>45999</v>
      </c>
    </row>
    <row r="1624" spans="7:7">
      <c r="G1624" s="181">
        <v>46000</v>
      </c>
    </row>
    <row r="1625" spans="7:7">
      <c r="G1625" s="181">
        <v>46001</v>
      </c>
    </row>
    <row r="1626" spans="7:7">
      <c r="G1626" s="181">
        <v>46002</v>
      </c>
    </row>
    <row r="1627" spans="7:7">
      <c r="G1627" s="181">
        <v>46003</v>
      </c>
    </row>
    <row r="1628" spans="7:7">
      <c r="G1628" s="181">
        <v>46004</v>
      </c>
    </row>
    <row r="1629" spans="7:7">
      <c r="G1629" s="181">
        <v>46005</v>
      </c>
    </row>
    <row r="1630" spans="7:7">
      <c r="G1630" s="181">
        <v>46006</v>
      </c>
    </row>
    <row r="1631" spans="7:7">
      <c r="G1631" s="181">
        <v>46007</v>
      </c>
    </row>
    <row r="1632" spans="7:7">
      <c r="G1632" s="181">
        <v>46008</v>
      </c>
    </row>
    <row r="1633" spans="7:8">
      <c r="G1633" s="181">
        <v>46009</v>
      </c>
    </row>
    <row r="1634" spans="7:8">
      <c r="G1634" s="181">
        <v>46010</v>
      </c>
    </row>
    <row r="1635" spans="7:8">
      <c r="G1635" s="181">
        <v>46011</v>
      </c>
    </row>
    <row r="1636" spans="7:8">
      <c r="G1636" s="181">
        <v>46012</v>
      </c>
    </row>
    <row r="1637" spans="7:8">
      <c r="G1637" s="181">
        <v>46013</v>
      </c>
    </row>
    <row r="1638" spans="7:8">
      <c r="G1638" s="181">
        <v>46014</v>
      </c>
    </row>
    <row r="1639" spans="7:8">
      <c r="G1639" s="181">
        <v>46015</v>
      </c>
    </row>
    <row r="1640" spans="7:8">
      <c r="G1640" s="181">
        <v>46016</v>
      </c>
    </row>
    <row r="1641" spans="7:8">
      <c r="G1641" s="181">
        <v>46017</v>
      </c>
    </row>
    <row r="1642" spans="7:8">
      <c r="G1642" s="181">
        <v>46018</v>
      </c>
    </row>
    <row r="1643" spans="7:8">
      <c r="G1643" s="181">
        <v>46019</v>
      </c>
    </row>
    <row r="1644" spans="7:8">
      <c r="G1644" s="181">
        <v>46020</v>
      </c>
    </row>
    <row r="1645" spans="7:8">
      <c r="G1645" s="181">
        <v>46021</v>
      </c>
    </row>
    <row r="1646" spans="7:8">
      <c r="G1646" s="181">
        <v>46022</v>
      </c>
      <c r="H1646" s="174"/>
    </row>
  </sheetData>
  <sheetProtection algorithmName="SHA-512" hashValue="edUTxQWHEeri7PmQAca0IEQFkevKDD+LraLXFC1chwkSZgw6qI+RAVfdyfFutjvEUkCA9ctoDuTjItLtqHcubw==" saltValue="l8nNU+aMoPDgkn0lUBKdnQ==" spinCount="100000" sheet="1" scenarios="1" selectLockedCells="1" selectUnlockedCells="1"/>
  <phoneticPr fontId="4" type="noConversion"/>
  <pageMargins left="0.7" right="0.7" top="0.75" bottom="0.75" header="0.3" footer="0.3"/>
  <pageSetup paperSize="9" orientation="portrait" horizontalDpi="0" verticalDpi="0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9003-C91A-F94B-90EE-B295EEAAF141}">
  <sheetPr>
    <pageSetUpPr fitToPage="1"/>
  </sheetPr>
  <dimension ref="A1:V205"/>
  <sheetViews>
    <sheetView topLeftCell="A59" zoomScale="68" zoomScaleNormal="68" workbookViewId="0">
      <selection activeCell="C72" sqref="C72:H73"/>
    </sheetView>
  </sheetViews>
  <sheetFormatPr baseColWidth="10" defaultRowHeight="16"/>
  <cols>
    <col min="1" max="2" width="40.6640625" style="18" customWidth="1"/>
    <col min="3" max="3" width="45.33203125" style="18" customWidth="1"/>
    <col min="4" max="4" width="34.83203125" style="18" customWidth="1"/>
    <col min="5" max="5" width="40.6640625" style="18" customWidth="1"/>
    <col min="6" max="6" width="49.33203125" style="18" customWidth="1"/>
    <col min="7" max="7" width="40.83203125" customWidth="1"/>
    <col min="8" max="8" width="40.6640625" customWidth="1"/>
    <col min="9" max="9" width="27.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62" t="s">
        <v>48</v>
      </c>
      <c r="B1" s="263"/>
      <c r="C1" s="263"/>
      <c r="D1" s="263"/>
      <c r="E1" s="263"/>
      <c r="F1" s="263"/>
      <c r="G1" s="263"/>
      <c r="H1" s="263"/>
      <c r="I1" s="263"/>
    </row>
    <row r="2" spans="1:9" ht="34" customHeight="1" thickBot="1">
      <c r="A2" s="102" t="s">
        <v>30</v>
      </c>
      <c r="B2" s="249"/>
      <c r="C2" s="250"/>
      <c r="D2" s="250"/>
      <c r="E2" s="251"/>
      <c r="F2" s="158"/>
      <c r="G2" s="103" t="s">
        <v>31</v>
      </c>
      <c r="H2" s="159"/>
      <c r="I2" s="62"/>
    </row>
    <row r="3" spans="1:9" ht="34" customHeight="1" thickBot="1">
      <c r="A3" s="102" t="s">
        <v>7</v>
      </c>
      <c r="B3" s="165"/>
      <c r="C3" s="105" t="s">
        <v>8</v>
      </c>
      <c r="D3" s="169"/>
      <c r="E3" s="102" t="s">
        <v>9</v>
      </c>
      <c r="F3" s="184"/>
      <c r="G3" s="106" t="s">
        <v>10</v>
      </c>
      <c r="H3" s="158"/>
      <c r="I3" s="62"/>
    </row>
    <row r="4" spans="1:9">
      <c r="A4" s="29"/>
      <c r="B4" s="29"/>
      <c r="C4" s="29"/>
      <c r="D4" s="29"/>
      <c r="E4" s="29"/>
      <c r="F4" s="29"/>
      <c r="G4" s="29"/>
      <c r="H4" s="29"/>
      <c r="I4" s="62"/>
    </row>
    <row r="5" spans="1:9">
      <c r="A5" s="31"/>
      <c r="B5" s="31"/>
      <c r="C5" s="31"/>
      <c r="D5" s="31"/>
      <c r="E5" s="31"/>
      <c r="F5" s="31"/>
      <c r="G5" s="31"/>
      <c r="H5" s="31"/>
      <c r="I5" s="62"/>
    </row>
    <row r="6" spans="1:9">
      <c r="A6" s="31"/>
      <c r="B6" s="31"/>
      <c r="C6" s="31"/>
      <c r="D6" s="31"/>
      <c r="E6" s="31"/>
      <c r="F6" s="31"/>
      <c r="G6" s="31"/>
      <c r="H6" s="31"/>
      <c r="I6" s="62"/>
    </row>
    <row r="7" spans="1:9">
      <c r="A7" s="30"/>
      <c r="B7" s="30"/>
      <c r="C7" s="30"/>
      <c r="D7" s="30"/>
      <c r="E7" s="30"/>
      <c r="F7" s="30"/>
      <c r="G7" s="30"/>
      <c r="H7" s="30"/>
      <c r="I7" s="62"/>
    </row>
    <row r="8" spans="1:9">
      <c r="A8" s="30"/>
      <c r="B8" s="30"/>
      <c r="C8" s="30"/>
      <c r="D8" s="30"/>
      <c r="E8" s="30"/>
      <c r="F8" s="30"/>
      <c r="G8" s="30"/>
      <c r="H8" s="30"/>
      <c r="I8" s="62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62"/>
    </row>
    <row r="10" spans="1:9" ht="25" customHeight="1">
      <c r="A10" s="162"/>
      <c r="B10" s="42"/>
      <c r="C10" s="162"/>
      <c r="D10" s="45"/>
      <c r="E10" s="162"/>
      <c r="F10" s="46"/>
      <c r="G10" s="162"/>
      <c r="H10" s="19"/>
      <c r="I10" s="62"/>
    </row>
    <row r="11" spans="1:9" ht="19">
      <c r="A11" s="162"/>
      <c r="B11" s="22"/>
      <c r="C11" s="162"/>
      <c r="D11" s="22"/>
      <c r="E11" s="162"/>
      <c r="F11" s="26"/>
      <c r="G11" s="162"/>
      <c r="H11" s="27"/>
      <c r="I11" s="62"/>
    </row>
    <row r="12" spans="1:9" ht="19">
      <c r="A12" s="162"/>
      <c r="B12" s="22"/>
      <c r="C12" s="162"/>
      <c r="D12" s="22"/>
      <c r="E12" s="162"/>
      <c r="F12" s="26"/>
      <c r="G12" s="163"/>
      <c r="H12" s="27"/>
      <c r="I12" s="62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62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62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62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62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62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62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62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62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62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62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62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62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62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62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62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62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62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62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62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62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62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62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62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62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62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62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62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62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62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62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62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62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62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62"/>
    </row>
    <row r="47" spans="1:9">
      <c r="A47" s="25"/>
      <c r="B47" s="23"/>
      <c r="C47" s="25"/>
      <c r="D47" s="23"/>
      <c r="E47" s="24"/>
      <c r="F47" s="27"/>
      <c r="G47" s="28"/>
      <c r="H47" s="27"/>
      <c r="I47" s="62"/>
    </row>
    <row r="48" spans="1:9">
      <c r="A48" s="25"/>
      <c r="B48" s="23"/>
      <c r="C48" s="25"/>
      <c r="D48" s="23"/>
      <c r="E48" s="28"/>
      <c r="F48" s="27"/>
      <c r="G48" s="28"/>
      <c r="H48" s="27"/>
      <c r="I48" s="62"/>
    </row>
    <row r="49" spans="1:16">
      <c r="A49" s="25"/>
      <c r="B49" s="23"/>
      <c r="C49" s="25"/>
      <c r="D49" s="23"/>
      <c r="E49" s="28"/>
      <c r="F49" s="27"/>
      <c r="G49" s="28"/>
      <c r="H49" s="27"/>
      <c r="I49" s="62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62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62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62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62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62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62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62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62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>
        <f>$F$2</f>
        <v>0</v>
      </c>
      <c r="G58" s="103" t="s">
        <v>31</v>
      </c>
      <c r="H58" s="104">
        <f>$H$2</f>
        <v>0</v>
      </c>
      <c r="I58" s="62"/>
    </row>
    <row r="59" spans="1:16" ht="37" customHeight="1" thickBot="1">
      <c r="A59" s="103" t="s">
        <v>7</v>
      </c>
      <c r="B59" s="111">
        <f>$B$3</f>
        <v>0</v>
      </c>
      <c r="C59" s="109" t="s">
        <v>8</v>
      </c>
      <c r="D59" s="168">
        <f>$D$3</f>
        <v>0</v>
      </c>
      <c r="E59" s="102" t="s">
        <v>9</v>
      </c>
      <c r="F59" s="185">
        <f>$F$3</f>
        <v>0</v>
      </c>
      <c r="G59" s="106" t="s">
        <v>10</v>
      </c>
      <c r="H59" s="107">
        <f>$H$3</f>
        <v>0</v>
      </c>
      <c r="I59" s="62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62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62"/>
    </row>
    <row r="62" spans="1:16" ht="45" customHeight="1" thickBot="1">
      <c r="A62" s="50"/>
      <c r="B62" s="122" t="s">
        <v>45</v>
      </c>
      <c r="C62" s="123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62"/>
    </row>
    <row r="63" spans="1:16" ht="32" customHeight="1" thickBot="1">
      <c r="A63" s="50"/>
      <c r="B63" s="164" t="s">
        <v>58</v>
      </c>
      <c r="C63" s="112">
        <f>COUNTIF($D$72:$D98,$B$63)</f>
        <v>0</v>
      </c>
      <c r="D63" s="112">
        <f>COUNTIFS($D$72:$D$98,$B$63,$H$72:$H$98,D$62)</f>
        <v>0</v>
      </c>
      <c r="E63" s="112">
        <f>COUNTIFS($D$72:$D98,$B$63,$H$72:$H98,E$62)</f>
        <v>0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62"/>
    </row>
    <row r="64" spans="1:16" ht="38" customHeight="1" thickBot="1">
      <c r="A64" s="30"/>
      <c r="B64" s="124" t="s">
        <v>65</v>
      </c>
      <c r="C64" s="112">
        <f>COUNTA($C$72:$C98)</f>
        <v>0</v>
      </c>
      <c r="D64" s="112">
        <f>COUNTIF($H$72:$H98,D$62)</f>
        <v>0</v>
      </c>
      <c r="E64" s="112">
        <f>COUNTIF($H$72:$H98,E$62)</f>
        <v>0</v>
      </c>
      <c r="F64" s="112">
        <f>COUNTIF($H$72:$H98,F$62)</f>
        <v>0</v>
      </c>
      <c r="G64" s="113">
        <f>COUNTIF($H$72:$H98,G$62)</f>
        <v>0</v>
      </c>
      <c r="H64" s="30"/>
      <c r="I64" s="62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62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62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62"/>
    </row>
    <row r="68" spans="1:22">
      <c r="A68" s="30"/>
      <c r="B68" s="38"/>
      <c r="C68" s="30"/>
      <c r="D68" s="30"/>
      <c r="E68" s="30"/>
      <c r="F68" s="30"/>
      <c r="G68" s="30"/>
      <c r="H68" s="30"/>
      <c r="I68" s="62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62"/>
    </row>
    <row r="70" spans="1:22" ht="34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49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8"/>
      <c r="M71" s="101"/>
      <c r="N71" s="101"/>
      <c r="O71" s="101"/>
      <c r="P71" s="101"/>
      <c r="Q71" s="101"/>
      <c r="R71" s="98"/>
      <c r="S71" s="98"/>
      <c r="T71" s="98"/>
      <c r="U71" s="98"/>
      <c r="V71" s="87"/>
    </row>
    <row r="72" spans="1:22" ht="49" customHeight="1">
      <c r="A72" s="226" t="s">
        <v>50</v>
      </c>
      <c r="B72" s="227"/>
      <c r="C72" s="227"/>
      <c r="D72" s="227"/>
      <c r="E72" s="229"/>
      <c r="F72" s="230"/>
      <c r="G72" s="231"/>
      <c r="H72" s="231"/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9" customHeight="1">
      <c r="A73" s="233"/>
      <c r="B73" s="234"/>
      <c r="C73" s="234"/>
      <c r="D73" s="234"/>
      <c r="E73" s="229"/>
      <c r="F73" s="230"/>
      <c r="G73" s="236"/>
      <c r="H73" s="231"/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49" customHeight="1">
      <c r="A74" s="233"/>
      <c r="B74" s="234"/>
      <c r="C74" s="234"/>
      <c r="D74" s="234"/>
      <c r="E74" s="229"/>
      <c r="F74" s="230"/>
      <c r="G74" s="236"/>
      <c r="H74" s="231"/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9" customHeight="1">
      <c r="A75" s="233"/>
      <c r="B75" s="234"/>
      <c r="C75" s="234"/>
      <c r="D75" s="234"/>
      <c r="E75" s="229"/>
      <c r="F75" s="230"/>
      <c r="G75" s="236"/>
      <c r="H75" s="231"/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9" customHeight="1">
      <c r="A76" s="233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9" customHeight="1">
      <c r="A77" s="233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9" customHeight="1">
      <c r="A78" s="233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9" customHeight="1">
      <c r="A79" s="233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9" customHeight="1">
      <c r="A80" s="233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49" customHeight="1">
      <c r="A81" s="233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49" customHeight="1">
      <c r="A82" s="233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49" customHeight="1">
      <c r="A83" s="233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9" customHeight="1">
      <c r="A84" s="233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9" customHeight="1">
      <c r="A85" s="233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9" customHeight="1">
      <c r="A86" s="233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49" customHeight="1">
      <c r="A87" s="233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9" customHeight="1">
      <c r="A88" s="233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49" customHeight="1">
      <c r="A89" s="233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49" customHeight="1">
      <c r="A90" s="233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33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33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33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33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33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33" customHeight="1">
      <c r="A96" s="233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50" customHeight="1">
      <c r="A97" s="233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41" thickBot="1">
      <c r="A98" s="238" t="s">
        <v>52</v>
      </c>
      <c r="B98" s="239"/>
      <c r="C98" s="239"/>
      <c r="D98" s="239"/>
      <c r="E98" s="240"/>
      <c r="F98" s="240"/>
      <c r="G98" s="241"/>
      <c r="H98" s="231"/>
      <c r="I98" s="242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 ht="19">
      <c r="A107" s="66"/>
      <c r="B107" s="67"/>
      <c r="C107" s="67"/>
      <c r="D107" s="66"/>
      <c r="E107" s="66"/>
      <c r="F107" s="66"/>
      <c r="G107" s="66"/>
      <c r="H107" s="66"/>
    </row>
    <row r="108" spans="1:22">
      <c r="A108" s="16"/>
      <c r="B108" s="16"/>
      <c r="C108" s="16"/>
      <c r="D108" s="16"/>
      <c r="E108" s="65"/>
      <c r="F108" s="16"/>
      <c r="G108" s="64"/>
      <c r="H108" s="4"/>
    </row>
    <row r="109" spans="1:22">
      <c r="A109" s="16"/>
      <c r="B109" s="16"/>
      <c r="C109" s="16"/>
      <c r="D109" s="16"/>
      <c r="E109" s="65"/>
      <c r="F109" s="16"/>
      <c r="G109" s="64"/>
      <c r="H109" s="4"/>
    </row>
    <row r="110" spans="1:22">
      <c r="A110" s="16"/>
      <c r="B110" s="16"/>
      <c r="C110" s="16"/>
      <c r="D110" s="16"/>
      <c r="E110" s="65"/>
      <c r="F110" s="16"/>
      <c r="G110" s="64"/>
      <c r="H110" s="4"/>
    </row>
    <row r="111" spans="1:22">
      <c r="A111" s="16"/>
      <c r="B111" s="16"/>
      <c r="C111" s="16"/>
      <c r="D111" s="16"/>
      <c r="E111" s="65"/>
      <c r="F111" s="16"/>
      <c r="G111" s="64"/>
      <c r="H111" s="4"/>
    </row>
    <row r="112" spans="1:22">
      <c r="A112" s="16"/>
      <c r="B112" s="16"/>
      <c r="C112" s="16"/>
      <c r="D112" s="16"/>
      <c r="E112" s="65"/>
      <c r="F112" s="16"/>
      <c r="G112" s="64"/>
      <c r="H112" s="4"/>
    </row>
    <row r="113" spans="1:8">
      <c r="A113" s="16"/>
      <c r="B113" s="16"/>
      <c r="C113" s="16"/>
      <c r="D113" s="16"/>
      <c r="E113" s="65"/>
      <c r="F113" s="16"/>
      <c r="G113" s="64"/>
      <c r="H113" s="4"/>
    </row>
    <row r="114" spans="1:8">
      <c r="A114" s="16"/>
      <c r="B114" s="16"/>
      <c r="C114" s="16"/>
      <c r="D114" s="16"/>
      <c r="E114" s="65"/>
      <c r="F114" s="16"/>
      <c r="G114" s="64"/>
      <c r="H114" s="4"/>
    </row>
    <row r="115" spans="1:8">
      <c r="A115" s="16"/>
      <c r="B115" s="16"/>
      <c r="C115" s="16"/>
      <c r="D115" s="16"/>
      <c r="E115" s="65"/>
      <c r="F115" s="16"/>
      <c r="G115" s="64"/>
      <c r="H115" s="4"/>
    </row>
    <row r="116" spans="1:8">
      <c r="A116" s="16"/>
      <c r="B116" s="16"/>
      <c r="C116" s="16"/>
      <c r="D116" s="16"/>
      <c r="E116" s="65"/>
      <c r="F116" s="16"/>
      <c r="G116" s="64"/>
      <c r="H116" s="4"/>
    </row>
    <row r="117" spans="1:8">
      <c r="A117" s="16"/>
      <c r="B117" s="16"/>
      <c r="C117" s="16"/>
      <c r="D117" s="16"/>
      <c r="E117" s="65"/>
      <c r="F117" s="16"/>
      <c r="G117" s="64"/>
      <c r="H117" s="4"/>
    </row>
    <row r="118" spans="1:8">
      <c r="A118" s="16"/>
      <c r="B118" s="16"/>
      <c r="C118" s="16"/>
      <c r="D118" s="16"/>
      <c r="E118" s="65"/>
      <c r="F118" s="16"/>
      <c r="G118" s="64"/>
      <c r="H118" s="4"/>
    </row>
    <row r="119" spans="1:8">
      <c r="A119" s="16"/>
      <c r="B119" s="16"/>
      <c r="C119" s="16"/>
      <c r="D119" s="16"/>
      <c r="E119" s="65"/>
      <c r="F119" s="16"/>
      <c r="G119" s="64"/>
      <c r="H119" s="4"/>
    </row>
    <row r="120" spans="1:8">
      <c r="A120" s="16"/>
      <c r="B120" s="16"/>
      <c r="C120" s="16"/>
      <c r="D120" s="16"/>
      <c r="E120" s="65"/>
      <c r="F120" s="16"/>
      <c r="G120" s="64"/>
      <c r="H120" s="4"/>
    </row>
    <row r="121" spans="1:8">
      <c r="A121" s="16"/>
      <c r="B121" s="16"/>
      <c r="C121" s="16"/>
      <c r="D121" s="16"/>
      <c r="E121" s="65"/>
      <c r="F121" s="16"/>
      <c r="G121" s="64"/>
      <c r="H121" s="4"/>
    </row>
    <row r="122" spans="1:8">
      <c r="A122" s="16"/>
      <c r="B122" s="16"/>
      <c r="C122" s="16"/>
      <c r="D122" s="16"/>
      <c r="E122" s="65"/>
      <c r="F122" s="16"/>
      <c r="G122" s="64"/>
      <c r="H122" s="4"/>
    </row>
    <row r="123" spans="1:8">
      <c r="A123" s="16"/>
      <c r="B123" s="16"/>
      <c r="C123" s="16"/>
      <c r="D123" s="16"/>
      <c r="E123" s="65"/>
      <c r="F123" s="16"/>
      <c r="G123" s="64"/>
      <c r="H123" s="4"/>
    </row>
    <row r="124" spans="1:8">
      <c r="A124" s="16"/>
      <c r="B124" s="16"/>
      <c r="C124" s="16"/>
      <c r="D124" s="16"/>
      <c r="E124" s="65"/>
      <c r="F124" s="16"/>
      <c r="G124" s="64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16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1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21"/>
      <c r="B140" s="21"/>
      <c r="C140" s="21"/>
      <c r="D140" s="21"/>
      <c r="E140" s="21"/>
      <c r="F140" s="21"/>
      <c r="G140" s="20"/>
      <c r="H140" s="19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17"/>
      <c r="B149" s="17"/>
      <c r="C149" s="17"/>
      <c r="D149" s="17"/>
      <c r="E149" s="17"/>
      <c r="F149" s="17"/>
      <c r="G149" s="15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</sheetData>
  <sheetProtection algorithmName="SHA-512" hashValue="CTyRuZcFfaq5TyxbLJAD25JiLFPnlcwWSf5tNtZ5V8kaZkrnQrswtpt4AOmvE36ySpWpfG80twF4ps/gfmzKhw==" saltValue="LdIUZDG1FJt4g0RnAwJX/Q==" spinCount="100000" sheet="1" selectLockedCells="1"/>
  <dataConsolidate/>
  <mergeCells count="14">
    <mergeCell ref="A1:I1"/>
    <mergeCell ref="G70:G71"/>
    <mergeCell ref="H70:H71"/>
    <mergeCell ref="I70:I71"/>
    <mergeCell ref="A70:A71"/>
    <mergeCell ref="B70:B71"/>
    <mergeCell ref="C70:C71"/>
    <mergeCell ref="D70:D71"/>
    <mergeCell ref="E70:F70"/>
    <mergeCell ref="B58:E58"/>
    <mergeCell ref="B2:E2"/>
    <mergeCell ref="A51:B51"/>
    <mergeCell ref="D51:E51"/>
    <mergeCell ref="G51:H51"/>
  </mergeCells>
  <conditionalFormatting sqref="G99:G106 G135:G1048576">
    <cfRule type="containsText" dxfId="255" priority="11" operator="containsText" text="الجارية   Ongoing">
      <formula>NOT(ISERROR(SEARCH("الجارية   Ongoing",G99)))</formula>
    </cfRule>
    <cfRule type="containsText" dxfId="254" priority="12" operator="containsText" text="الغير منجزة   Not Done">
      <formula>NOT(ISERROR(SEARCH("الغير منجزة   Not Done",G99)))</formula>
    </cfRule>
    <cfRule type="containsText" dxfId="253" priority="13" operator="containsText" text="المنجزة    Done">
      <formula>NOT(ISERROR(SEARCH("المنجزة    Done",G99)))</formula>
    </cfRule>
    <cfRule type="containsText" dxfId="252" priority="14" operator="containsText" text="المتعثرة    Barrier">
      <formula>NOT(ISERROR(SEARCH("المتعثرة    Barrier",G99)))</formula>
    </cfRule>
  </conditionalFormatting>
  <conditionalFormatting sqref="G108:G134">
    <cfRule type="containsText" dxfId="251" priority="10" operator="containsText" text="المنجزة    Done">
      <formula>NOT(ISERROR(SEARCH("المنجزة    Done",G108)))</formula>
    </cfRule>
  </conditionalFormatting>
  <conditionalFormatting sqref="G108:G134">
    <cfRule type="containsText" dxfId="250" priority="6" operator="containsText" text="الجارية   Ongoing">
      <formula>NOT(ISERROR(SEARCH("الجارية   Ongoing",G108)))</formula>
    </cfRule>
    <cfRule type="containsText" dxfId="249" priority="7" operator="containsText" text="الغير منجزة   Not Done">
      <formula>NOT(ISERROR(SEARCH("الغير منجزة   Not Done",G108)))</formula>
    </cfRule>
    <cfRule type="containsText" dxfId="248" priority="8" operator="containsText" text="المنجزة    Done">
      <formula>NOT(ISERROR(SEARCH("المنجزة    Done",G108)))</formula>
    </cfRule>
    <cfRule type="containsText" dxfId="247" priority="9" operator="containsText" text="المتعثرة    Barrier">
      <formula>NOT(ISERROR(SEARCH("المتعثرة    Barrier",G108)))</formula>
    </cfRule>
  </conditionalFormatting>
  <conditionalFormatting sqref="G72:G98">
    <cfRule type="containsText" dxfId="246" priority="5" operator="containsText" text="المنجزة    Done">
      <formula>NOT(ISERROR(SEARCH("المنجزة    Done",G72)))</formula>
    </cfRule>
  </conditionalFormatting>
  <conditionalFormatting sqref="G72:G98">
    <cfRule type="containsText" dxfId="245" priority="1" operator="containsText" text="الجارية   Ongoing">
      <formula>NOT(ISERROR(SEARCH("الجارية   Ongoing",G72)))</formula>
    </cfRule>
    <cfRule type="containsText" dxfId="244" priority="2" operator="containsText" text="الغير منجزة   Not Done">
      <formula>NOT(ISERROR(SEARCH("الغير منجزة   Not Done",G72)))</formula>
    </cfRule>
    <cfRule type="containsText" dxfId="243" priority="3" operator="containsText" text="المنجزة    Done">
      <formula>NOT(ISERROR(SEARCH("المنجزة    Done",G72)))</formula>
    </cfRule>
    <cfRule type="containsText" dxfId="242" priority="4" operator="containsText" text="المتعثرة    Barrier">
      <formula>NOT(ISERROR(SEARCH("المتعثرة    Barrier",G72)))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0AF90F0-9F74-874D-9DF9-ABB21EC2167F}">
          <x14:formula1>
            <xm:f>'Key Features'!$A$2:$A$5</xm:f>
          </x14:formula1>
          <xm:sqref>G108:G134 H72:H98</xm:sqref>
        </x14:dataValidation>
        <x14:dataValidation type="list" allowBlank="1" showInputMessage="1" showErrorMessage="1" xr:uid="{ABCB62DB-7C56-044A-8F48-FD742AE918FC}">
          <x14:formula1>
            <xm:f>'Key Features'!$E$2:$E$6</xm:f>
          </x14:formula1>
          <xm:sqref>B3</xm:sqref>
        </x14:dataValidation>
        <x14:dataValidation type="list" allowBlank="1" showInputMessage="1" showErrorMessage="1" xr:uid="{A03FA559-B2EC-4341-996F-71A061576CFF}">
          <x14:formula1>
            <xm:f>'Key Features'!$C$2:$C$5</xm:f>
          </x14:formula1>
          <xm:sqref>F2</xm:sqref>
        </x14:dataValidation>
        <x14:dataValidation type="list" allowBlank="1" showInputMessage="1" showErrorMessage="1" xr:uid="{9C7F24AD-D577-814C-A7DF-9BC161727E32}">
          <x14:formula1>
            <xm:f>'Members Details'!$A:$A</xm:f>
          </x14:formula1>
          <xm:sqref>G10:G46 D108:D134 F108:F134 E10:E46 B63 A10:A46 D72:D98 G72:G98</xm:sqref>
        </x14:dataValidation>
        <x14:dataValidation type="list" allowBlank="1" showInputMessage="1" showErrorMessage="1" xr:uid="{8AB906E2-2FBC-5C4D-9FD7-39546195429D}">
          <x14:formula1>
            <xm:f>'Key Features'!$G$2:$G$1646</xm:f>
          </x14:formula1>
          <xm:sqref>D3 E72:F98</xm:sqref>
        </x14:dataValidation>
        <x14:dataValidation type="list" allowBlank="1" showInputMessage="1" showErrorMessage="1" xr:uid="{F073B9DA-A040-3743-B11D-D3348C899D8C}">
          <x14:formula1>
            <xm:f>'Key Features'!$K$2:$K$44</xm:f>
          </x14:formula1>
          <xm:sqref>F3</xm:sqref>
        </x14:dataValidation>
        <x14:dataValidation type="list" allowBlank="1" showInputMessage="1" showErrorMessage="1" xr:uid="{C1F2A392-F283-024B-8363-44D36FA0B823}">
          <x14:formula1>
            <xm:f>'Key Features'!$I$2:$I$17</xm:f>
          </x14:formula1>
          <xm:sqref>H3</xm:sqref>
        </x14:dataValidation>
        <x14:dataValidation type="list" allowBlank="1" showInputMessage="1" showErrorMessage="1" xr:uid="{13643EB8-7504-0740-B72F-2D087A36EAC9}">
          <x14:formula1>
            <xm:f>'Members Details'!$A$2:$A$27</xm:f>
          </x14:formula1>
          <xm:sqref>G72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002D-8C0B-2949-BF4B-0238696D53A5}">
  <sheetPr>
    <pageSetUpPr fitToPage="1"/>
  </sheetPr>
  <dimension ref="A1:V205"/>
  <sheetViews>
    <sheetView topLeftCell="A53" zoomScale="68" zoomScaleNormal="68" workbookViewId="0">
      <selection activeCell="C72" sqref="C72:H73"/>
    </sheetView>
  </sheetViews>
  <sheetFormatPr baseColWidth="10" defaultRowHeight="16"/>
  <cols>
    <col min="1" max="2" width="40.6640625" style="18" customWidth="1"/>
    <col min="3" max="3" width="45.33203125" style="18" customWidth="1"/>
    <col min="4" max="4" width="34.83203125" style="18" customWidth="1"/>
    <col min="5" max="5" width="40.6640625" style="18" customWidth="1"/>
    <col min="6" max="6" width="49.33203125" style="18" customWidth="1"/>
    <col min="7" max="7" width="40.83203125" customWidth="1"/>
    <col min="8" max="8" width="40.6640625" customWidth="1"/>
    <col min="9" max="9" width="39.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62" t="s">
        <v>48</v>
      </c>
      <c r="B1" s="263"/>
      <c r="C1" s="263"/>
      <c r="D1" s="263"/>
      <c r="E1" s="263"/>
      <c r="F1" s="263"/>
      <c r="G1" s="263"/>
      <c r="H1" s="263"/>
      <c r="I1" s="263"/>
    </row>
    <row r="2" spans="1:9" ht="34" customHeight="1" thickBot="1">
      <c r="A2" s="102" t="s">
        <v>30</v>
      </c>
      <c r="B2" s="249"/>
      <c r="C2" s="250"/>
      <c r="D2" s="250"/>
      <c r="E2" s="251"/>
      <c r="F2" s="158"/>
      <c r="G2" s="103" t="s">
        <v>31</v>
      </c>
      <c r="H2" s="159"/>
      <c r="I2" s="62"/>
    </row>
    <row r="3" spans="1:9" ht="34" customHeight="1" thickBot="1">
      <c r="A3" s="102" t="s">
        <v>7</v>
      </c>
      <c r="B3" s="165"/>
      <c r="C3" s="105" t="s">
        <v>8</v>
      </c>
      <c r="D3" s="171"/>
      <c r="E3" s="102" t="s">
        <v>9</v>
      </c>
      <c r="F3" s="172"/>
      <c r="G3" s="106" t="s">
        <v>10</v>
      </c>
      <c r="H3" s="158"/>
      <c r="I3" s="62"/>
    </row>
    <row r="4" spans="1:9">
      <c r="A4" s="29"/>
      <c r="B4" s="29"/>
      <c r="C4" s="29"/>
      <c r="D4" s="29"/>
      <c r="E4" s="29"/>
      <c r="F4" s="29"/>
      <c r="G4" s="29"/>
      <c r="H4" s="29"/>
      <c r="I4" s="62"/>
    </row>
    <row r="5" spans="1:9">
      <c r="A5" s="31"/>
      <c r="B5" s="31"/>
      <c r="C5" s="31"/>
      <c r="D5" s="31"/>
      <c r="E5" s="31"/>
      <c r="F5" s="31"/>
      <c r="G5" s="31"/>
      <c r="H5" s="31"/>
      <c r="I5" s="62"/>
    </row>
    <row r="6" spans="1:9">
      <c r="A6" s="31"/>
      <c r="B6" s="31"/>
      <c r="C6" s="31"/>
      <c r="D6" s="31"/>
      <c r="E6" s="31"/>
      <c r="F6" s="31"/>
      <c r="G6" s="31"/>
      <c r="H6" s="31"/>
      <c r="I6" s="62"/>
    </row>
    <row r="7" spans="1:9">
      <c r="A7" s="30"/>
      <c r="B7" s="30"/>
      <c r="C7" s="30"/>
      <c r="D7" s="30"/>
      <c r="E7" s="30"/>
      <c r="F7" s="30"/>
      <c r="G7" s="30"/>
      <c r="H7" s="30"/>
      <c r="I7" s="62"/>
    </row>
    <row r="8" spans="1:9">
      <c r="A8" s="30"/>
      <c r="B8" s="30"/>
      <c r="C8" s="30"/>
      <c r="D8" s="30"/>
      <c r="E8" s="30"/>
      <c r="F8" s="30"/>
      <c r="G8" s="30"/>
      <c r="H8" s="30"/>
      <c r="I8" s="62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62"/>
    </row>
    <row r="10" spans="1:9" ht="25" customHeight="1">
      <c r="A10" s="162"/>
      <c r="B10" s="42"/>
      <c r="C10" s="162"/>
      <c r="D10" s="45"/>
      <c r="E10" s="162"/>
      <c r="F10" s="46"/>
      <c r="G10" s="162"/>
      <c r="H10" s="19"/>
      <c r="I10" s="62"/>
    </row>
    <row r="11" spans="1:9" ht="19">
      <c r="A11" s="162"/>
      <c r="B11" s="22"/>
      <c r="C11" s="162"/>
      <c r="D11" s="22"/>
      <c r="E11" s="162"/>
      <c r="F11" s="26"/>
      <c r="G11" s="162"/>
      <c r="H11" s="27"/>
      <c r="I11" s="62"/>
    </row>
    <row r="12" spans="1:9" ht="19">
      <c r="A12" s="162"/>
      <c r="B12" s="22"/>
      <c r="C12" s="162"/>
      <c r="D12" s="22"/>
      <c r="E12" s="162"/>
      <c r="F12" s="26"/>
      <c r="G12" s="163"/>
      <c r="H12" s="27"/>
      <c r="I12" s="62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62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62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62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62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62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62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62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62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62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62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62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62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62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62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62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62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62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62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62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62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62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62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62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62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62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62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62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62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62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62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62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62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62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62"/>
    </row>
    <row r="47" spans="1:9">
      <c r="A47" s="25"/>
      <c r="B47" s="23"/>
      <c r="C47" s="25"/>
      <c r="D47" s="23"/>
      <c r="E47" s="24"/>
      <c r="F47" s="27"/>
      <c r="G47" s="28"/>
      <c r="H47" s="27"/>
      <c r="I47" s="62"/>
    </row>
    <row r="48" spans="1:9">
      <c r="A48" s="25"/>
      <c r="B48" s="23"/>
      <c r="C48" s="25"/>
      <c r="D48" s="23"/>
      <c r="E48" s="28"/>
      <c r="F48" s="27"/>
      <c r="G48" s="28"/>
      <c r="H48" s="27"/>
      <c r="I48" s="62"/>
    </row>
    <row r="49" spans="1:16">
      <c r="A49" s="25"/>
      <c r="B49" s="23"/>
      <c r="C49" s="25"/>
      <c r="D49" s="23"/>
      <c r="E49" s="28"/>
      <c r="F49" s="27"/>
      <c r="G49" s="28"/>
      <c r="H49" s="27"/>
      <c r="I49" s="62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62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62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62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62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62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62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62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62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>
        <f>$F$2</f>
        <v>0</v>
      </c>
      <c r="G58" s="103" t="s">
        <v>31</v>
      </c>
      <c r="H58" s="104">
        <f>$H$2</f>
        <v>0</v>
      </c>
      <c r="I58" s="62"/>
    </row>
    <row r="59" spans="1:16" ht="37" customHeight="1" thickBot="1">
      <c r="A59" s="103" t="s">
        <v>7</v>
      </c>
      <c r="B59" s="111">
        <f>$B$3</f>
        <v>0</v>
      </c>
      <c r="C59" s="109" t="s">
        <v>8</v>
      </c>
      <c r="D59" s="168">
        <f>$D$3</f>
        <v>0</v>
      </c>
      <c r="E59" s="102" t="s">
        <v>9</v>
      </c>
      <c r="F59" s="185">
        <f>$D$3</f>
        <v>0</v>
      </c>
      <c r="G59" s="106" t="s">
        <v>10</v>
      </c>
      <c r="H59" s="107">
        <f>$H$3</f>
        <v>0</v>
      </c>
      <c r="I59" s="62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62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62"/>
    </row>
    <row r="62" spans="1:16" ht="45" customHeight="1" thickBot="1">
      <c r="A62" s="50"/>
      <c r="B62" s="122" t="s">
        <v>45</v>
      </c>
      <c r="C62" s="123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62"/>
    </row>
    <row r="63" spans="1:16" ht="32" customHeight="1" thickBot="1">
      <c r="A63" s="50"/>
      <c r="B63" s="164" t="s">
        <v>60</v>
      </c>
      <c r="C63" s="112">
        <f>COUNTIF($D$72:$D98,$B$63)</f>
        <v>0</v>
      </c>
      <c r="D63" s="112">
        <f>COUNTIFS($D$72:$D$98,$B$63,$H$72:$H$98,D$62)</f>
        <v>0</v>
      </c>
      <c r="E63" s="112">
        <f>COUNTIFS($D$72:$D98,$B$63,$H$72:$H98,E$62)</f>
        <v>0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62"/>
    </row>
    <row r="64" spans="1:16" ht="40" customHeight="1" thickBot="1">
      <c r="A64" s="30"/>
      <c r="B64" s="124" t="s">
        <v>65</v>
      </c>
      <c r="C64" s="112">
        <f>COUNTA($C$72:$C98)</f>
        <v>0</v>
      </c>
      <c r="D64" s="112">
        <f>COUNTIF($H$72:$H98,D$62)</f>
        <v>0</v>
      </c>
      <c r="E64" s="112">
        <f>COUNTIF($H$72:$H98,E$62)</f>
        <v>0</v>
      </c>
      <c r="F64" s="112">
        <f>COUNTIF($H$72:$H98,F$62)</f>
        <v>0</v>
      </c>
      <c r="G64" s="113">
        <f>COUNTIF($H$72:$H98,G$62)</f>
        <v>0</v>
      </c>
      <c r="H64" s="30"/>
      <c r="I64" s="62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62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62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62"/>
    </row>
    <row r="68" spans="1:22">
      <c r="A68" s="30"/>
      <c r="B68" s="38"/>
      <c r="C68" s="30"/>
      <c r="D68" s="30"/>
      <c r="E68" s="30"/>
      <c r="F68" s="30"/>
      <c r="G68" s="30"/>
      <c r="H68" s="30"/>
      <c r="I68" s="62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62"/>
    </row>
    <row r="70" spans="1:22" ht="34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49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8"/>
      <c r="M71" s="101"/>
      <c r="N71" s="101"/>
      <c r="O71" s="101"/>
      <c r="P71" s="101"/>
      <c r="Q71" s="101"/>
      <c r="R71" s="98"/>
      <c r="S71" s="98"/>
      <c r="T71" s="98"/>
      <c r="U71" s="98"/>
      <c r="V71" s="87"/>
    </row>
    <row r="72" spans="1:22" ht="49" customHeight="1">
      <c r="A72" s="226" t="s">
        <v>50</v>
      </c>
      <c r="B72" s="227"/>
      <c r="C72" s="227"/>
      <c r="D72" s="227"/>
      <c r="E72" s="229"/>
      <c r="F72" s="230"/>
      <c r="G72" s="231"/>
      <c r="H72" s="231"/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9" customHeight="1">
      <c r="A73" s="233"/>
      <c r="B73" s="234"/>
      <c r="C73" s="234"/>
      <c r="D73" s="234"/>
      <c r="E73" s="229"/>
      <c r="F73" s="230"/>
      <c r="G73" s="236"/>
      <c r="H73" s="231"/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49" customHeight="1">
      <c r="A74" s="233"/>
      <c r="B74" s="234"/>
      <c r="C74" s="234"/>
      <c r="D74" s="234"/>
      <c r="E74" s="229"/>
      <c r="F74" s="230"/>
      <c r="G74" s="236"/>
      <c r="H74" s="231"/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9" customHeight="1">
      <c r="A75" s="233"/>
      <c r="B75" s="234"/>
      <c r="C75" s="234"/>
      <c r="D75" s="234"/>
      <c r="E75" s="229"/>
      <c r="F75" s="230"/>
      <c r="G75" s="236"/>
      <c r="H75" s="231"/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9" customHeight="1">
      <c r="A76" s="233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9" customHeight="1">
      <c r="A77" s="233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9" customHeight="1">
      <c r="A78" s="233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9" customHeight="1">
      <c r="A79" s="233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9" customHeight="1">
      <c r="A80" s="233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49" customHeight="1">
      <c r="A81" s="233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49" customHeight="1">
      <c r="A82" s="233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49" customHeight="1">
      <c r="A83" s="233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9" customHeight="1">
      <c r="A84" s="233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9" customHeight="1">
      <c r="A85" s="233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9" customHeight="1">
      <c r="A86" s="233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49" customHeight="1">
      <c r="A87" s="233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9" customHeight="1">
      <c r="A88" s="233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49" customHeight="1">
      <c r="A89" s="233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49" customHeight="1">
      <c r="A90" s="233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33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33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33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33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33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33" customHeight="1">
      <c r="A96" s="233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50" customHeight="1">
      <c r="A97" s="233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41" thickBot="1">
      <c r="A98" s="238" t="s">
        <v>52</v>
      </c>
      <c r="B98" s="239"/>
      <c r="C98" s="239"/>
      <c r="D98" s="239"/>
      <c r="E98" s="240"/>
      <c r="F98" s="240"/>
      <c r="G98" s="241"/>
      <c r="H98" s="231"/>
      <c r="I98" s="242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 ht="19">
      <c r="A107" s="66"/>
      <c r="B107" s="67"/>
      <c r="C107" s="67"/>
      <c r="D107" s="66"/>
      <c r="E107" s="66"/>
      <c r="F107" s="66"/>
      <c r="G107" s="66"/>
      <c r="H107" s="66"/>
    </row>
    <row r="108" spans="1:22">
      <c r="A108" s="16"/>
      <c r="B108" s="16"/>
      <c r="C108" s="16"/>
      <c r="D108" s="16"/>
      <c r="E108" s="65"/>
      <c r="F108" s="16"/>
      <c r="G108" s="64"/>
      <c r="H108" s="4"/>
    </row>
    <row r="109" spans="1:22">
      <c r="A109" s="16"/>
      <c r="B109" s="16"/>
      <c r="C109" s="16"/>
      <c r="D109" s="16"/>
      <c r="E109" s="65"/>
      <c r="F109" s="16"/>
      <c r="G109" s="64"/>
      <c r="H109" s="4"/>
    </row>
    <row r="110" spans="1:22">
      <c r="A110" s="16"/>
      <c r="B110" s="16"/>
      <c r="C110" s="16"/>
      <c r="D110" s="16"/>
      <c r="E110" s="65"/>
      <c r="F110" s="16"/>
      <c r="G110" s="64"/>
      <c r="H110" s="4"/>
    </row>
    <row r="111" spans="1:22">
      <c r="A111" s="16"/>
      <c r="B111" s="16"/>
      <c r="C111" s="16"/>
      <c r="D111" s="16"/>
      <c r="E111" s="65"/>
      <c r="F111" s="16"/>
      <c r="G111" s="64"/>
      <c r="H111" s="4"/>
    </row>
    <row r="112" spans="1:22">
      <c r="A112" s="16"/>
      <c r="B112" s="16"/>
      <c r="C112" s="16"/>
      <c r="D112" s="16"/>
      <c r="E112" s="65"/>
      <c r="F112" s="16"/>
      <c r="G112" s="64"/>
      <c r="H112" s="4"/>
    </row>
    <row r="113" spans="1:8">
      <c r="A113" s="16"/>
      <c r="B113" s="16"/>
      <c r="C113" s="16"/>
      <c r="D113" s="16"/>
      <c r="E113" s="65"/>
      <c r="F113" s="16"/>
      <c r="G113" s="64"/>
      <c r="H113" s="4"/>
    </row>
    <row r="114" spans="1:8">
      <c r="A114" s="16"/>
      <c r="B114" s="16"/>
      <c r="C114" s="16"/>
      <c r="D114" s="16"/>
      <c r="E114" s="65"/>
      <c r="F114" s="16"/>
      <c r="G114" s="64"/>
      <c r="H114" s="4"/>
    </row>
    <row r="115" spans="1:8">
      <c r="A115" s="16"/>
      <c r="B115" s="16"/>
      <c r="C115" s="16"/>
      <c r="D115" s="16"/>
      <c r="E115" s="65"/>
      <c r="F115" s="16"/>
      <c r="G115" s="64"/>
      <c r="H115" s="4"/>
    </row>
    <row r="116" spans="1:8">
      <c r="A116" s="16"/>
      <c r="B116" s="16"/>
      <c r="C116" s="16"/>
      <c r="D116" s="16"/>
      <c r="E116" s="65"/>
      <c r="F116" s="16"/>
      <c r="G116" s="64"/>
      <c r="H116" s="4"/>
    </row>
    <row r="117" spans="1:8">
      <c r="A117" s="16"/>
      <c r="B117" s="16"/>
      <c r="C117" s="16"/>
      <c r="D117" s="16"/>
      <c r="E117" s="65"/>
      <c r="F117" s="16"/>
      <c r="G117" s="64"/>
      <c r="H117" s="4"/>
    </row>
    <row r="118" spans="1:8">
      <c r="A118" s="16"/>
      <c r="B118" s="16"/>
      <c r="C118" s="16"/>
      <c r="D118" s="16"/>
      <c r="E118" s="65"/>
      <c r="F118" s="16"/>
      <c r="G118" s="64"/>
      <c r="H118" s="4"/>
    </row>
    <row r="119" spans="1:8">
      <c r="A119" s="16"/>
      <c r="B119" s="16"/>
      <c r="C119" s="16"/>
      <c r="D119" s="16"/>
      <c r="E119" s="65"/>
      <c r="F119" s="16"/>
      <c r="G119" s="64"/>
      <c r="H119" s="4"/>
    </row>
    <row r="120" spans="1:8">
      <c r="A120" s="16"/>
      <c r="B120" s="16"/>
      <c r="C120" s="16"/>
      <c r="D120" s="16"/>
      <c r="E120" s="65"/>
      <c r="F120" s="16"/>
      <c r="G120" s="64"/>
      <c r="H120" s="4"/>
    </row>
    <row r="121" spans="1:8">
      <c r="A121" s="16"/>
      <c r="B121" s="16"/>
      <c r="C121" s="16"/>
      <c r="D121" s="16"/>
      <c r="E121" s="65"/>
      <c r="F121" s="16"/>
      <c r="G121" s="64"/>
      <c r="H121" s="4"/>
    </row>
    <row r="122" spans="1:8">
      <c r="A122" s="16"/>
      <c r="B122" s="16"/>
      <c r="C122" s="16"/>
      <c r="D122" s="16"/>
      <c r="E122" s="65"/>
      <c r="F122" s="16"/>
      <c r="G122" s="64"/>
      <c r="H122" s="4"/>
    </row>
    <row r="123" spans="1:8">
      <c r="A123" s="16"/>
      <c r="B123" s="16"/>
      <c r="C123" s="16"/>
      <c r="D123" s="16"/>
      <c r="E123" s="65"/>
      <c r="F123" s="16"/>
      <c r="G123" s="64"/>
      <c r="H123" s="4"/>
    </row>
    <row r="124" spans="1:8">
      <c r="A124" s="16"/>
      <c r="B124" s="16"/>
      <c r="C124" s="16"/>
      <c r="D124" s="16"/>
      <c r="E124" s="65"/>
      <c r="F124" s="16"/>
      <c r="G124" s="64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16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1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21"/>
      <c r="B140" s="21"/>
      <c r="C140" s="21"/>
      <c r="D140" s="21"/>
      <c r="E140" s="21"/>
      <c r="F140" s="21"/>
      <c r="G140" s="20"/>
      <c r="H140" s="19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17"/>
      <c r="B149" s="17"/>
      <c r="C149" s="17"/>
      <c r="D149" s="17"/>
      <c r="E149" s="17"/>
      <c r="F149" s="17"/>
      <c r="G149" s="15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</sheetData>
  <sheetProtection algorithmName="SHA-512" hashValue="wWgWDOiR6vJGmAeiGEN/pB2kdP6DzeMjHh52PA+dICa6zyMV8DpVRrrY734TeuoPCa8wsHip0ecE062nChPfYg==" saltValue="A/g6likVpqsdGkuojIh09Q==" spinCount="100000" sheet="1" selectLockedCells="1"/>
  <dataConsolidate/>
  <mergeCells count="14">
    <mergeCell ref="A1:I1"/>
    <mergeCell ref="G70:G71"/>
    <mergeCell ref="H70:H71"/>
    <mergeCell ref="I70:I71"/>
    <mergeCell ref="A70:A71"/>
    <mergeCell ref="B70:B71"/>
    <mergeCell ref="C70:C71"/>
    <mergeCell ref="D70:D71"/>
    <mergeCell ref="E70:F70"/>
    <mergeCell ref="B58:E58"/>
    <mergeCell ref="B2:E2"/>
    <mergeCell ref="A51:B51"/>
    <mergeCell ref="D51:E51"/>
    <mergeCell ref="G51:H51"/>
  </mergeCells>
  <conditionalFormatting sqref="G99:G106 G135:G1048576">
    <cfRule type="containsText" dxfId="217" priority="11" operator="containsText" text="الجارية   Ongoing">
      <formula>NOT(ISERROR(SEARCH("الجارية   Ongoing",G99)))</formula>
    </cfRule>
    <cfRule type="containsText" dxfId="216" priority="12" operator="containsText" text="الغير منجزة   Not Done">
      <formula>NOT(ISERROR(SEARCH("الغير منجزة   Not Done",G99)))</formula>
    </cfRule>
    <cfRule type="containsText" dxfId="215" priority="13" operator="containsText" text="المنجزة    Done">
      <formula>NOT(ISERROR(SEARCH("المنجزة    Done",G99)))</formula>
    </cfRule>
    <cfRule type="containsText" dxfId="214" priority="14" operator="containsText" text="المتعثرة    Barrier">
      <formula>NOT(ISERROR(SEARCH("المتعثرة    Barrier",G99)))</formula>
    </cfRule>
  </conditionalFormatting>
  <conditionalFormatting sqref="G108:G134">
    <cfRule type="containsText" dxfId="213" priority="10" operator="containsText" text="المنجزة    Done">
      <formula>NOT(ISERROR(SEARCH("المنجزة    Done",G108)))</formula>
    </cfRule>
  </conditionalFormatting>
  <conditionalFormatting sqref="G108:G134">
    <cfRule type="containsText" dxfId="212" priority="6" operator="containsText" text="الجارية   Ongoing">
      <formula>NOT(ISERROR(SEARCH("الجارية   Ongoing",G108)))</formula>
    </cfRule>
    <cfRule type="containsText" dxfId="211" priority="7" operator="containsText" text="الغير منجزة   Not Done">
      <formula>NOT(ISERROR(SEARCH("الغير منجزة   Not Done",G108)))</formula>
    </cfRule>
    <cfRule type="containsText" dxfId="210" priority="8" operator="containsText" text="المنجزة    Done">
      <formula>NOT(ISERROR(SEARCH("المنجزة    Done",G108)))</formula>
    </cfRule>
    <cfRule type="containsText" dxfId="209" priority="9" operator="containsText" text="المتعثرة    Barrier">
      <formula>NOT(ISERROR(SEARCH("المتعثرة    Barrier",G108)))</formula>
    </cfRule>
  </conditionalFormatting>
  <conditionalFormatting sqref="G72:G98">
    <cfRule type="containsText" dxfId="208" priority="5" operator="containsText" text="المنجزة    Done">
      <formula>NOT(ISERROR(SEARCH("المنجزة    Done",G72)))</formula>
    </cfRule>
  </conditionalFormatting>
  <conditionalFormatting sqref="G72:G98">
    <cfRule type="containsText" dxfId="207" priority="1" operator="containsText" text="الجارية   Ongoing">
      <formula>NOT(ISERROR(SEARCH("الجارية   Ongoing",G72)))</formula>
    </cfRule>
    <cfRule type="containsText" dxfId="206" priority="2" operator="containsText" text="الغير منجزة   Not Done">
      <formula>NOT(ISERROR(SEARCH("الغير منجزة   Not Done",G72)))</formula>
    </cfRule>
    <cfRule type="containsText" dxfId="205" priority="3" operator="containsText" text="المنجزة    Done">
      <formula>NOT(ISERROR(SEARCH("المنجزة    Done",G72)))</formula>
    </cfRule>
    <cfRule type="containsText" dxfId="204" priority="4" operator="containsText" text="المتعثرة    Barrier">
      <formula>NOT(ISERROR(SEARCH("المتعثرة    Barrier",G72)))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0E9059E-2F19-104C-BD8D-5E525952ACFB}">
          <x14:formula1>
            <xm:f>'Key Features'!$A$2:$A$5</xm:f>
          </x14:formula1>
          <xm:sqref>G108:G134 H72:H98</xm:sqref>
        </x14:dataValidation>
        <x14:dataValidation type="list" allowBlank="1" showInputMessage="1" showErrorMessage="1" xr:uid="{4D1E5D94-E1BC-C740-BC9E-167167BD6040}">
          <x14:formula1>
            <xm:f>'Key Features'!$E$2:$E$6</xm:f>
          </x14:formula1>
          <xm:sqref>B3</xm:sqref>
        </x14:dataValidation>
        <x14:dataValidation type="list" allowBlank="1" showInputMessage="1" showErrorMessage="1" xr:uid="{F729C255-9311-3143-8766-DFB67E0AFCB2}">
          <x14:formula1>
            <xm:f>'Key Features'!$C$2:$C$5</xm:f>
          </x14:formula1>
          <xm:sqref>F2</xm:sqref>
        </x14:dataValidation>
        <x14:dataValidation type="list" allowBlank="1" showInputMessage="1" showErrorMessage="1" xr:uid="{923D2C12-3759-DD47-8B5C-31A7FB583502}">
          <x14:formula1>
            <xm:f>'Members Details'!$A:$A</xm:f>
          </x14:formula1>
          <xm:sqref>G10:G46 D108:D134 F108:F134 E10:E46 B63 A10:A46 D72:D98 G72:G98</xm:sqref>
        </x14:dataValidation>
        <x14:dataValidation type="list" allowBlank="1" showInputMessage="1" showErrorMessage="1" xr:uid="{6D291987-8471-D54B-A44A-1C6CA939C747}">
          <x14:formula1>
            <xm:f>'Key Features'!$G$2:$G$1646</xm:f>
          </x14:formula1>
          <xm:sqref>D3 E72:F98</xm:sqref>
        </x14:dataValidation>
        <x14:dataValidation type="list" allowBlank="1" showInputMessage="1" showErrorMessage="1" xr:uid="{B3AF4392-7094-4849-93EA-0E4B629024D0}">
          <x14:formula1>
            <xm:f>'Key Features'!$K$2:$K$44</xm:f>
          </x14:formula1>
          <xm:sqref>F3</xm:sqref>
        </x14:dataValidation>
        <x14:dataValidation type="list" allowBlank="1" showInputMessage="1" showErrorMessage="1" xr:uid="{5E184586-E31A-AA4E-81F7-A6F63575648F}">
          <x14:formula1>
            <xm:f>'Key Features'!$I$2:$I$17</xm:f>
          </x14:formula1>
          <xm:sqref>H3</xm:sqref>
        </x14:dataValidation>
        <x14:dataValidation type="list" allowBlank="1" showInputMessage="1" showErrorMessage="1" xr:uid="{75EA822D-4AE3-BD49-ABAD-FC07953935E8}">
          <x14:formula1>
            <xm:f>'Members Details'!$A$2:$A$27</xm:f>
          </x14:formula1>
          <xm:sqref>G72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C450-0002-6844-AF31-2C38292F6076}">
  <sheetPr>
    <pageSetUpPr fitToPage="1"/>
  </sheetPr>
  <dimension ref="A1:V205"/>
  <sheetViews>
    <sheetView topLeftCell="A33" zoomScale="68" zoomScaleNormal="68" workbookViewId="0">
      <selection activeCell="C72" sqref="C72:H73"/>
    </sheetView>
  </sheetViews>
  <sheetFormatPr baseColWidth="10" defaultRowHeight="16"/>
  <cols>
    <col min="1" max="2" width="40.6640625" style="18" customWidth="1"/>
    <col min="3" max="3" width="45.33203125" style="18" customWidth="1"/>
    <col min="4" max="4" width="34.83203125" style="18" customWidth="1"/>
    <col min="5" max="5" width="40.6640625" style="18" customWidth="1"/>
    <col min="6" max="6" width="49.33203125" style="18" customWidth="1"/>
    <col min="7" max="7" width="40.83203125" customWidth="1"/>
    <col min="8" max="8" width="40.6640625" customWidth="1"/>
    <col min="9" max="9" width="33.664062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62" t="s">
        <v>48</v>
      </c>
      <c r="B1" s="263"/>
      <c r="C1" s="263"/>
      <c r="D1" s="263"/>
      <c r="E1" s="263"/>
      <c r="F1" s="263"/>
      <c r="G1" s="263"/>
      <c r="H1" s="263"/>
      <c r="I1" s="263"/>
    </row>
    <row r="2" spans="1:9" ht="34" customHeight="1" thickBot="1">
      <c r="A2" s="102" t="s">
        <v>30</v>
      </c>
      <c r="B2" s="249"/>
      <c r="C2" s="250"/>
      <c r="D2" s="250"/>
      <c r="E2" s="251"/>
      <c r="F2" s="158"/>
      <c r="G2" s="103" t="s">
        <v>31</v>
      </c>
      <c r="H2" s="159"/>
      <c r="I2" s="62"/>
    </row>
    <row r="3" spans="1:9" ht="34" customHeight="1" thickBot="1">
      <c r="A3" s="102" t="s">
        <v>7</v>
      </c>
      <c r="B3" s="165"/>
      <c r="C3" s="105" t="s">
        <v>8</v>
      </c>
      <c r="D3" s="169"/>
      <c r="E3" s="102" t="s">
        <v>9</v>
      </c>
      <c r="F3" s="184"/>
      <c r="G3" s="106" t="s">
        <v>10</v>
      </c>
      <c r="H3" s="158"/>
      <c r="I3" s="62"/>
    </row>
    <row r="4" spans="1:9">
      <c r="A4" s="29"/>
      <c r="B4" s="29"/>
      <c r="C4" s="29"/>
      <c r="D4" s="29"/>
      <c r="E4" s="29"/>
      <c r="F4" s="29"/>
      <c r="G4" s="29"/>
      <c r="H4" s="29"/>
      <c r="I4" s="62"/>
    </row>
    <row r="5" spans="1:9">
      <c r="A5" s="31"/>
      <c r="B5" s="31"/>
      <c r="C5" s="31"/>
      <c r="D5" s="31"/>
      <c r="E5" s="31"/>
      <c r="F5" s="31"/>
      <c r="G5" s="31"/>
      <c r="H5" s="31"/>
      <c r="I5" s="62"/>
    </row>
    <row r="6" spans="1:9">
      <c r="A6" s="31"/>
      <c r="B6" s="31"/>
      <c r="C6" s="31"/>
      <c r="D6" s="31"/>
      <c r="E6" s="31"/>
      <c r="F6" s="31"/>
      <c r="G6" s="31"/>
      <c r="H6" s="31"/>
      <c r="I6" s="62"/>
    </row>
    <row r="7" spans="1:9">
      <c r="A7" s="30"/>
      <c r="B7" s="30"/>
      <c r="C7" s="30"/>
      <c r="D7" s="30"/>
      <c r="E7" s="30"/>
      <c r="F7" s="30"/>
      <c r="G7" s="30"/>
      <c r="H7" s="30"/>
      <c r="I7" s="62"/>
    </row>
    <row r="8" spans="1:9">
      <c r="A8" s="30"/>
      <c r="B8" s="30"/>
      <c r="C8" s="30"/>
      <c r="D8" s="30"/>
      <c r="E8" s="30"/>
      <c r="F8" s="30"/>
      <c r="G8" s="30"/>
      <c r="H8" s="30"/>
      <c r="I8" s="62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62"/>
    </row>
    <row r="10" spans="1:9" ht="25" customHeight="1">
      <c r="A10" s="162"/>
      <c r="B10" s="42"/>
      <c r="C10" s="162"/>
      <c r="D10" s="45"/>
      <c r="E10" s="162"/>
      <c r="F10" s="46"/>
      <c r="G10" s="162"/>
      <c r="H10" s="19"/>
      <c r="I10" s="62"/>
    </row>
    <row r="11" spans="1:9" ht="19">
      <c r="A11" s="162"/>
      <c r="B11" s="22"/>
      <c r="C11" s="162"/>
      <c r="D11" s="22"/>
      <c r="E11" s="162"/>
      <c r="F11" s="26"/>
      <c r="G11" s="162"/>
      <c r="H11" s="27"/>
      <c r="I11" s="62"/>
    </row>
    <row r="12" spans="1:9" ht="19">
      <c r="A12" s="162"/>
      <c r="B12" s="22"/>
      <c r="C12" s="162"/>
      <c r="D12" s="22"/>
      <c r="E12" s="162"/>
      <c r="F12" s="26"/>
      <c r="G12" s="163"/>
      <c r="H12" s="27"/>
      <c r="I12" s="62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62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62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62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62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62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62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62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62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62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62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62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62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62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62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62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62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62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62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62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62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62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62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62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62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62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62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62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62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62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62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62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62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62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62"/>
    </row>
    <row r="47" spans="1:9">
      <c r="A47" s="25"/>
      <c r="B47" s="23"/>
      <c r="C47" s="25"/>
      <c r="D47" s="23"/>
      <c r="E47" s="24"/>
      <c r="F47" s="27"/>
      <c r="G47" s="28"/>
      <c r="H47" s="27"/>
      <c r="I47" s="62"/>
    </row>
    <row r="48" spans="1:9">
      <c r="A48" s="25"/>
      <c r="B48" s="23"/>
      <c r="C48" s="25"/>
      <c r="D48" s="23"/>
      <c r="E48" s="28"/>
      <c r="F48" s="27"/>
      <c r="G48" s="28"/>
      <c r="H48" s="27"/>
      <c r="I48" s="62"/>
    </row>
    <row r="49" spans="1:16">
      <c r="A49" s="25"/>
      <c r="B49" s="23"/>
      <c r="C49" s="25"/>
      <c r="D49" s="23"/>
      <c r="E49" s="28"/>
      <c r="F49" s="27"/>
      <c r="G49" s="28"/>
      <c r="H49" s="27"/>
      <c r="I49" s="62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62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62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62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62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62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62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62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62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>
        <f>$F$2</f>
        <v>0</v>
      </c>
      <c r="G58" s="103" t="s">
        <v>31</v>
      </c>
      <c r="H58" s="104">
        <f>$H$2</f>
        <v>0</v>
      </c>
      <c r="I58" s="62"/>
    </row>
    <row r="59" spans="1:16" ht="37" customHeight="1" thickBot="1">
      <c r="A59" s="103" t="s">
        <v>7</v>
      </c>
      <c r="B59" s="111">
        <f>$B$3</f>
        <v>0</v>
      </c>
      <c r="C59" s="109" t="s">
        <v>8</v>
      </c>
      <c r="D59" s="168">
        <f>$D$3</f>
        <v>0</v>
      </c>
      <c r="E59" s="102" t="s">
        <v>9</v>
      </c>
      <c r="F59" s="185">
        <f>$F$3</f>
        <v>0</v>
      </c>
      <c r="G59" s="106" t="s">
        <v>10</v>
      </c>
      <c r="H59" s="107">
        <f>$H$3</f>
        <v>0</v>
      </c>
      <c r="I59" s="62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62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62"/>
    </row>
    <row r="62" spans="1:16" ht="45" customHeight="1" thickBot="1">
      <c r="A62" s="50"/>
      <c r="B62" s="122" t="s">
        <v>45</v>
      </c>
      <c r="C62" s="123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62"/>
    </row>
    <row r="63" spans="1:16" ht="32" customHeight="1" thickBot="1">
      <c r="A63" s="50"/>
      <c r="B63" s="164" t="s">
        <v>60</v>
      </c>
      <c r="C63" s="112">
        <f>COUNTIF($D$72:$D98,$B$63)</f>
        <v>0</v>
      </c>
      <c r="D63" s="112">
        <f>COUNTIFS($D$72:$D$98,$B$63,$H$72:$H$98,D$62)</f>
        <v>0</v>
      </c>
      <c r="E63" s="112">
        <f>COUNTIFS($D$72:$D98,$B$63,$H$72:$H98,E$62)</f>
        <v>0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62"/>
    </row>
    <row r="64" spans="1:16" ht="35" customHeight="1" thickBot="1">
      <c r="A64" s="30"/>
      <c r="B64" s="124" t="s">
        <v>65</v>
      </c>
      <c r="C64" s="112">
        <f>COUNTA($C$72:$C98)</f>
        <v>0</v>
      </c>
      <c r="D64" s="112">
        <f>COUNTIF($H$72:$H98,D$62)</f>
        <v>0</v>
      </c>
      <c r="E64" s="112">
        <f>COUNTIF($H$72:$H98,E$62)</f>
        <v>0</v>
      </c>
      <c r="F64" s="112">
        <f>COUNTIF($H$72:$H98,F$62)</f>
        <v>0</v>
      </c>
      <c r="G64" s="113">
        <f>COUNTIF($H$72:$H98,G$62)</f>
        <v>0</v>
      </c>
      <c r="H64" s="30"/>
      <c r="I64" s="62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62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62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62"/>
    </row>
    <row r="68" spans="1:22">
      <c r="A68" s="30"/>
      <c r="B68" s="38"/>
      <c r="C68" s="30"/>
      <c r="D68" s="30"/>
      <c r="E68" s="30"/>
      <c r="F68" s="30"/>
      <c r="G68" s="30"/>
      <c r="H68" s="30"/>
      <c r="I68" s="62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62"/>
    </row>
    <row r="70" spans="1:22" ht="34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49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8"/>
      <c r="M71" s="101"/>
      <c r="N71" s="101"/>
      <c r="O71" s="101"/>
      <c r="P71" s="101"/>
      <c r="Q71" s="101"/>
      <c r="R71" s="98"/>
      <c r="S71" s="98"/>
      <c r="T71" s="98"/>
      <c r="U71" s="98"/>
      <c r="V71" s="87"/>
    </row>
    <row r="72" spans="1:22" ht="49" customHeight="1">
      <c r="A72" s="226" t="s">
        <v>50</v>
      </c>
      <c r="B72" s="227"/>
      <c r="C72" s="227"/>
      <c r="D72" s="227"/>
      <c r="E72" s="229"/>
      <c r="F72" s="230"/>
      <c r="G72" s="231"/>
      <c r="H72" s="231"/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9" customHeight="1">
      <c r="A73" s="233"/>
      <c r="B73" s="234"/>
      <c r="C73" s="234"/>
      <c r="D73" s="234"/>
      <c r="E73" s="229"/>
      <c r="F73" s="230"/>
      <c r="G73" s="236"/>
      <c r="H73" s="231"/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49" customHeight="1">
      <c r="A74" s="233"/>
      <c r="B74" s="234"/>
      <c r="C74" s="234"/>
      <c r="D74" s="234"/>
      <c r="E74" s="229"/>
      <c r="F74" s="230"/>
      <c r="G74" s="236"/>
      <c r="H74" s="231"/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9" customHeight="1">
      <c r="A75" s="233"/>
      <c r="B75" s="234"/>
      <c r="C75" s="234"/>
      <c r="D75" s="234"/>
      <c r="E75" s="229"/>
      <c r="F75" s="230"/>
      <c r="G75" s="236"/>
      <c r="H75" s="231"/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9" customHeight="1">
      <c r="A76" s="233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9" customHeight="1">
      <c r="A77" s="233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9" customHeight="1">
      <c r="A78" s="233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9" customHeight="1">
      <c r="A79" s="233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9" customHeight="1">
      <c r="A80" s="233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49" customHeight="1">
      <c r="A81" s="233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49" customHeight="1">
      <c r="A82" s="233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49" customHeight="1">
      <c r="A83" s="233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9" customHeight="1">
      <c r="A84" s="233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9" customHeight="1">
      <c r="A85" s="233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9" customHeight="1">
      <c r="A86" s="233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49" customHeight="1">
      <c r="A87" s="233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9" customHeight="1">
      <c r="A88" s="233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49" customHeight="1">
      <c r="A89" s="233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49" customHeight="1">
      <c r="A90" s="233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33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33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33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33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33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33" customHeight="1">
      <c r="A96" s="233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50" customHeight="1">
      <c r="A97" s="233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41" thickBot="1">
      <c r="A98" s="238" t="s">
        <v>52</v>
      </c>
      <c r="B98" s="239"/>
      <c r="C98" s="239"/>
      <c r="D98" s="239"/>
      <c r="E98" s="240"/>
      <c r="F98" s="240"/>
      <c r="G98" s="241"/>
      <c r="H98" s="231"/>
      <c r="I98" s="242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 ht="19">
      <c r="A107" s="66"/>
      <c r="B107" s="67"/>
      <c r="C107" s="67"/>
      <c r="D107" s="66"/>
      <c r="E107" s="66"/>
      <c r="F107" s="66"/>
      <c r="G107" s="66"/>
      <c r="H107" s="66"/>
    </row>
    <row r="108" spans="1:22">
      <c r="A108" s="16"/>
      <c r="B108" s="16"/>
      <c r="C108" s="16"/>
      <c r="D108" s="16"/>
      <c r="E108" s="65"/>
      <c r="F108" s="16"/>
      <c r="G108" s="64"/>
      <c r="H108" s="4"/>
    </row>
    <row r="109" spans="1:22">
      <c r="A109" s="16"/>
      <c r="B109" s="16"/>
      <c r="C109" s="16"/>
      <c r="D109" s="16"/>
      <c r="E109" s="65"/>
      <c r="F109" s="16"/>
      <c r="G109" s="64"/>
      <c r="H109" s="4"/>
    </row>
    <row r="110" spans="1:22">
      <c r="A110" s="16"/>
      <c r="B110" s="16"/>
      <c r="C110" s="16"/>
      <c r="D110" s="16"/>
      <c r="E110" s="65"/>
      <c r="F110" s="16"/>
      <c r="G110" s="64"/>
      <c r="H110" s="4"/>
    </row>
    <row r="111" spans="1:22">
      <c r="A111" s="16"/>
      <c r="B111" s="16"/>
      <c r="C111" s="16"/>
      <c r="D111" s="16"/>
      <c r="E111" s="65"/>
      <c r="F111" s="16"/>
      <c r="G111" s="64"/>
      <c r="H111" s="4"/>
    </row>
    <row r="112" spans="1:22">
      <c r="A112" s="16"/>
      <c r="B112" s="16"/>
      <c r="C112" s="16"/>
      <c r="D112" s="16"/>
      <c r="E112" s="65"/>
      <c r="F112" s="16"/>
      <c r="G112" s="64"/>
      <c r="H112" s="4"/>
    </row>
    <row r="113" spans="1:8">
      <c r="A113" s="16"/>
      <c r="B113" s="16"/>
      <c r="C113" s="16"/>
      <c r="D113" s="16"/>
      <c r="E113" s="65"/>
      <c r="F113" s="16"/>
      <c r="G113" s="64"/>
      <c r="H113" s="4"/>
    </row>
    <row r="114" spans="1:8">
      <c r="A114" s="16"/>
      <c r="B114" s="16"/>
      <c r="C114" s="16"/>
      <c r="D114" s="16"/>
      <c r="E114" s="65"/>
      <c r="F114" s="16"/>
      <c r="G114" s="64"/>
      <c r="H114" s="4"/>
    </row>
    <row r="115" spans="1:8">
      <c r="A115" s="16"/>
      <c r="B115" s="16"/>
      <c r="C115" s="16"/>
      <c r="D115" s="16"/>
      <c r="E115" s="65"/>
      <c r="F115" s="16"/>
      <c r="G115" s="64"/>
      <c r="H115" s="4"/>
    </row>
    <row r="116" spans="1:8">
      <c r="A116" s="16"/>
      <c r="B116" s="16"/>
      <c r="C116" s="16"/>
      <c r="D116" s="16"/>
      <c r="E116" s="65"/>
      <c r="F116" s="16"/>
      <c r="G116" s="64"/>
      <c r="H116" s="4"/>
    </row>
    <row r="117" spans="1:8">
      <c r="A117" s="16"/>
      <c r="B117" s="16"/>
      <c r="C117" s="16"/>
      <c r="D117" s="16"/>
      <c r="E117" s="65"/>
      <c r="F117" s="16"/>
      <c r="G117" s="64"/>
      <c r="H117" s="4"/>
    </row>
    <row r="118" spans="1:8">
      <c r="A118" s="16"/>
      <c r="B118" s="16"/>
      <c r="C118" s="16"/>
      <c r="D118" s="16"/>
      <c r="E118" s="65"/>
      <c r="F118" s="16"/>
      <c r="G118" s="64"/>
      <c r="H118" s="4"/>
    </row>
    <row r="119" spans="1:8">
      <c r="A119" s="16"/>
      <c r="B119" s="16"/>
      <c r="C119" s="16"/>
      <c r="D119" s="16"/>
      <c r="E119" s="65"/>
      <c r="F119" s="16"/>
      <c r="G119" s="64"/>
      <c r="H119" s="4"/>
    </row>
    <row r="120" spans="1:8">
      <c r="A120" s="16"/>
      <c r="B120" s="16"/>
      <c r="C120" s="16"/>
      <c r="D120" s="16"/>
      <c r="E120" s="65"/>
      <c r="F120" s="16"/>
      <c r="G120" s="64"/>
      <c r="H120" s="4"/>
    </row>
    <row r="121" spans="1:8">
      <c r="A121" s="16"/>
      <c r="B121" s="16"/>
      <c r="C121" s="16"/>
      <c r="D121" s="16"/>
      <c r="E121" s="65"/>
      <c r="F121" s="16"/>
      <c r="G121" s="64"/>
      <c r="H121" s="4"/>
    </row>
    <row r="122" spans="1:8">
      <c r="A122" s="16"/>
      <c r="B122" s="16"/>
      <c r="C122" s="16"/>
      <c r="D122" s="16"/>
      <c r="E122" s="65"/>
      <c r="F122" s="16"/>
      <c r="G122" s="64"/>
      <c r="H122" s="4"/>
    </row>
    <row r="123" spans="1:8">
      <c r="A123" s="16"/>
      <c r="B123" s="16"/>
      <c r="C123" s="16"/>
      <c r="D123" s="16"/>
      <c r="E123" s="65"/>
      <c r="F123" s="16"/>
      <c r="G123" s="64"/>
      <c r="H123" s="4"/>
    </row>
    <row r="124" spans="1:8">
      <c r="A124" s="16"/>
      <c r="B124" s="16"/>
      <c r="C124" s="16"/>
      <c r="D124" s="16"/>
      <c r="E124" s="65"/>
      <c r="F124" s="16"/>
      <c r="G124" s="64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16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1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21"/>
      <c r="B140" s="21"/>
      <c r="C140" s="21"/>
      <c r="D140" s="21"/>
      <c r="E140" s="21"/>
      <c r="F140" s="21"/>
      <c r="G140" s="20"/>
      <c r="H140" s="19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17"/>
      <c r="B149" s="17"/>
      <c r="C149" s="17"/>
      <c r="D149" s="17"/>
      <c r="E149" s="17"/>
      <c r="F149" s="17"/>
      <c r="G149" s="15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</sheetData>
  <sheetProtection algorithmName="SHA-512" hashValue="fN6FK73XGgkHk5wXaHUvgLOwwmQaQn+n7i5GOoa6NAtMViKS+z5tOQNHEppDgAJ8TT3aS6brUMqXhfsd1ilTbw==" saltValue="tfrumnJMEHOeFqygm2jjyQ==" spinCount="100000" sheet="1" selectLockedCells="1"/>
  <dataConsolidate/>
  <mergeCells count="14">
    <mergeCell ref="A1:I1"/>
    <mergeCell ref="G70:G71"/>
    <mergeCell ref="H70:H71"/>
    <mergeCell ref="I70:I71"/>
    <mergeCell ref="A70:A71"/>
    <mergeCell ref="B70:B71"/>
    <mergeCell ref="C70:C71"/>
    <mergeCell ref="D70:D71"/>
    <mergeCell ref="E70:F70"/>
    <mergeCell ref="B58:E58"/>
    <mergeCell ref="B2:E2"/>
    <mergeCell ref="A51:B51"/>
    <mergeCell ref="D51:E51"/>
    <mergeCell ref="G51:H51"/>
  </mergeCells>
  <conditionalFormatting sqref="G99:G106 G135:G1048576">
    <cfRule type="containsText" dxfId="179" priority="11" operator="containsText" text="الجارية   Ongoing">
      <formula>NOT(ISERROR(SEARCH("الجارية   Ongoing",G99)))</formula>
    </cfRule>
    <cfRule type="containsText" dxfId="178" priority="12" operator="containsText" text="الغير منجزة   Not Done">
      <formula>NOT(ISERROR(SEARCH("الغير منجزة   Not Done",G99)))</formula>
    </cfRule>
    <cfRule type="containsText" dxfId="177" priority="13" operator="containsText" text="المنجزة    Done">
      <formula>NOT(ISERROR(SEARCH("المنجزة    Done",G99)))</formula>
    </cfRule>
    <cfRule type="containsText" dxfId="176" priority="14" operator="containsText" text="المتعثرة    Barrier">
      <formula>NOT(ISERROR(SEARCH("المتعثرة    Barrier",G99)))</formula>
    </cfRule>
  </conditionalFormatting>
  <conditionalFormatting sqref="G108:G134">
    <cfRule type="containsText" dxfId="175" priority="10" operator="containsText" text="المنجزة    Done">
      <formula>NOT(ISERROR(SEARCH("المنجزة    Done",G108)))</formula>
    </cfRule>
  </conditionalFormatting>
  <conditionalFormatting sqref="G108:G134">
    <cfRule type="containsText" dxfId="174" priority="6" operator="containsText" text="الجارية   Ongoing">
      <formula>NOT(ISERROR(SEARCH("الجارية   Ongoing",G108)))</formula>
    </cfRule>
    <cfRule type="containsText" dxfId="173" priority="7" operator="containsText" text="الغير منجزة   Not Done">
      <formula>NOT(ISERROR(SEARCH("الغير منجزة   Not Done",G108)))</formula>
    </cfRule>
    <cfRule type="containsText" dxfId="172" priority="8" operator="containsText" text="المنجزة    Done">
      <formula>NOT(ISERROR(SEARCH("المنجزة    Done",G108)))</formula>
    </cfRule>
    <cfRule type="containsText" dxfId="171" priority="9" operator="containsText" text="المتعثرة    Barrier">
      <formula>NOT(ISERROR(SEARCH("المتعثرة    Barrier",G108)))</formula>
    </cfRule>
  </conditionalFormatting>
  <conditionalFormatting sqref="G72:G98">
    <cfRule type="containsText" dxfId="170" priority="5" operator="containsText" text="المنجزة    Done">
      <formula>NOT(ISERROR(SEARCH("المنجزة    Done",G72)))</formula>
    </cfRule>
  </conditionalFormatting>
  <conditionalFormatting sqref="G72:G98">
    <cfRule type="containsText" dxfId="169" priority="1" operator="containsText" text="الجارية   Ongoing">
      <formula>NOT(ISERROR(SEARCH("الجارية   Ongoing",G72)))</formula>
    </cfRule>
    <cfRule type="containsText" dxfId="168" priority="2" operator="containsText" text="الغير منجزة   Not Done">
      <formula>NOT(ISERROR(SEARCH("الغير منجزة   Not Done",G72)))</formula>
    </cfRule>
    <cfRule type="containsText" dxfId="167" priority="3" operator="containsText" text="المنجزة    Done">
      <formula>NOT(ISERROR(SEARCH("المنجزة    Done",G72)))</formula>
    </cfRule>
    <cfRule type="containsText" dxfId="166" priority="4" operator="containsText" text="المتعثرة    Barrier">
      <formula>NOT(ISERROR(SEARCH("المتعثرة    Barrier",G72)))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2A1E8767-3502-E845-9E94-6A8A9AE21861}">
          <x14:formula1>
            <xm:f>'Key Features'!$A$2:$A$5</xm:f>
          </x14:formula1>
          <xm:sqref>G108:G134 H72:H98</xm:sqref>
        </x14:dataValidation>
        <x14:dataValidation type="list" allowBlank="1" showInputMessage="1" showErrorMessage="1" xr:uid="{E0CDABB2-D6CF-3543-99B3-DB64B37E7225}">
          <x14:formula1>
            <xm:f>'Key Features'!$E$2:$E$6</xm:f>
          </x14:formula1>
          <xm:sqref>B3</xm:sqref>
        </x14:dataValidation>
        <x14:dataValidation type="list" allowBlank="1" showInputMessage="1" showErrorMessage="1" xr:uid="{5BE683FB-7BE5-524C-BAAA-15088B02196B}">
          <x14:formula1>
            <xm:f>'Key Features'!$C$2:$C$5</xm:f>
          </x14:formula1>
          <xm:sqref>F2</xm:sqref>
        </x14:dataValidation>
        <x14:dataValidation type="list" allowBlank="1" showInputMessage="1" showErrorMessage="1" xr:uid="{B3CD9A15-A471-F141-AFBE-47F772BE0E36}">
          <x14:formula1>
            <xm:f>'Members Details'!$A:$A</xm:f>
          </x14:formula1>
          <xm:sqref>G10:G46 D108:D134 F108:F134 E10:E46 B63 A10:A46 D72:D98 G72:G98</xm:sqref>
        </x14:dataValidation>
        <x14:dataValidation type="list" allowBlank="1" showInputMessage="1" showErrorMessage="1" xr:uid="{67C875DF-5BEB-EB4D-AFC6-BDD434DF7F4F}">
          <x14:formula1>
            <xm:f>'Key Features'!$G$2:$G$1646</xm:f>
          </x14:formula1>
          <xm:sqref>D3 E72:F98</xm:sqref>
        </x14:dataValidation>
        <x14:dataValidation type="list" allowBlank="1" showInputMessage="1" showErrorMessage="1" xr:uid="{CFF139ED-9128-6F47-8B37-E5018EAE1D6A}">
          <x14:formula1>
            <xm:f>'Key Features'!$K$2:$K$44</xm:f>
          </x14:formula1>
          <xm:sqref>F3</xm:sqref>
        </x14:dataValidation>
        <x14:dataValidation type="list" allowBlank="1" showInputMessage="1" showErrorMessage="1" xr:uid="{6E03457A-A80B-C241-89CE-0F06FE84F2C8}">
          <x14:formula1>
            <xm:f>'Key Features'!$I$2:$I$17</xm:f>
          </x14:formula1>
          <xm:sqref>H3</xm:sqref>
        </x14:dataValidation>
        <x14:dataValidation type="list" allowBlank="1" showInputMessage="1" showErrorMessage="1" xr:uid="{A57D3463-8C89-E547-8CB4-0D97A509CBD1}">
          <x14:formula1>
            <xm:f>'Members Details'!$A$2:$A$27</xm:f>
          </x14:formula1>
          <xm:sqref>G72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FB2A-797C-124D-BB74-4569AABCBB97}">
  <sheetPr>
    <pageSetUpPr fitToPage="1"/>
  </sheetPr>
  <dimension ref="A1:V205"/>
  <sheetViews>
    <sheetView topLeftCell="A64" zoomScale="68" zoomScaleNormal="68" workbookViewId="0">
      <selection activeCell="C72" sqref="C72:H73"/>
    </sheetView>
  </sheetViews>
  <sheetFormatPr baseColWidth="10" defaultRowHeight="16"/>
  <cols>
    <col min="1" max="2" width="40.6640625" style="18" customWidth="1"/>
    <col min="3" max="3" width="45.33203125" style="18" customWidth="1"/>
    <col min="4" max="4" width="34.83203125" style="18" customWidth="1"/>
    <col min="5" max="5" width="40.6640625" style="18" customWidth="1"/>
    <col min="6" max="6" width="49.33203125" style="18" customWidth="1"/>
    <col min="7" max="7" width="40.83203125" customWidth="1"/>
    <col min="8" max="8" width="40.6640625" customWidth="1"/>
    <col min="9" max="9" width="29.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62" t="s">
        <v>48</v>
      </c>
      <c r="B1" s="263"/>
      <c r="C1" s="263"/>
      <c r="D1" s="263"/>
      <c r="E1" s="263"/>
      <c r="F1" s="263"/>
      <c r="G1" s="263"/>
      <c r="H1" s="263"/>
      <c r="I1" s="263"/>
    </row>
    <row r="2" spans="1:9" ht="34" customHeight="1" thickBot="1">
      <c r="A2" s="102" t="s">
        <v>30</v>
      </c>
      <c r="B2" s="249"/>
      <c r="C2" s="250"/>
      <c r="D2" s="250"/>
      <c r="E2" s="251"/>
      <c r="F2" s="158"/>
      <c r="G2" s="103" t="s">
        <v>31</v>
      </c>
      <c r="H2" s="159"/>
      <c r="I2" s="62"/>
    </row>
    <row r="3" spans="1:9" ht="34" customHeight="1" thickBot="1">
      <c r="A3" s="102" t="s">
        <v>7</v>
      </c>
      <c r="B3" s="165"/>
      <c r="C3" s="105" t="s">
        <v>8</v>
      </c>
      <c r="D3" s="169"/>
      <c r="E3" s="102" t="s">
        <v>9</v>
      </c>
      <c r="F3" s="184"/>
      <c r="G3" s="106" t="s">
        <v>10</v>
      </c>
      <c r="H3" s="158"/>
      <c r="I3" s="62"/>
    </row>
    <row r="4" spans="1:9">
      <c r="A4" s="29"/>
      <c r="B4" s="29"/>
      <c r="C4" s="29"/>
      <c r="D4" s="29"/>
      <c r="E4" s="29"/>
      <c r="F4" s="29"/>
      <c r="G4" s="29"/>
      <c r="H4" s="29"/>
      <c r="I4" s="62"/>
    </row>
    <row r="5" spans="1:9">
      <c r="A5" s="31"/>
      <c r="B5" s="31"/>
      <c r="C5" s="31"/>
      <c r="D5" s="31"/>
      <c r="E5" s="31"/>
      <c r="F5" s="31"/>
      <c r="G5" s="31"/>
      <c r="H5" s="31"/>
      <c r="I5" s="62"/>
    </row>
    <row r="6" spans="1:9">
      <c r="A6" s="31"/>
      <c r="B6" s="31"/>
      <c r="C6" s="31"/>
      <c r="D6" s="31"/>
      <c r="E6" s="31"/>
      <c r="F6" s="31"/>
      <c r="G6" s="31"/>
      <c r="H6" s="31"/>
      <c r="I6" s="62"/>
    </row>
    <row r="7" spans="1:9">
      <c r="A7" s="30"/>
      <c r="B7" s="30"/>
      <c r="C7" s="30"/>
      <c r="D7" s="30"/>
      <c r="E7" s="30"/>
      <c r="F7" s="30"/>
      <c r="G7" s="30"/>
      <c r="H7" s="30"/>
      <c r="I7" s="62"/>
    </row>
    <row r="8" spans="1:9">
      <c r="A8" s="30"/>
      <c r="B8" s="30"/>
      <c r="C8" s="30"/>
      <c r="D8" s="30"/>
      <c r="E8" s="30"/>
      <c r="F8" s="30"/>
      <c r="G8" s="30"/>
      <c r="H8" s="30"/>
      <c r="I8" s="62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62"/>
    </row>
    <row r="10" spans="1:9" ht="25" customHeight="1">
      <c r="A10" s="162"/>
      <c r="B10" s="42"/>
      <c r="C10" s="162"/>
      <c r="D10" s="45"/>
      <c r="E10" s="162"/>
      <c r="F10" s="46"/>
      <c r="G10" s="162"/>
      <c r="H10" s="19"/>
      <c r="I10" s="62"/>
    </row>
    <row r="11" spans="1:9" ht="19">
      <c r="A11" s="162"/>
      <c r="B11" s="22"/>
      <c r="C11" s="162"/>
      <c r="D11" s="22"/>
      <c r="E11" s="162"/>
      <c r="F11" s="26"/>
      <c r="G11" s="162"/>
      <c r="H11" s="27"/>
      <c r="I11" s="62"/>
    </row>
    <row r="12" spans="1:9" ht="19">
      <c r="A12" s="162"/>
      <c r="B12" s="22"/>
      <c r="C12" s="162"/>
      <c r="D12" s="22"/>
      <c r="E12" s="162"/>
      <c r="F12" s="26"/>
      <c r="G12" s="163"/>
      <c r="H12" s="27"/>
      <c r="I12" s="62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62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62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62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62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62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62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62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62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62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62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62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62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62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62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62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62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62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62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62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62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62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62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62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62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62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62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62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62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62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62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62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62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62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62"/>
    </row>
    <row r="47" spans="1:9">
      <c r="A47" s="25"/>
      <c r="B47" s="23"/>
      <c r="C47" s="25"/>
      <c r="D47" s="23"/>
      <c r="E47" s="24"/>
      <c r="F47" s="27"/>
      <c r="G47" s="28"/>
      <c r="H47" s="27"/>
      <c r="I47" s="62"/>
    </row>
    <row r="48" spans="1:9">
      <c r="A48" s="25"/>
      <c r="B48" s="23"/>
      <c r="C48" s="25"/>
      <c r="D48" s="23"/>
      <c r="E48" s="28"/>
      <c r="F48" s="27"/>
      <c r="G48" s="28"/>
      <c r="H48" s="27"/>
      <c r="I48" s="62"/>
    </row>
    <row r="49" spans="1:16">
      <c r="A49" s="25"/>
      <c r="B49" s="23"/>
      <c r="C49" s="25"/>
      <c r="D49" s="23"/>
      <c r="E49" s="28"/>
      <c r="F49" s="27"/>
      <c r="G49" s="28"/>
      <c r="H49" s="27"/>
      <c r="I49" s="62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62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62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62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62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62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62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62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62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>
        <f>$F$2</f>
        <v>0</v>
      </c>
      <c r="G58" s="103" t="s">
        <v>31</v>
      </c>
      <c r="H58" s="104">
        <f>$H$2</f>
        <v>0</v>
      </c>
      <c r="I58" s="62"/>
    </row>
    <row r="59" spans="1:16" ht="37" customHeight="1" thickBot="1">
      <c r="A59" s="103" t="s">
        <v>7</v>
      </c>
      <c r="B59" s="111">
        <f>$B$3</f>
        <v>0</v>
      </c>
      <c r="C59" s="109" t="s">
        <v>8</v>
      </c>
      <c r="D59" s="168">
        <f>$D$3</f>
        <v>0</v>
      </c>
      <c r="E59" s="102" t="s">
        <v>9</v>
      </c>
      <c r="F59" s="185">
        <f>$F$3</f>
        <v>0</v>
      </c>
      <c r="G59" s="106" t="s">
        <v>10</v>
      </c>
      <c r="H59" s="107">
        <f>$H$3</f>
        <v>0</v>
      </c>
      <c r="I59" s="62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62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62"/>
    </row>
    <row r="62" spans="1:16" ht="45" customHeight="1" thickBot="1">
      <c r="A62" s="50"/>
      <c r="B62" s="122" t="s">
        <v>45</v>
      </c>
      <c r="C62" s="123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62"/>
    </row>
    <row r="63" spans="1:16" ht="32" customHeight="1" thickBot="1">
      <c r="A63" s="50"/>
      <c r="B63" s="164" t="s">
        <v>58</v>
      </c>
      <c r="C63" s="112">
        <f>COUNTIF($D$72:$D98,$B$63)</f>
        <v>0</v>
      </c>
      <c r="D63" s="112">
        <f>COUNTIFS($D$72:$D$98,$B$63,$H$72:$H$98,D$62)</f>
        <v>0</v>
      </c>
      <c r="E63" s="112">
        <f>COUNTIFS($D$72:$D98,$B$63,$H$72:$H98,E$62)</f>
        <v>0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62"/>
    </row>
    <row r="64" spans="1:16" ht="35" customHeight="1" thickBot="1">
      <c r="A64" s="30"/>
      <c r="B64" s="124" t="s">
        <v>65</v>
      </c>
      <c r="C64" s="112">
        <f>COUNTA($C$72:$C98)</f>
        <v>0</v>
      </c>
      <c r="D64" s="112">
        <f>COUNTIF($H$72:$H98,D$62)</f>
        <v>0</v>
      </c>
      <c r="E64" s="112">
        <f>COUNTIF($H$72:$H98,E$62)</f>
        <v>0</v>
      </c>
      <c r="F64" s="112">
        <f>COUNTIF($H$72:$H98,F$62)</f>
        <v>0</v>
      </c>
      <c r="G64" s="113">
        <f>COUNTIF($H$72:$H98,G$62)</f>
        <v>0</v>
      </c>
      <c r="H64" s="30"/>
      <c r="I64" s="62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62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62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62"/>
    </row>
    <row r="68" spans="1:22">
      <c r="A68" s="30"/>
      <c r="B68" s="38"/>
      <c r="C68" s="30"/>
      <c r="D68" s="30"/>
      <c r="E68" s="30"/>
      <c r="F68" s="30"/>
      <c r="G68" s="30"/>
      <c r="H68" s="30"/>
      <c r="I68" s="62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62"/>
    </row>
    <row r="70" spans="1:22" ht="34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49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8"/>
      <c r="M71" s="101"/>
      <c r="N71" s="101"/>
      <c r="O71" s="101"/>
      <c r="P71" s="101"/>
      <c r="Q71" s="101"/>
      <c r="R71" s="98"/>
      <c r="S71" s="98"/>
      <c r="T71" s="98"/>
      <c r="U71" s="98"/>
      <c r="V71" s="87"/>
    </row>
    <row r="72" spans="1:22" ht="49" customHeight="1">
      <c r="A72" s="226" t="s">
        <v>50</v>
      </c>
      <c r="B72" s="227"/>
      <c r="C72" s="227"/>
      <c r="D72" s="227"/>
      <c r="E72" s="229"/>
      <c r="F72" s="230"/>
      <c r="G72" s="231"/>
      <c r="H72" s="231"/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9" customHeight="1">
      <c r="A73" s="233"/>
      <c r="B73" s="234"/>
      <c r="C73" s="234"/>
      <c r="D73" s="234"/>
      <c r="E73" s="229"/>
      <c r="F73" s="230"/>
      <c r="G73" s="236"/>
      <c r="H73" s="231"/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49" customHeight="1">
      <c r="A74" s="233"/>
      <c r="B74" s="234"/>
      <c r="C74" s="234"/>
      <c r="D74" s="234"/>
      <c r="E74" s="229"/>
      <c r="F74" s="230"/>
      <c r="G74" s="236"/>
      <c r="H74" s="231"/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9" customHeight="1">
      <c r="A75" s="233"/>
      <c r="B75" s="234"/>
      <c r="C75" s="234"/>
      <c r="D75" s="234"/>
      <c r="E75" s="229"/>
      <c r="F75" s="230"/>
      <c r="G75" s="236"/>
      <c r="H75" s="231"/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9" customHeight="1">
      <c r="A76" s="233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9" customHeight="1">
      <c r="A77" s="233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9" customHeight="1">
      <c r="A78" s="233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9" customHeight="1">
      <c r="A79" s="233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9" customHeight="1">
      <c r="A80" s="233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49" customHeight="1">
      <c r="A81" s="233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49" customHeight="1">
      <c r="A82" s="233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49" customHeight="1">
      <c r="A83" s="233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9" customHeight="1">
      <c r="A84" s="233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9" customHeight="1">
      <c r="A85" s="233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9" customHeight="1">
      <c r="A86" s="233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49" customHeight="1">
      <c r="A87" s="233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9" customHeight="1">
      <c r="A88" s="233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49" customHeight="1">
      <c r="A89" s="233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49" customHeight="1">
      <c r="A90" s="233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33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33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33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33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33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33" customHeight="1">
      <c r="A96" s="233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50" customHeight="1">
      <c r="A97" s="233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41" thickBot="1">
      <c r="A98" s="238" t="s">
        <v>52</v>
      </c>
      <c r="B98" s="239"/>
      <c r="C98" s="239"/>
      <c r="D98" s="239"/>
      <c r="E98" s="240"/>
      <c r="F98" s="240"/>
      <c r="G98" s="241"/>
      <c r="H98" s="231"/>
      <c r="I98" s="242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 ht="19">
      <c r="A107" s="66"/>
      <c r="B107" s="67"/>
      <c r="C107" s="67"/>
      <c r="D107" s="66"/>
      <c r="E107" s="66"/>
      <c r="F107" s="66"/>
      <c r="G107" s="66"/>
      <c r="H107" s="66"/>
    </row>
    <row r="108" spans="1:22">
      <c r="A108" s="16"/>
      <c r="B108" s="16"/>
      <c r="C108" s="16"/>
      <c r="D108" s="16"/>
      <c r="E108" s="65"/>
      <c r="F108" s="16"/>
      <c r="G108" s="64"/>
      <c r="H108" s="4"/>
    </row>
    <row r="109" spans="1:22">
      <c r="A109" s="16"/>
      <c r="B109" s="16"/>
      <c r="C109" s="16"/>
      <c r="D109" s="16"/>
      <c r="E109" s="65"/>
      <c r="F109" s="16"/>
      <c r="G109" s="64"/>
      <c r="H109" s="4"/>
    </row>
    <row r="110" spans="1:22">
      <c r="A110" s="16"/>
      <c r="B110" s="16"/>
      <c r="C110" s="16"/>
      <c r="D110" s="16"/>
      <c r="E110" s="65"/>
      <c r="F110" s="16"/>
      <c r="G110" s="64"/>
      <c r="H110" s="4"/>
    </row>
    <row r="111" spans="1:22">
      <c r="A111" s="16"/>
      <c r="B111" s="16"/>
      <c r="C111" s="16"/>
      <c r="D111" s="16"/>
      <c r="E111" s="65"/>
      <c r="F111" s="16"/>
      <c r="G111" s="64"/>
      <c r="H111" s="4"/>
    </row>
    <row r="112" spans="1:22">
      <c r="A112" s="16"/>
      <c r="B112" s="16"/>
      <c r="C112" s="16"/>
      <c r="D112" s="16"/>
      <c r="E112" s="65"/>
      <c r="F112" s="16"/>
      <c r="G112" s="64"/>
      <c r="H112" s="4"/>
    </row>
    <row r="113" spans="1:8">
      <c r="A113" s="16"/>
      <c r="B113" s="16"/>
      <c r="C113" s="16"/>
      <c r="D113" s="16"/>
      <c r="E113" s="65"/>
      <c r="F113" s="16"/>
      <c r="G113" s="64"/>
      <c r="H113" s="4"/>
    </row>
    <row r="114" spans="1:8">
      <c r="A114" s="16"/>
      <c r="B114" s="16"/>
      <c r="C114" s="16"/>
      <c r="D114" s="16"/>
      <c r="E114" s="65"/>
      <c r="F114" s="16"/>
      <c r="G114" s="64"/>
      <c r="H114" s="4"/>
    </row>
    <row r="115" spans="1:8">
      <c r="A115" s="16"/>
      <c r="B115" s="16"/>
      <c r="C115" s="16"/>
      <c r="D115" s="16"/>
      <c r="E115" s="65"/>
      <c r="F115" s="16"/>
      <c r="G115" s="64"/>
      <c r="H115" s="4"/>
    </row>
    <row r="116" spans="1:8">
      <c r="A116" s="16"/>
      <c r="B116" s="16"/>
      <c r="C116" s="16"/>
      <c r="D116" s="16"/>
      <c r="E116" s="65"/>
      <c r="F116" s="16"/>
      <c r="G116" s="64"/>
      <c r="H116" s="4"/>
    </row>
    <row r="117" spans="1:8">
      <c r="A117" s="16"/>
      <c r="B117" s="16"/>
      <c r="C117" s="16"/>
      <c r="D117" s="16"/>
      <c r="E117" s="65"/>
      <c r="F117" s="16"/>
      <c r="G117" s="64"/>
      <c r="H117" s="4"/>
    </row>
    <row r="118" spans="1:8">
      <c r="A118" s="16"/>
      <c r="B118" s="16"/>
      <c r="C118" s="16"/>
      <c r="D118" s="16"/>
      <c r="E118" s="65"/>
      <c r="F118" s="16"/>
      <c r="G118" s="64"/>
      <c r="H118" s="4"/>
    </row>
    <row r="119" spans="1:8">
      <c r="A119" s="16"/>
      <c r="B119" s="16"/>
      <c r="C119" s="16"/>
      <c r="D119" s="16"/>
      <c r="E119" s="65"/>
      <c r="F119" s="16"/>
      <c r="G119" s="64"/>
      <c r="H119" s="4"/>
    </row>
    <row r="120" spans="1:8">
      <c r="A120" s="16"/>
      <c r="B120" s="16"/>
      <c r="C120" s="16"/>
      <c r="D120" s="16"/>
      <c r="E120" s="65"/>
      <c r="F120" s="16"/>
      <c r="G120" s="64"/>
      <c r="H120" s="4"/>
    </row>
    <row r="121" spans="1:8">
      <c r="A121" s="16"/>
      <c r="B121" s="16"/>
      <c r="C121" s="16"/>
      <c r="D121" s="16"/>
      <c r="E121" s="65"/>
      <c r="F121" s="16"/>
      <c r="G121" s="64"/>
      <c r="H121" s="4"/>
    </row>
    <row r="122" spans="1:8">
      <c r="A122" s="16"/>
      <c r="B122" s="16"/>
      <c r="C122" s="16"/>
      <c r="D122" s="16"/>
      <c r="E122" s="65"/>
      <c r="F122" s="16"/>
      <c r="G122" s="64"/>
      <c r="H122" s="4"/>
    </row>
    <row r="123" spans="1:8">
      <c r="A123" s="16"/>
      <c r="B123" s="16"/>
      <c r="C123" s="16"/>
      <c r="D123" s="16"/>
      <c r="E123" s="65"/>
      <c r="F123" s="16"/>
      <c r="G123" s="64"/>
      <c r="H123" s="4"/>
    </row>
    <row r="124" spans="1:8">
      <c r="A124" s="16"/>
      <c r="B124" s="16"/>
      <c r="C124" s="16"/>
      <c r="D124" s="16"/>
      <c r="E124" s="65"/>
      <c r="F124" s="16"/>
      <c r="G124" s="64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16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1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21"/>
      <c r="B140" s="21"/>
      <c r="C140" s="21"/>
      <c r="D140" s="21"/>
      <c r="E140" s="21"/>
      <c r="F140" s="21"/>
      <c r="G140" s="20"/>
      <c r="H140" s="19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17"/>
      <c r="B149" s="17"/>
      <c r="C149" s="17"/>
      <c r="D149" s="17"/>
      <c r="E149" s="17"/>
      <c r="F149" s="17"/>
      <c r="G149" s="15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</sheetData>
  <sheetProtection algorithmName="SHA-512" hashValue="PSQ/x7AdorGiD6N8LjjrZDinINMn8LBpuXOSoac6TCqpMpK1/24j5m978hcCLJsLVvRpjGXDCdC3VuFIaTOKFg==" saltValue="9EGe8RMWRdRhJPa67t7zYQ==" spinCount="100000" sheet="1" selectLockedCells="1"/>
  <dataConsolidate/>
  <mergeCells count="14">
    <mergeCell ref="A1:I1"/>
    <mergeCell ref="G70:G71"/>
    <mergeCell ref="H70:H71"/>
    <mergeCell ref="I70:I71"/>
    <mergeCell ref="A70:A71"/>
    <mergeCell ref="B70:B71"/>
    <mergeCell ref="C70:C71"/>
    <mergeCell ref="D70:D71"/>
    <mergeCell ref="E70:F70"/>
    <mergeCell ref="B58:E58"/>
    <mergeCell ref="B2:E2"/>
    <mergeCell ref="A51:B51"/>
    <mergeCell ref="D51:E51"/>
    <mergeCell ref="G51:H51"/>
  </mergeCells>
  <conditionalFormatting sqref="G99:G106 G135:G1048576">
    <cfRule type="containsText" dxfId="141" priority="11" operator="containsText" text="الجارية   Ongoing">
      <formula>NOT(ISERROR(SEARCH("الجارية   Ongoing",G99)))</formula>
    </cfRule>
    <cfRule type="containsText" dxfId="140" priority="12" operator="containsText" text="الغير منجزة   Not Done">
      <formula>NOT(ISERROR(SEARCH("الغير منجزة   Not Done",G99)))</formula>
    </cfRule>
    <cfRule type="containsText" dxfId="139" priority="13" operator="containsText" text="المنجزة    Done">
      <formula>NOT(ISERROR(SEARCH("المنجزة    Done",G99)))</formula>
    </cfRule>
    <cfRule type="containsText" dxfId="138" priority="14" operator="containsText" text="المتعثرة    Barrier">
      <formula>NOT(ISERROR(SEARCH("المتعثرة    Barrier",G99)))</formula>
    </cfRule>
  </conditionalFormatting>
  <conditionalFormatting sqref="G108:G134">
    <cfRule type="containsText" dxfId="137" priority="10" operator="containsText" text="المنجزة    Done">
      <formula>NOT(ISERROR(SEARCH("المنجزة    Done",G108)))</formula>
    </cfRule>
  </conditionalFormatting>
  <conditionalFormatting sqref="G108:G134">
    <cfRule type="containsText" dxfId="136" priority="6" operator="containsText" text="الجارية   Ongoing">
      <formula>NOT(ISERROR(SEARCH("الجارية   Ongoing",G108)))</formula>
    </cfRule>
    <cfRule type="containsText" dxfId="135" priority="7" operator="containsText" text="الغير منجزة   Not Done">
      <formula>NOT(ISERROR(SEARCH("الغير منجزة   Not Done",G108)))</formula>
    </cfRule>
    <cfRule type="containsText" dxfId="134" priority="8" operator="containsText" text="المنجزة    Done">
      <formula>NOT(ISERROR(SEARCH("المنجزة    Done",G108)))</formula>
    </cfRule>
    <cfRule type="containsText" dxfId="133" priority="9" operator="containsText" text="المتعثرة    Barrier">
      <formula>NOT(ISERROR(SEARCH("المتعثرة    Barrier",G108)))</formula>
    </cfRule>
  </conditionalFormatting>
  <conditionalFormatting sqref="G72:G98">
    <cfRule type="containsText" dxfId="132" priority="5" operator="containsText" text="المنجزة    Done">
      <formula>NOT(ISERROR(SEARCH("المنجزة    Done",G72)))</formula>
    </cfRule>
  </conditionalFormatting>
  <conditionalFormatting sqref="G72:G98">
    <cfRule type="containsText" dxfId="131" priority="1" operator="containsText" text="الجارية   Ongoing">
      <formula>NOT(ISERROR(SEARCH("الجارية   Ongoing",G72)))</formula>
    </cfRule>
    <cfRule type="containsText" dxfId="130" priority="2" operator="containsText" text="الغير منجزة   Not Done">
      <formula>NOT(ISERROR(SEARCH("الغير منجزة   Not Done",G72)))</formula>
    </cfRule>
    <cfRule type="containsText" dxfId="129" priority="3" operator="containsText" text="المنجزة    Done">
      <formula>NOT(ISERROR(SEARCH("المنجزة    Done",G72)))</formula>
    </cfRule>
    <cfRule type="containsText" dxfId="128" priority="4" operator="containsText" text="المتعثرة    Barrier">
      <formula>NOT(ISERROR(SEARCH("المتعثرة    Barrier",G72)))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B353314-9DB4-DF40-B598-86C7F152DC51}">
          <x14:formula1>
            <xm:f>'Key Features'!$A$2:$A$5</xm:f>
          </x14:formula1>
          <xm:sqref>G108:G134 H72:H98</xm:sqref>
        </x14:dataValidation>
        <x14:dataValidation type="list" allowBlank="1" showInputMessage="1" showErrorMessage="1" xr:uid="{235D9FB9-0B75-FC44-8DD6-6952A11FF882}">
          <x14:formula1>
            <xm:f>'Key Features'!$E$2:$E$6</xm:f>
          </x14:formula1>
          <xm:sqref>B3</xm:sqref>
        </x14:dataValidation>
        <x14:dataValidation type="list" allowBlank="1" showInputMessage="1" showErrorMessage="1" xr:uid="{84826C8C-C656-FD41-A0AB-CD27993EC7F6}">
          <x14:formula1>
            <xm:f>'Key Features'!$C$2:$C$5</xm:f>
          </x14:formula1>
          <xm:sqref>F2</xm:sqref>
        </x14:dataValidation>
        <x14:dataValidation type="list" allowBlank="1" showInputMessage="1" showErrorMessage="1" xr:uid="{44E51C6B-F1AF-7D4A-A786-F98B773A9865}">
          <x14:formula1>
            <xm:f>'Members Details'!$A:$A</xm:f>
          </x14:formula1>
          <xm:sqref>G10:G46 D108:D134 F108:F134 E10:E46 B63 A10:A46 D72:D98 G72:G98</xm:sqref>
        </x14:dataValidation>
        <x14:dataValidation type="list" allowBlank="1" showInputMessage="1" showErrorMessage="1" xr:uid="{F4840F1B-ED99-F249-9F82-A5F035945A91}">
          <x14:formula1>
            <xm:f>'Key Features'!$G$2:$G$1646</xm:f>
          </x14:formula1>
          <xm:sqref>D3 E72:F98</xm:sqref>
        </x14:dataValidation>
        <x14:dataValidation type="list" allowBlank="1" showInputMessage="1" showErrorMessage="1" xr:uid="{78837D63-101D-3F44-A42C-2C3D6EB2E524}">
          <x14:formula1>
            <xm:f>'Key Features'!$K$2:$K$44</xm:f>
          </x14:formula1>
          <xm:sqref>F3</xm:sqref>
        </x14:dataValidation>
        <x14:dataValidation type="list" allowBlank="1" showInputMessage="1" showErrorMessage="1" xr:uid="{416F9DF3-541A-E642-8324-6A2A40D0B44F}">
          <x14:formula1>
            <xm:f>'Key Features'!$I$2:$I$17</xm:f>
          </x14:formula1>
          <xm:sqref>H3</xm:sqref>
        </x14:dataValidation>
        <x14:dataValidation type="list" allowBlank="1" showInputMessage="1" showErrorMessage="1" xr:uid="{76F5D459-880C-C948-9809-3F11049D71EE}">
          <x14:formula1>
            <xm:f>'Members Details'!$A$2:$A$27</xm:f>
          </x14:formula1>
          <xm:sqref>G72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EDD1-546A-9E43-BD27-1315B0218CE4}">
  <sheetPr>
    <pageSetUpPr fitToPage="1"/>
  </sheetPr>
  <dimension ref="A1:V205"/>
  <sheetViews>
    <sheetView topLeftCell="A5" zoomScale="68" zoomScaleNormal="68" workbookViewId="0">
      <selection activeCell="C72" sqref="C72:H73"/>
    </sheetView>
  </sheetViews>
  <sheetFormatPr baseColWidth="10" defaultRowHeight="16"/>
  <cols>
    <col min="1" max="2" width="40.6640625" style="18" customWidth="1"/>
    <col min="3" max="3" width="45.33203125" style="18" customWidth="1"/>
    <col min="4" max="4" width="34.83203125" style="18" customWidth="1"/>
    <col min="5" max="5" width="40.6640625" style="18" customWidth="1"/>
    <col min="6" max="6" width="49.33203125" style="18" customWidth="1"/>
    <col min="7" max="7" width="40.83203125" customWidth="1"/>
    <col min="8" max="8" width="40.6640625" customWidth="1"/>
    <col min="9" max="9" width="46.164062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62" t="s">
        <v>48</v>
      </c>
      <c r="B1" s="263"/>
      <c r="C1" s="263"/>
      <c r="D1" s="263"/>
      <c r="E1" s="263"/>
      <c r="F1" s="263"/>
      <c r="G1" s="263"/>
      <c r="H1" s="263"/>
      <c r="I1" s="263"/>
    </row>
    <row r="2" spans="1:9" ht="34" customHeight="1" thickBot="1">
      <c r="A2" s="102" t="s">
        <v>30</v>
      </c>
      <c r="B2" s="249"/>
      <c r="C2" s="250"/>
      <c r="D2" s="250"/>
      <c r="E2" s="251"/>
      <c r="F2" s="158"/>
      <c r="G2" s="103" t="s">
        <v>31</v>
      </c>
      <c r="H2" s="159"/>
      <c r="I2" s="62"/>
    </row>
    <row r="3" spans="1:9" ht="34" customHeight="1" thickBot="1">
      <c r="A3" s="102" t="s">
        <v>7</v>
      </c>
      <c r="B3" s="165"/>
      <c r="C3" s="105" t="s">
        <v>8</v>
      </c>
      <c r="D3" s="169"/>
      <c r="E3" s="102" t="s">
        <v>9</v>
      </c>
      <c r="F3" s="184"/>
      <c r="G3" s="106" t="s">
        <v>10</v>
      </c>
      <c r="H3" s="158"/>
      <c r="I3" s="62"/>
    </row>
    <row r="4" spans="1:9">
      <c r="A4" s="29"/>
      <c r="B4" s="29"/>
      <c r="C4" s="29"/>
      <c r="D4" s="29"/>
      <c r="E4" s="29"/>
      <c r="F4" s="29"/>
      <c r="G4" s="29"/>
      <c r="H4" s="29"/>
      <c r="I4" s="62"/>
    </row>
    <row r="5" spans="1:9">
      <c r="A5" s="31"/>
      <c r="B5" s="31"/>
      <c r="C5" s="31"/>
      <c r="D5" s="31"/>
      <c r="E5" s="31"/>
      <c r="F5" s="31"/>
      <c r="G5" s="31"/>
      <c r="H5" s="31"/>
      <c r="I5" s="62"/>
    </row>
    <row r="6" spans="1:9">
      <c r="A6" s="31"/>
      <c r="B6" s="31"/>
      <c r="C6" s="31"/>
      <c r="D6" s="31"/>
      <c r="E6" s="31"/>
      <c r="F6" s="31"/>
      <c r="G6" s="31"/>
      <c r="H6" s="31"/>
      <c r="I6" s="62"/>
    </row>
    <row r="7" spans="1:9">
      <c r="A7" s="30"/>
      <c r="B7" s="30"/>
      <c r="C7" s="30"/>
      <c r="D7" s="30"/>
      <c r="E7" s="30"/>
      <c r="F7" s="30"/>
      <c r="G7" s="30"/>
      <c r="H7" s="30"/>
      <c r="I7" s="62"/>
    </row>
    <row r="8" spans="1:9">
      <c r="A8" s="30"/>
      <c r="B8" s="30"/>
      <c r="C8" s="30"/>
      <c r="D8" s="30"/>
      <c r="E8" s="30"/>
      <c r="F8" s="30"/>
      <c r="G8" s="30"/>
      <c r="H8" s="30"/>
      <c r="I8" s="62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62"/>
    </row>
    <row r="10" spans="1:9" ht="25" customHeight="1">
      <c r="A10" s="162"/>
      <c r="B10" s="42"/>
      <c r="C10" s="162"/>
      <c r="D10" s="45"/>
      <c r="E10" s="162"/>
      <c r="F10" s="46"/>
      <c r="G10" s="162"/>
      <c r="H10" s="19"/>
      <c r="I10" s="62"/>
    </row>
    <row r="11" spans="1:9" ht="19">
      <c r="A11" s="162"/>
      <c r="B11" s="22"/>
      <c r="C11" s="162"/>
      <c r="D11" s="22"/>
      <c r="E11" s="162"/>
      <c r="F11" s="26"/>
      <c r="G11" s="162"/>
      <c r="H11" s="27"/>
      <c r="I11" s="62"/>
    </row>
    <row r="12" spans="1:9" ht="19">
      <c r="A12" s="162"/>
      <c r="B12" s="22"/>
      <c r="C12" s="162"/>
      <c r="D12" s="22"/>
      <c r="E12" s="162"/>
      <c r="F12" s="26"/>
      <c r="G12" s="163"/>
      <c r="H12" s="27"/>
      <c r="I12" s="62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62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62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62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62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62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62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62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62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62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62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62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62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62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62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62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62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62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62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62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62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62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62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62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62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62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62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62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62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62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62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62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62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62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62"/>
    </row>
    <row r="47" spans="1:9">
      <c r="A47" s="25"/>
      <c r="B47" s="23"/>
      <c r="C47" s="25"/>
      <c r="D47" s="23"/>
      <c r="E47" s="24"/>
      <c r="F47" s="27"/>
      <c r="G47" s="28"/>
      <c r="H47" s="27"/>
      <c r="I47" s="62"/>
    </row>
    <row r="48" spans="1:9">
      <c r="A48" s="25"/>
      <c r="B48" s="23"/>
      <c r="C48" s="25"/>
      <c r="D48" s="23"/>
      <c r="E48" s="28"/>
      <c r="F48" s="27"/>
      <c r="G48" s="28"/>
      <c r="H48" s="27"/>
      <c r="I48" s="62"/>
    </row>
    <row r="49" spans="1:16">
      <c r="A49" s="25"/>
      <c r="B49" s="23"/>
      <c r="C49" s="25"/>
      <c r="D49" s="23"/>
      <c r="E49" s="28"/>
      <c r="F49" s="27"/>
      <c r="G49" s="28"/>
      <c r="H49" s="27"/>
      <c r="I49" s="62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62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62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62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62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62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62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62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62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>
        <f>$F$2</f>
        <v>0</v>
      </c>
      <c r="G58" s="103" t="s">
        <v>31</v>
      </c>
      <c r="H58" s="104">
        <f>$H$2</f>
        <v>0</v>
      </c>
      <c r="I58" s="62"/>
    </row>
    <row r="59" spans="1:16" ht="37" customHeight="1" thickBot="1">
      <c r="A59" s="103" t="s">
        <v>7</v>
      </c>
      <c r="B59" s="111">
        <f>$B$3</f>
        <v>0</v>
      </c>
      <c r="C59" s="109" t="s">
        <v>8</v>
      </c>
      <c r="D59" s="168">
        <f>$D$3</f>
        <v>0</v>
      </c>
      <c r="E59" s="102" t="s">
        <v>9</v>
      </c>
      <c r="F59" s="185">
        <f>$F$3</f>
        <v>0</v>
      </c>
      <c r="G59" s="106" t="s">
        <v>10</v>
      </c>
      <c r="H59" s="107">
        <f>$H$3</f>
        <v>0</v>
      </c>
      <c r="I59" s="62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62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62"/>
    </row>
    <row r="62" spans="1:16" ht="45" customHeight="1" thickBot="1">
      <c r="A62" s="50"/>
      <c r="B62" s="122" t="s">
        <v>45</v>
      </c>
      <c r="C62" s="123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62"/>
    </row>
    <row r="63" spans="1:16" ht="32" customHeight="1" thickBot="1">
      <c r="A63" s="50"/>
      <c r="B63" s="164" t="s">
        <v>58</v>
      </c>
      <c r="C63" s="112">
        <f>COUNTIF($D$72:$D98,$B$63)</f>
        <v>0</v>
      </c>
      <c r="D63" s="112">
        <f>COUNTIFS($D$72:$D$98,$B$63,$H$72:$H$98,D$62)</f>
        <v>0</v>
      </c>
      <c r="E63" s="112">
        <f>COUNTIFS($D$72:$D98,$B$63,$H$72:$H98,E$62)</f>
        <v>0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62"/>
    </row>
    <row r="64" spans="1:16" ht="22" thickBot="1">
      <c r="A64" s="30"/>
      <c r="B64" s="124" t="s">
        <v>65</v>
      </c>
      <c r="C64" s="112">
        <f>COUNTA($C$72:$C98)</f>
        <v>0</v>
      </c>
      <c r="D64" s="112">
        <f>COUNTIF($H$72:$H98,D$62)</f>
        <v>0</v>
      </c>
      <c r="E64" s="112">
        <f>COUNTIF($H$72:$H98,E$62)</f>
        <v>0</v>
      </c>
      <c r="F64" s="112">
        <f>COUNTIF($H$72:$H98,F$62)</f>
        <v>0</v>
      </c>
      <c r="G64" s="113">
        <f>COUNTIF($H$72:$H98,G$62)</f>
        <v>0</v>
      </c>
      <c r="H64" s="30"/>
      <c r="I64" s="62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62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62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62"/>
    </row>
    <row r="68" spans="1:22">
      <c r="A68" s="30"/>
      <c r="B68" s="38"/>
      <c r="C68" s="30"/>
      <c r="D68" s="30"/>
      <c r="E68" s="30"/>
      <c r="F68" s="30"/>
      <c r="G68" s="30"/>
      <c r="H68" s="30"/>
      <c r="I68" s="62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62"/>
    </row>
    <row r="70" spans="1:22" ht="34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49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8"/>
      <c r="M71" s="101"/>
      <c r="N71" s="101"/>
      <c r="O71" s="101"/>
      <c r="P71" s="101"/>
      <c r="Q71" s="101"/>
      <c r="R71" s="98"/>
      <c r="S71" s="98"/>
      <c r="T71" s="98"/>
      <c r="U71" s="98"/>
      <c r="V71" s="87"/>
    </row>
    <row r="72" spans="1:22" ht="49" customHeight="1">
      <c r="A72" s="226" t="s">
        <v>50</v>
      </c>
      <c r="B72" s="227"/>
      <c r="C72" s="227"/>
      <c r="D72" s="227"/>
      <c r="E72" s="229"/>
      <c r="F72" s="230"/>
      <c r="G72" s="231"/>
      <c r="H72" s="231"/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9" customHeight="1">
      <c r="A73" s="233"/>
      <c r="B73" s="234"/>
      <c r="C73" s="234"/>
      <c r="D73" s="234"/>
      <c r="E73" s="229"/>
      <c r="F73" s="230"/>
      <c r="G73" s="236"/>
      <c r="H73" s="231"/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49" customHeight="1">
      <c r="A74" s="233"/>
      <c r="B74" s="234"/>
      <c r="C74" s="234"/>
      <c r="D74" s="234"/>
      <c r="E74" s="229"/>
      <c r="F74" s="230"/>
      <c r="G74" s="236"/>
      <c r="H74" s="231"/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9" customHeight="1">
      <c r="A75" s="233"/>
      <c r="B75" s="234"/>
      <c r="C75" s="234"/>
      <c r="D75" s="234"/>
      <c r="E75" s="229"/>
      <c r="F75" s="230"/>
      <c r="G75" s="236"/>
      <c r="H75" s="231"/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9" customHeight="1">
      <c r="A76" s="233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9" customHeight="1">
      <c r="A77" s="233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9" customHeight="1">
      <c r="A78" s="233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9" customHeight="1">
      <c r="A79" s="233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9" customHeight="1">
      <c r="A80" s="233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49" customHeight="1">
      <c r="A81" s="233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49" customHeight="1">
      <c r="A82" s="233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49" customHeight="1">
      <c r="A83" s="233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9" customHeight="1">
      <c r="A84" s="233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9" customHeight="1">
      <c r="A85" s="233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9" customHeight="1">
      <c r="A86" s="233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49" customHeight="1">
      <c r="A87" s="233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9" customHeight="1">
      <c r="A88" s="233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49" customHeight="1">
      <c r="A89" s="233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49" customHeight="1">
      <c r="A90" s="233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33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33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33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33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33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33" customHeight="1">
      <c r="A96" s="233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50" customHeight="1">
      <c r="A97" s="233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41" thickBot="1">
      <c r="A98" s="238" t="s">
        <v>52</v>
      </c>
      <c r="B98" s="239"/>
      <c r="C98" s="239"/>
      <c r="D98" s="239"/>
      <c r="E98" s="240"/>
      <c r="F98" s="240"/>
      <c r="G98" s="241"/>
      <c r="H98" s="231"/>
      <c r="I98" s="242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 ht="19">
      <c r="A107" s="66"/>
      <c r="B107" s="67"/>
      <c r="C107" s="67"/>
      <c r="D107" s="66"/>
      <c r="E107" s="66"/>
      <c r="F107" s="66"/>
      <c r="G107" s="66"/>
      <c r="H107" s="66"/>
    </row>
    <row r="108" spans="1:22">
      <c r="A108" s="16"/>
      <c r="B108" s="16"/>
      <c r="C108" s="16"/>
      <c r="D108" s="16"/>
      <c r="E108" s="65"/>
      <c r="F108" s="16"/>
      <c r="G108" s="64"/>
      <c r="H108" s="4"/>
    </row>
    <row r="109" spans="1:22">
      <c r="A109" s="16"/>
      <c r="B109" s="16"/>
      <c r="C109" s="16"/>
      <c r="D109" s="16"/>
      <c r="E109" s="65"/>
      <c r="F109" s="16"/>
      <c r="G109" s="64"/>
      <c r="H109" s="4"/>
    </row>
    <row r="110" spans="1:22">
      <c r="A110" s="16"/>
      <c r="B110" s="16"/>
      <c r="C110" s="16"/>
      <c r="D110" s="16"/>
      <c r="E110" s="65"/>
      <c r="F110" s="16"/>
      <c r="G110" s="64"/>
      <c r="H110" s="4"/>
    </row>
    <row r="111" spans="1:22">
      <c r="A111" s="16"/>
      <c r="B111" s="16"/>
      <c r="C111" s="16"/>
      <c r="D111" s="16"/>
      <c r="E111" s="65"/>
      <c r="F111" s="16"/>
      <c r="G111" s="64"/>
      <c r="H111" s="4"/>
    </row>
    <row r="112" spans="1:22">
      <c r="A112" s="16"/>
      <c r="B112" s="16"/>
      <c r="C112" s="16"/>
      <c r="D112" s="16"/>
      <c r="E112" s="65"/>
      <c r="F112" s="16"/>
      <c r="G112" s="64"/>
      <c r="H112" s="4"/>
    </row>
    <row r="113" spans="1:8">
      <c r="A113" s="16"/>
      <c r="B113" s="16"/>
      <c r="C113" s="16"/>
      <c r="D113" s="16"/>
      <c r="E113" s="65"/>
      <c r="F113" s="16"/>
      <c r="G113" s="64"/>
      <c r="H113" s="4"/>
    </row>
    <row r="114" spans="1:8">
      <c r="A114" s="16"/>
      <c r="B114" s="16"/>
      <c r="C114" s="16"/>
      <c r="D114" s="16"/>
      <c r="E114" s="65"/>
      <c r="F114" s="16"/>
      <c r="G114" s="64"/>
      <c r="H114" s="4"/>
    </row>
    <row r="115" spans="1:8">
      <c r="A115" s="16"/>
      <c r="B115" s="16"/>
      <c r="C115" s="16"/>
      <c r="D115" s="16"/>
      <c r="E115" s="65"/>
      <c r="F115" s="16"/>
      <c r="G115" s="64"/>
      <c r="H115" s="4"/>
    </row>
    <row r="116" spans="1:8">
      <c r="A116" s="16"/>
      <c r="B116" s="16"/>
      <c r="C116" s="16"/>
      <c r="D116" s="16"/>
      <c r="E116" s="65"/>
      <c r="F116" s="16"/>
      <c r="G116" s="64"/>
      <c r="H116" s="4"/>
    </row>
    <row r="117" spans="1:8">
      <c r="A117" s="16"/>
      <c r="B117" s="16"/>
      <c r="C117" s="16"/>
      <c r="D117" s="16"/>
      <c r="E117" s="65"/>
      <c r="F117" s="16"/>
      <c r="G117" s="64"/>
      <c r="H117" s="4"/>
    </row>
    <row r="118" spans="1:8">
      <c r="A118" s="16"/>
      <c r="B118" s="16"/>
      <c r="C118" s="16"/>
      <c r="D118" s="16"/>
      <c r="E118" s="65"/>
      <c r="F118" s="16"/>
      <c r="G118" s="64"/>
      <c r="H118" s="4"/>
    </row>
    <row r="119" spans="1:8">
      <c r="A119" s="16"/>
      <c r="B119" s="16"/>
      <c r="C119" s="16"/>
      <c r="D119" s="16"/>
      <c r="E119" s="65"/>
      <c r="F119" s="16"/>
      <c r="G119" s="64"/>
      <c r="H119" s="4"/>
    </row>
    <row r="120" spans="1:8">
      <c r="A120" s="16"/>
      <c r="B120" s="16"/>
      <c r="C120" s="16"/>
      <c r="D120" s="16"/>
      <c r="E120" s="65"/>
      <c r="F120" s="16"/>
      <c r="G120" s="64"/>
      <c r="H120" s="4"/>
    </row>
    <row r="121" spans="1:8">
      <c r="A121" s="16"/>
      <c r="B121" s="16"/>
      <c r="C121" s="16"/>
      <c r="D121" s="16"/>
      <c r="E121" s="65"/>
      <c r="F121" s="16"/>
      <c r="G121" s="64"/>
      <c r="H121" s="4"/>
    </row>
    <row r="122" spans="1:8">
      <c r="A122" s="16"/>
      <c r="B122" s="16"/>
      <c r="C122" s="16"/>
      <c r="D122" s="16"/>
      <c r="E122" s="65"/>
      <c r="F122" s="16"/>
      <c r="G122" s="64"/>
      <c r="H122" s="4"/>
    </row>
    <row r="123" spans="1:8">
      <c r="A123" s="16"/>
      <c r="B123" s="16"/>
      <c r="C123" s="16"/>
      <c r="D123" s="16"/>
      <c r="E123" s="65"/>
      <c r="F123" s="16"/>
      <c r="G123" s="64"/>
      <c r="H123" s="4"/>
    </row>
    <row r="124" spans="1:8">
      <c r="A124" s="16"/>
      <c r="B124" s="16"/>
      <c r="C124" s="16"/>
      <c r="D124" s="16"/>
      <c r="E124" s="65"/>
      <c r="F124" s="16"/>
      <c r="G124" s="64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16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1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21"/>
      <c r="B140" s="21"/>
      <c r="C140" s="21"/>
      <c r="D140" s="21"/>
      <c r="E140" s="21"/>
      <c r="F140" s="21"/>
      <c r="G140" s="20"/>
      <c r="H140" s="19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17"/>
      <c r="B149" s="17"/>
      <c r="C149" s="17"/>
      <c r="D149" s="17"/>
      <c r="E149" s="17"/>
      <c r="F149" s="17"/>
      <c r="G149" s="15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</sheetData>
  <sheetProtection algorithmName="SHA-512" hashValue="zeR8NRWYasqAtCM9nzXCJpvwZrzDVKS0JXY6+3+KnxoljCYcS62sLmFRqXyxTk9kJcN2OBXym7J95TyqiWWmJg==" saltValue="Ov5l+EbyI2AKjU7iTjkObw==" spinCount="100000" sheet="1" selectLockedCells="1"/>
  <dataConsolidate/>
  <mergeCells count="14">
    <mergeCell ref="A1:I1"/>
    <mergeCell ref="G70:G71"/>
    <mergeCell ref="H70:H71"/>
    <mergeCell ref="I70:I71"/>
    <mergeCell ref="A70:A71"/>
    <mergeCell ref="B70:B71"/>
    <mergeCell ref="C70:C71"/>
    <mergeCell ref="D70:D71"/>
    <mergeCell ref="E70:F70"/>
    <mergeCell ref="B58:E58"/>
    <mergeCell ref="B2:E2"/>
    <mergeCell ref="A51:B51"/>
    <mergeCell ref="D51:E51"/>
    <mergeCell ref="G51:H51"/>
  </mergeCells>
  <conditionalFormatting sqref="G99:G106 G135:G1048576">
    <cfRule type="containsText" dxfId="103" priority="11" operator="containsText" text="الجارية   Ongoing">
      <formula>NOT(ISERROR(SEARCH("الجارية   Ongoing",G99)))</formula>
    </cfRule>
    <cfRule type="containsText" dxfId="102" priority="12" operator="containsText" text="الغير منجزة   Not Done">
      <formula>NOT(ISERROR(SEARCH("الغير منجزة   Not Done",G99)))</formula>
    </cfRule>
    <cfRule type="containsText" dxfId="101" priority="13" operator="containsText" text="المنجزة    Done">
      <formula>NOT(ISERROR(SEARCH("المنجزة    Done",G99)))</formula>
    </cfRule>
    <cfRule type="containsText" dxfId="100" priority="14" operator="containsText" text="المتعثرة    Barrier">
      <formula>NOT(ISERROR(SEARCH("المتعثرة    Barrier",G99)))</formula>
    </cfRule>
  </conditionalFormatting>
  <conditionalFormatting sqref="G108:G134">
    <cfRule type="containsText" dxfId="99" priority="10" operator="containsText" text="المنجزة    Done">
      <formula>NOT(ISERROR(SEARCH("المنجزة    Done",G108)))</formula>
    </cfRule>
  </conditionalFormatting>
  <conditionalFormatting sqref="G108:G134">
    <cfRule type="containsText" dxfId="98" priority="6" operator="containsText" text="الجارية   Ongoing">
      <formula>NOT(ISERROR(SEARCH("الجارية   Ongoing",G108)))</formula>
    </cfRule>
    <cfRule type="containsText" dxfId="97" priority="7" operator="containsText" text="الغير منجزة   Not Done">
      <formula>NOT(ISERROR(SEARCH("الغير منجزة   Not Done",G108)))</formula>
    </cfRule>
    <cfRule type="containsText" dxfId="96" priority="8" operator="containsText" text="المنجزة    Done">
      <formula>NOT(ISERROR(SEARCH("المنجزة    Done",G108)))</formula>
    </cfRule>
    <cfRule type="containsText" dxfId="95" priority="9" operator="containsText" text="المتعثرة    Barrier">
      <formula>NOT(ISERROR(SEARCH("المتعثرة    Barrier",G108)))</formula>
    </cfRule>
  </conditionalFormatting>
  <conditionalFormatting sqref="G72:G98">
    <cfRule type="containsText" dxfId="94" priority="5" operator="containsText" text="المنجزة    Done">
      <formula>NOT(ISERROR(SEARCH("المنجزة    Done",G72)))</formula>
    </cfRule>
  </conditionalFormatting>
  <conditionalFormatting sqref="G72:G98">
    <cfRule type="containsText" dxfId="93" priority="1" operator="containsText" text="الجارية   Ongoing">
      <formula>NOT(ISERROR(SEARCH("الجارية   Ongoing",G72)))</formula>
    </cfRule>
    <cfRule type="containsText" dxfId="92" priority="2" operator="containsText" text="الغير منجزة   Not Done">
      <formula>NOT(ISERROR(SEARCH("الغير منجزة   Not Done",G72)))</formula>
    </cfRule>
    <cfRule type="containsText" dxfId="91" priority="3" operator="containsText" text="المنجزة    Done">
      <formula>NOT(ISERROR(SEARCH("المنجزة    Done",G72)))</formula>
    </cfRule>
    <cfRule type="containsText" dxfId="90" priority="4" operator="containsText" text="المتعثرة    Barrier">
      <formula>NOT(ISERROR(SEARCH("المتعثرة    Barrier",G72)))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8DDB3F7-228D-9B4A-B276-A3A245B30448}">
          <x14:formula1>
            <xm:f>'Key Features'!$A$2:$A$5</xm:f>
          </x14:formula1>
          <xm:sqref>G108:G134 H72:H98</xm:sqref>
        </x14:dataValidation>
        <x14:dataValidation type="list" allowBlank="1" showInputMessage="1" showErrorMessage="1" xr:uid="{E782C700-0DE2-D74A-ABB8-E83E131811EB}">
          <x14:formula1>
            <xm:f>'Key Features'!$E$2:$E$6</xm:f>
          </x14:formula1>
          <xm:sqref>B3</xm:sqref>
        </x14:dataValidation>
        <x14:dataValidation type="list" allowBlank="1" showInputMessage="1" showErrorMessage="1" xr:uid="{6FCB9C24-2AF3-584F-8AD1-8B40915EBF05}">
          <x14:formula1>
            <xm:f>'Key Features'!$C$2:$C$5</xm:f>
          </x14:formula1>
          <xm:sqref>F2</xm:sqref>
        </x14:dataValidation>
        <x14:dataValidation type="list" allowBlank="1" showInputMessage="1" showErrorMessage="1" xr:uid="{020AB699-7892-274C-99AA-8EA12CF463B8}">
          <x14:formula1>
            <xm:f>'Members Details'!$A:$A</xm:f>
          </x14:formula1>
          <xm:sqref>G10:G46 D108:D134 F108:F134 E10:E46 B63 A10:A46 D72:D98 G72:G98</xm:sqref>
        </x14:dataValidation>
        <x14:dataValidation type="list" allowBlank="1" showInputMessage="1" showErrorMessage="1" xr:uid="{49E55B8D-1F05-E94A-8961-4575549838C1}">
          <x14:formula1>
            <xm:f>'Key Features'!$G$2:$G$1646</xm:f>
          </x14:formula1>
          <xm:sqref>D3 E72:F98</xm:sqref>
        </x14:dataValidation>
        <x14:dataValidation type="list" allowBlank="1" showInputMessage="1" showErrorMessage="1" xr:uid="{3F7C0949-FD65-974C-B60C-C1A169FC9CDF}">
          <x14:formula1>
            <xm:f>'Key Features'!$K$2:$K$44</xm:f>
          </x14:formula1>
          <xm:sqref>F3</xm:sqref>
        </x14:dataValidation>
        <x14:dataValidation type="list" allowBlank="1" showInputMessage="1" showErrorMessage="1" xr:uid="{708FD40F-A967-474D-8D7D-C02B4AE65106}">
          <x14:formula1>
            <xm:f>'Key Features'!$I$2:$I$17</xm:f>
          </x14:formula1>
          <xm:sqref>H3</xm:sqref>
        </x14:dataValidation>
        <x14:dataValidation type="list" allowBlank="1" showInputMessage="1" showErrorMessage="1" xr:uid="{383357BE-8B7F-7044-B9E2-286D1E613318}">
          <x14:formula1>
            <xm:f>'Members Details'!$A$2:$A$27</xm:f>
          </x14:formula1>
          <xm:sqref>G72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9EDC-DEB5-A449-AD82-59735D59BCF3}">
  <sheetPr>
    <pageSetUpPr fitToPage="1"/>
  </sheetPr>
  <dimension ref="A1:P181"/>
  <sheetViews>
    <sheetView tabSelected="1" topLeftCell="A83" zoomScale="79" zoomScaleNormal="79" workbookViewId="0">
      <selection activeCell="B3" sqref="B3"/>
    </sheetView>
  </sheetViews>
  <sheetFormatPr baseColWidth="10" defaultRowHeight="16"/>
  <cols>
    <col min="1" max="1" width="41.6640625" customWidth="1"/>
    <col min="2" max="2" width="55.33203125" customWidth="1"/>
    <col min="3" max="3" width="47.33203125" customWidth="1"/>
    <col min="4" max="4" width="26.6640625" customWidth="1"/>
    <col min="5" max="5" width="36.1640625" customWidth="1"/>
    <col min="6" max="6" width="42.33203125" customWidth="1"/>
    <col min="7" max="7" width="40.83203125" customWidth="1"/>
    <col min="8" max="8" width="13.6640625" customWidth="1"/>
    <col min="9" max="9" width="16" customWidth="1"/>
    <col min="10" max="10" width="15.1640625" customWidth="1"/>
    <col min="11" max="11" width="12.33203125" customWidth="1"/>
    <col min="13" max="13" width="31.6640625" customWidth="1"/>
    <col min="14" max="14" width="39.33203125" customWidth="1"/>
    <col min="15" max="15" width="22" customWidth="1"/>
    <col min="17" max="17" width="11.83203125" customWidth="1"/>
    <col min="18" max="18" width="12" customWidth="1"/>
    <col min="19" max="19" width="12.1640625" customWidth="1"/>
  </cols>
  <sheetData>
    <row r="1" spans="1:7" ht="106" customHeight="1" thickBot="1">
      <c r="A1" s="265" t="s">
        <v>55</v>
      </c>
      <c r="B1" s="266"/>
      <c r="C1" s="266"/>
      <c r="D1" s="266"/>
      <c r="E1" s="266"/>
      <c r="F1" s="266"/>
      <c r="G1" s="266"/>
    </row>
    <row r="2" spans="1:7" ht="34" customHeight="1" thickBot="1">
      <c r="A2" s="127" t="s">
        <v>1</v>
      </c>
      <c r="B2" s="193"/>
      <c r="C2" s="40" t="str">
        <f>'Meeting #1'!F2</f>
        <v>Team Meeting   اجتماع الفريق</v>
      </c>
      <c r="D2" s="274" t="s">
        <v>42</v>
      </c>
      <c r="E2" s="275"/>
      <c r="F2" s="276">
        <v>2021</v>
      </c>
      <c r="G2" s="277"/>
    </row>
    <row r="3" spans="1:7" ht="50" customHeight="1" thickBot="1">
      <c r="A3" s="62"/>
      <c r="B3" s="62"/>
      <c r="C3" s="62"/>
      <c r="D3" s="62"/>
      <c r="E3" s="62"/>
      <c r="F3" s="62"/>
      <c r="G3" s="62"/>
    </row>
    <row r="4" spans="1:7" ht="30" customHeight="1" thickBot="1">
      <c r="A4" s="128" t="s">
        <v>41</v>
      </c>
      <c r="B4" s="192">
        <v>2</v>
      </c>
      <c r="C4" s="78" t="s">
        <v>40</v>
      </c>
      <c r="D4" s="192">
        <v>2</v>
      </c>
      <c r="E4" s="79" t="s">
        <v>39</v>
      </c>
      <c r="F4" s="272">
        <f>IFERROR($D$4/$B$4,0)</f>
        <v>1</v>
      </c>
      <c r="G4" s="273"/>
    </row>
    <row r="5" spans="1:7">
      <c r="A5" s="62"/>
      <c r="B5" s="62"/>
      <c r="C5" s="62"/>
      <c r="D5" s="62"/>
      <c r="E5" s="62"/>
      <c r="F5" s="62"/>
      <c r="G5" s="62"/>
    </row>
    <row r="6" spans="1:7" ht="50" customHeight="1" thickBot="1">
      <c r="A6" s="62"/>
      <c r="B6" s="62"/>
      <c r="C6" s="62"/>
      <c r="D6" s="62"/>
      <c r="E6" s="62"/>
      <c r="F6" s="62"/>
      <c r="G6" s="62"/>
    </row>
    <row r="7" spans="1:7" ht="32" customHeight="1" thickBot="1">
      <c r="A7" s="191" t="s">
        <v>38</v>
      </c>
      <c r="B7" s="269"/>
      <c r="C7" s="270"/>
      <c r="D7" s="270"/>
      <c r="E7" s="270"/>
      <c r="F7" s="270"/>
      <c r="G7" s="271"/>
    </row>
    <row r="8" spans="1:7">
      <c r="A8" s="63"/>
      <c r="B8" s="63"/>
      <c r="C8" s="63"/>
      <c r="D8" s="63"/>
      <c r="E8" s="63"/>
      <c r="F8" s="63"/>
      <c r="G8" s="63"/>
    </row>
    <row r="9" spans="1:7">
      <c r="A9" s="63"/>
      <c r="B9" s="63"/>
      <c r="C9" s="63"/>
      <c r="D9" s="63"/>
      <c r="E9" s="63"/>
      <c r="F9" s="63"/>
      <c r="G9" s="63"/>
    </row>
    <row r="10" spans="1:7" ht="37">
      <c r="A10" s="267" t="s">
        <v>37</v>
      </c>
      <c r="B10" s="268"/>
      <c r="C10" s="268"/>
      <c r="D10" s="268"/>
      <c r="E10" s="268"/>
      <c r="F10" s="268"/>
      <c r="G10" s="268"/>
    </row>
    <row r="11" spans="1:7" ht="38" thickBot="1">
      <c r="A11" s="70"/>
      <c r="B11" s="71"/>
      <c r="C11" s="71"/>
      <c r="D11" s="71"/>
      <c r="E11" s="71"/>
      <c r="F11" s="71"/>
      <c r="G11" s="71"/>
    </row>
    <row r="12" spans="1:7" s="62" customFormat="1" ht="28" customHeight="1" thickBot="1">
      <c r="A12" s="178"/>
      <c r="B12" s="200" t="s">
        <v>66</v>
      </c>
      <c r="C12" s="201" t="s">
        <v>67</v>
      </c>
      <c r="D12" s="201" t="s">
        <v>68</v>
      </c>
      <c r="E12" s="201" t="s">
        <v>69</v>
      </c>
      <c r="F12" s="204" t="s">
        <v>70</v>
      </c>
      <c r="G12" s="205" t="s">
        <v>71</v>
      </c>
    </row>
    <row r="13" spans="1:7" s="62" customFormat="1" ht="29" customHeight="1" thickBot="1">
      <c r="A13" s="199" t="s">
        <v>65</v>
      </c>
      <c r="B13" s="85">
        <f>AVERAGE(Table3[No. of Meetings ])</f>
        <v>2</v>
      </c>
      <c r="C13" s="135">
        <f>AVERAGE(Table3[Attended])</f>
        <v>1.5</v>
      </c>
      <c r="D13" s="136">
        <f>AVERAGE(Table3[[ Apologized]])</f>
        <v>0.25</v>
      </c>
      <c r="E13" s="136">
        <f>AVERAGE(Table3[[   Absence]])</f>
        <v>0.25</v>
      </c>
      <c r="F13" s="202">
        <f>IFERROR(AVERAGE(Table3[% of Attendance]),0)</f>
        <v>0.75</v>
      </c>
      <c r="G13" s="203">
        <f>1-F13</f>
        <v>0.25</v>
      </c>
    </row>
    <row r="14" spans="1:7" s="62" customFormat="1" ht="29" customHeight="1">
      <c r="A14" s="76"/>
      <c r="B14" s="137"/>
      <c r="C14" s="138"/>
      <c r="D14" s="139"/>
      <c r="E14" s="139"/>
      <c r="F14" s="140"/>
      <c r="G14" s="77"/>
    </row>
    <row r="15" spans="1:7" s="62" customFormat="1" ht="29" customHeight="1">
      <c r="B15" s="137"/>
      <c r="C15" s="138"/>
      <c r="D15" s="139"/>
      <c r="E15" s="139"/>
      <c r="F15" s="140"/>
      <c r="G15" s="77"/>
    </row>
    <row r="16" spans="1:7" s="62" customFormat="1" ht="29" customHeight="1">
      <c r="A16" s="76"/>
      <c r="B16" s="137"/>
      <c r="C16" s="138"/>
      <c r="D16" s="139"/>
      <c r="E16" s="139"/>
      <c r="F16" s="140"/>
      <c r="G16" s="77"/>
    </row>
    <row r="17" spans="1:9" s="62" customFormat="1" ht="29" customHeight="1">
      <c r="A17" s="76"/>
      <c r="B17" s="137"/>
      <c r="C17" s="138"/>
      <c r="D17" s="139"/>
      <c r="E17" s="139"/>
      <c r="F17" s="140"/>
      <c r="G17" s="77"/>
    </row>
    <row r="18" spans="1:9" s="62" customFormat="1" ht="29" customHeight="1">
      <c r="A18" s="76"/>
      <c r="B18" s="137"/>
      <c r="C18" s="138"/>
      <c r="D18" s="139"/>
      <c r="E18" s="139"/>
      <c r="F18" s="140"/>
      <c r="G18" s="77"/>
    </row>
    <row r="19" spans="1:9" s="62" customFormat="1" ht="29" customHeight="1">
      <c r="A19" s="76"/>
      <c r="B19" s="137"/>
      <c r="C19" s="138"/>
      <c r="D19" s="139"/>
      <c r="E19" s="139"/>
      <c r="F19" s="140"/>
      <c r="G19" s="77"/>
    </row>
    <row r="20" spans="1:9" s="62" customFormat="1" ht="29" customHeight="1">
      <c r="A20" s="76"/>
      <c r="B20" s="137"/>
      <c r="C20" s="138"/>
      <c r="D20" s="139"/>
      <c r="E20" s="139"/>
      <c r="F20" s="140"/>
      <c r="G20" s="77"/>
    </row>
    <row r="21" spans="1:9" s="62" customFormat="1" ht="29" customHeight="1">
      <c r="A21" s="76"/>
      <c r="B21" s="137"/>
      <c r="C21" s="138"/>
      <c r="D21" s="139"/>
      <c r="E21" s="139"/>
      <c r="F21" s="140"/>
      <c r="G21" s="77"/>
    </row>
    <row r="22" spans="1:9" s="62" customFormat="1" ht="29" customHeight="1">
      <c r="A22" s="76"/>
      <c r="B22" s="137"/>
      <c r="C22" s="138"/>
      <c r="D22" s="139"/>
      <c r="E22" s="139"/>
      <c r="F22" s="140"/>
      <c r="G22" s="77"/>
    </row>
    <row r="23" spans="1:9" s="62" customFormat="1" ht="29" customHeight="1">
      <c r="A23" s="76"/>
      <c r="B23" s="137"/>
      <c r="C23" s="138"/>
      <c r="D23" s="139"/>
      <c r="E23" s="139"/>
      <c r="F23" s="140"/>
      <c r="G23" s="77"/>
    </row>
    <row r="24" spans="1:9" s="62" customFormat="1" ht="28" customHeight="1">
      <c r="A24" s="76"/>
      <c r="B24" s="137"/>
      <c r="C24" s="138"/>
      <c r="D24" s="139"/>
      <c r="E24" s="139"/>
      <c r="F24" s="140"/>
      <c r="G24" s="77"/>
    </row>
    <row r="25" spans="1:9" s="62" customFormat="1" ht="84" customHeight="1"/>
    <row r="26" spans="1:9" ht="35" customHeight="1" thickBot="1">
      <c r="A26" s="80" t="s">
        <v>36</v>
      </c>
      <c r="B26" s="81" t="s">
        <v>35</v>
      </c>
      <c r="C26" s="82" t="s">
        <v>34</v>
      </c>
      <c r="D26" s="83" t="s">
        <v>33</v>
      </c>
      <c r="E26" s="83" t="s">
        <v>72</v>
      </c>
      <c r="F26" s="83" t="s">
        <v>73</v>
      </c>
      <c r="G26" s="84" t="s">
        <v>32</v>
      </c>
    </row>
    <row r="27" spans="1:9" ht="33" customHeight="1">
      <c r="A27" s="129" t="str">
        <f>IF(ISBLANK('Members Details'!$A2),"Name is Not Available",'Members Details'!$A2)</f>
        <v>A</v>
      </c>
      <c r="B27" s="130" t="str">
        <f>IF(ISBLANK('Members Details'!$B2),"Name is Not Available",'Members Details'!$B2)</f>
        <v>a</v>
      </c>
      <c r="C27" s="130">
        <f>IF(ISBLANK('Members Details'!$A2),"Name is Not Available",$D$4)</f>
        <v>2</v>
      </c>
      <c r="D27" s="130">
        <f>IF(ISBLANK('Members Details'!$A2),"Name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2</v>
      </c>
      <c r="E27" s="130">
        <f>IF(ISBLANK('Members Details'!$A2),"Name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0</v>
      </c>
      <c r="F27" s="130">
        <f>IF(ISBLANK('Members Details'!$A2),"Name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0</v>
      </c>
      <c r="G27" s="131">
        <f>IFERROR(((Table3[[#This Row],[Attended]]+Table3[[#This Row],[ Apologized]])-Table3[[#This Row],[   Absence]])/Table3[[#This Row],[No. of Meetings ]],"Name is Not Available")</f>
        <v>1</v>
      </c>
      <c r="I27" s="34"/>
    </row>
    <row r="28" spans="1:9" ht="32" customHeight="1">
      <c r="A28" s="206" t="str">
        <f>IF(ISBLANK('Members Details'!$A3),"Name is Not Available",'Members Details'!$A3)</f>
        <v>B</v>
      </c>
      <c r="B28" s="207" t="str">
        <f>IF(ISBLANK('Members Details'!$B3),"Name is Not Available",'Members Details'!$B3)</f>
        <v>b</v>
      </c>
      <c r="C28" s="207">
        <f>IF(ISBLANK('Members Details'!$A3),"Name is Not Available",$D$4)</f>
        <v>2</v>
      </c>
      <c r="D28" s="207">
        <f>IF(ISBLANK('Members Details'!$A3),"Name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2</v>
      </c>
      <c r="E28" s="207">
        <f>IF(ISBLANK('Members Details'!$A3),"Name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0</v>
      </c>
      <c r="F28" s="207">
        <f>IF(ISBLANK('Members Details'!$A3),"Name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0</v>
      </c>
      <c r="G28" s="209">
        <f>IFERROR(((Table3[[#This Row],[Attended]]+Table3[[#This Row],[ Apologized]])-Table3[[#This Row],[   Absence]])/Table3[[#This Row],[No. of Meetings ]],"Name is Not Available")</f>
        <v>1</v>
      </c>
      <c r="I28" s="34"/>
    </row>
    <row r="29" spans="1:9" ht="35" customHeight="1">
      <c r="A29" s="206" t="str">
        <f>IF(ISBLANK('Members Details'!$A4),"Name is Not Available",'Members Details'!$A4)</f>
        <v>C</v>
      </c>
      <c r="B29" s="207" t="str">
        <f>IF(ISBLANK('Members Details'!$B4),"Name is Not Available",'Members Details'!$B4)</f>
        <v>c</v>
      </c>
      <c r="C29" s="207">
        <f>IF(ISBLANK('Members Details'!$A4),"Name is Not Available",$D$4)</f>
        <v>2</v>
      </c>
      <c r="D29" s="207">
        <f>IF(ISBLANK('Members Details'!$A4),"Name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1</v>
      </c>
      <c r="E29" s="207">
        <f>IF(ISBLANK('Members Details'!$A4),"Name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0</v>
      </c>
      <c r="F29" s="207">
        <f>IF(ISBLANK('Members Details'!$A4),"Name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1</v>
      </c>
      <c r="G29" s="209">
        <f>IFERROR(((Table3[[#This Row],[Attended]]+Table3[[#This Row],[ Apologized]])-Table3[[#This Row],[   Absence]])/Table3[[#This Row],[No. of Meetings ]],"Name is Not Available")</f>
        <v>0</v>
      </c>
      <c r="I29" s="34"/>
    </row>
    <row r="30" spans="1:9" ht="36" customHeight="1">
      <c r="A30" s="208" t="str">
        <f>IF(ISBLANK('Members Details'!$A5),"Name is Not Available",'Members Details'!$A5)</f>
        <v>D</v>
      </c>
      <c r="B30" s="207" t="str">
        <f>IF(ISBLANK('Members Details'!$B5),"Name is Not Available",'Members Details'!$B5)</f>
        <v>d</v>
      </c>
      <c r="C30" s="207">
        <f>IF(ISBLANK('Members Details'!$A5),"Name is Not Available",$D$4)</f>
        <v>2</v>
      </c>
      <c r="D30" s="207">
        <f>IF(ISBLANK('Members Details'!$A5),"Name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1</v>
      </c>
      <c r="E30" s="207">
        <f>IF(ISBLANK('Members Details'!$A5),"Name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1</v>
      </c>
      <c r="F30" s="207">
        <f>IF(ISBLANK('Members Details'!$A5),"Name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0</v>
      </c>
      <c r="G30" s="209">
        <f>IFERROR(((Table3[[#This Row],[Attended]]+Table3[[#This Row],[ Apologized]])-Table3[[#This Row],[   Absence]])/Table3[[#This Row],[No. of Meetings ]],"Name is Not Available")</f>
        <v>1</v>
      </c>
      <c r="I30" s="34"/>
    </row>
    <row r="31" spans="1:9" ht="32" customHeight="1">
      <c r="A31" s="210" t="str">
        <f>IF(ISBLANK('Members Details'!$A6),"Name is Not Available",'Members Details'!$A6)</f>
        <v>Name is Not Available</v>
      </c>
      <c r="B31" s="211" t="str">
        <f>IF(ISBLANK('Members Details'!$B6),"Name is Not Available",'Members Details'!$B6)</f>
        <v>Name is Not Available</v>
      </c>
      <c r="C31" s="211" t="str">
        <f>IF(ISBLANK('Members Details'!$A6),"Name is Not Available",$D$4)</f>
        <v>Name is Not Available</v>
      </c>
      <c r="D31" s="211" t="str">
        <f>IF(ISBLANK('Members Details'!$A6),"Name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31" s="211" t="str">
        <f>IF(ISBLANK('Members Details'!$A6),"Name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31" s="211" t="str">
        <f>IF(ISBLANK('Members Details'!$A6),"Name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31" s="212" t="str">
        <f>IFERROR(((Table3[[#This Row],[Attended]]+Table3[[#This Row],[ Apologized]])-Table3[[#This Row],[   Absence]])/Table3[[#This Row],[No. of Meetings ]],"Name is Not Available")</f>
        <v>Name is Not Available</v>
      </c>
      <c r="I31" s="34"/>
    </row>
    <row r="32" spans="1:9" ht="30" customHeight="1">
      <c r="A32" s="210" t="str">
        <f>IF(ISBLANK('Members Details'!$A7),"Name is Not Available",'Members Details'!$A7)</f>
        <v>Name is Not Available</v>
      </c>
      <c r="B32" s="211" t="str">
        <f>IF(ISBLANK('Members Details'!$B7),"Name is Not Available",'Members Details'!$B7)</f>
        <v>Name is Not Available</v>
      </c>
      <c r="C32" s="211" t="str">
        <f>IF(ISBLANK('Members Details'!$A7),"Name is Not Available",$D$4)</f>
        <v>Name is Not Available</v>
      </c>
      <c r="D32" s="211" t="str">
        <f>IF(ISBLANK('Members Details'!$A7),"Name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32" s="211" t="str">
        <f>IF(ISBLANK('Members Details'!$A7),"Name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32" s="211" t="str">
        <f>IF(ISBLANK('Members Details'!$A7),"Name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32" s="212" t="str">
        <f>IFERROR(((Table3[[#This Row],[Attended]]+Table3[[#This Row],[ Apologized]])-Table3[[#This Row],[   Absence]])/Table3[[#This Row],[No. of Meetings ]],"Name is Not Available")</f>
        <v>Name is Not Available</v>
      </c>
      <c r="I32" s="34"/>
    </row>
    <row r="33" spans="1:9" ht="32" customHeight="1">
      <c r="A33" s="210" t="str">
        <f>IF(ISBLANK('Members Details'!$A8),"Name is Not Available",'Members Details'!$A8)</f>
        <v>Name is Not Available</v>
      </c>
      <c r="B33" s="211" t="str">
        <f>IF(ISBLANK('Members Details'!$B8),"Name is Not Available",'Members Details'!$B8)</f>
        <v>Name is Not Available</v>
      </c>
      <c r="C33" s="211" t="str">
        <f>IF(ISBLANK('Members Details'!$A8),"Name is Not Available",$D$4)</f>
        <v>Name is Not Available</v>
      </c>
      <c r="D33" s="211" t="str">
        <f>IF(ISBLANK('Members Details'!$A8),"Name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33" s="211" t="str">
        <f>IF(ISBLANK('Members Details'!$A8),"Name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33" s="211" t="str">
        <f>IF(ISBLANK('Members Details'!$A8),"Name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33" s="212" t="str">
        <f>IFERROR(((Table3[[#This Row],[Attended]]+Table3[[#This Row],[ Apologized]])-Table3[[#This Row],[   Absence]])/Table3[[#This Row],[No. of Meetings ]],"Name is Not Available")</f>
        <v>Name is Not Available</v>
      </c>
      <c r="I33" s="34"/>
    </row>
    <row r="34" spans="1:9" ht="32" customHeight="1">
      <c r="A34" s="210" t="str">
        <f>IF(ISBLANK('Members Details'!$A9),"Name is Not Available",'Members Details'!$A9)</f>
        <v>Name is Not Available</v>
      </c>
      <c r="B34" s="211" t="str">
        <f>IF(ISBLANK('Members Details'!$B9),"Name is Not Available",'Members Details'!$B9)</f>
        <v>Name is Not Available</v>
      </c>
      <c r="C34" s="211" t="str">
        <f>IF(ISBLANK('Members Details'!$A9),"Name is Not Available",$D$4)</f>
        <v>Name is Not Available</v>
      </c>
      <c r="D34" s="211" t="str">
        <f>IF(ISBLANK('Members Details'!$A9),"Name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34" s="211" t="str">
        <f>IF(ISBLANK('Members Details'!$A9),"Name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34" s="211" t="str">
        <f>IF(ISBLANK('Members Details'!$A9),"Name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34" s="212" t="str">
        <f>IFERROR(((Table3[[#This Row],[Attended]]+Table3[[#This Row],[ Apologized]])-Table3[[#This Row],[   Absence]])/Table3[[#This Row],[No. of Meetings ]],"Name is Not Available")</f>
        <v>Name is Not Available</v>
      </c>
      <c r="I34" s="34"/>
    </row>
    <row r="35" spans="1:9" ht="32" customHeight="1">
      <c r="A35" s="210" t="str">
        <f>IF(ISBLANK('Members Details'!$A10),"Name is Not Available",'Members Details'!$A10)</f>
        <v>Name is Not Available</v>
      </c>
      <c r="B35" s="211" t="str">
        <f>IF(ISBLANK('Members Details'!$B10),"Name is Not Available",'Members Details'!$B10)</f>
        <v>Name is Not Available</v>
      </c>
      <c r="C35" s="211" t="str">
        <f>IF(ISBLANK('Members Details'!$A10),"Name is Not Available",$D$4)</f>
        <v>Name is Not Available</v>
      </c>
      <c r="D35" s="211" t="str">
        <f>IF(ISBLANK('Members Details'!$A10),"Name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35" s="211" t="str">
        <f>IF(ISBLANK('Members Details'!$A10),"Name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35" s="211" t="str">
        <f>IF(ISBLANK('Members Details'!$A10),"Name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35" s="212" t="str">
        <f>IFERROR(((Table3[[#This Row],[Attended]]+Table3[[#This Row],[ Apologized]])-Table3[[#This Row],[   Absence]])/Table3[[#This Row],[No. of Meetings ]],"Name is Not Available")</f>
        <v>Name is Not Available</v>
      </c>
      <c r="I35" s="34"/>
    </row>
    <row r="36" spans="1:9" ht="36" customHeight="1">
      <c r="A36" s="210" t="str">
        <f>IF(ISBLANK('Members Details'!$A11),"Name is Not Available",'Members Details'!$A11)</f>
        <v>Name is Not Available</v>
      </c>
      <c r="B36" s="211" t="str">
        <f>IF(ISBLANK('Members Details'!$B11),"Name is Not Available",'Members Details'!$B11)</f>
        <v>Name is Not Available</v>
      </c>
      <c r="C36" s="211" t="str">
        <f>IF(ISBLANK('Members Details'!$A11),"Name is Not Available",$D$4)</f>
        <v>Name is Not Available</v>
      </c>
      <c r="D36" s="211" t="str">
        <f>IF(ISBLANK('Members Details'!$A11),"Name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36" s="211" t="str">
        <f>IF(ISBLANK('Members Details'!$A11),"Name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36" s="211" t="str">
        <f>IF(ISBLANK('Members Details'!$A11),"Name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36" s="212" t="str">
        <f>IFERROR(((Table3[[#This Row],[Attended]]+Table3[[#This Row],[ Apologized]])-Table3[[#This Row],[   Absence]])/Table3[[#This Row],[No. of Meetings ]],"Name is Not Available")</f>
        <v>Name is Not Available</v>
      </c>
      <c r="I36" s="34"/>
    </row>
    <row r="37" spans="1:9" ht="37" customHeight="1">
      <c r="A37" s="210" t="str">
        <f>IF(ISBLANK('Members Details'!$A12),"Name is Not Available",'Members Details'!$A12)</f>
        <v>Name is Not Available</v>
      </c>
      <c r="B37" s="211" t="str">
        <f>IF(ISBLANK('Members Details'!$B12),"Name is Not Available",'Members Details'!$B12)</f>
        <v>Name is Not Available</v>
      </c>
      <c r="C37" s="211" t="str">
        <f>IF(ISBLANK('Members Details'!$A12),"Name is Not Available",$D$4)</f>
        <v>Name is Not Available</v>
      </c>
      <c r="D37" s="211" t="str">
        <f>IF(ISBLANK('Members Details'!$A12),"Name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37" s="211" t="str">
        <f>IF(ISBLANK('Members Details'!$A12),"Name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37" s="211" t="str">
        <f>IF(ISBLANK('Members Details'!$A12),"Name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37" s="212" t="str">
        <f>IFERROR(((Table3[[#This Row],[Attended]]+Table3[[#This Row],[ Apologized]])-Table3[[#This Row],[   Absence]])/Table3[[#This Row],[No. of Meetings ]],"Name is Not Available")</f>
        <v>Name is Not Available</v>
      </c>
      <c r="I37" s="34"/>
    </row>
    <row r="38" spans="1:9" ht="33" customHeight="1">
      <c r="A38" s="210" t="str">
        <f>IF(ISBLANK('Members Details'!$A13),"Name is Not Available",'Members Details'!$A13)</f>
        <v>Name is Not Available</v>
      </c>
      <c r="B38" s="211" t="str">
        <f>IF(ISBLANK('Members Details'!$B13),"Name is Not Available",'Members Details'!$B13)</f>
        <v>Name is Not Available</v>
      </c>
      <c r="C38" s="211" t="str">
        <f>IF(ISBLANK('Members Details'!$A13),"Name is Not Available",$D$4)</f>
        <v>Name is Not Available</v>
      </c>
      <c r="D38" s="211" t="str">
        <f>IF(ISBLANK('Members Details'!$A13),"Name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38" s="211" t="str">
        <f>IF(ISBLANK('Members Details'!$A13),"Name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38" s="211" t="str">
        <f>IF(ISBLANK('Members Details'!$A13),"Name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38" s="212" t="str">
        <f>IFERROR(((Table3[[#This Row],[Attended]]+Table3[[#This Row],[ Apologized]])-Table3[[#This Row],[   Absence]])/Table3[[#This Row],[No. of Meetings ]],"Name is Not Available")</f>
        <v>Name is Not Available</v>
      </c>
      <c r="I38" s="34"/>
    </row>
    <row r="39" spans="1:9" ht="35" customHeight="1">
      <c r="A39" s="210" t="str">
        <f>IF(ISBLANK('Members Details'!$A14),"Name is Not Available",'Members Details'!$A14)</f>
        <v>Name is Not Available</v>
      </c>
      <c r="B39" s="211" t="str">
        <f>IF(ISBLANK('Members Details'!$B14),"Name is Not Available",'Members Details'!$B14)</f>
        <v>Name is Not Available</v>
      </c>
      <c r="C39" s="211" t="str">
        <f>IF(ISBLANK('Members Details'!$A14),"Name is Not Available",$D$4)</f>
        <v>Name is Not Available</v>
      </c>
      <c r="D39" s="211" t="str">
        <f>IF(ISBLANK('Members Details'!$A14),"Name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39" s="211" t="str">
        <f>IF(ISBLANK('Members Details'!$A14),"Name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39" s="211" t="str">
        <f>IF(ISBLANK('Members Details'!$A14),"Name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39" s="212" t="str">
        <f>IFERROR(((Table3[[#This Row],[Attended]]+Table3[[#This Row],[ Apologized]])-Table3[[#This Row],[   Absence]])/Table3[[#This Row],[No. of Meetings ]],"Name is Not Available")</f>
        <v>Name is Not Available</v>
      </c>
      <c r="I39" s="34"/>
    </row>
    <row r="40" spans="1:9" ht="35" customHeight="1">
      <c r="A40" s="210" t="str">
        <f>IF(ISBLANK('Members Details'!$A15),"Name is Not Available",'Members Details'!$A15)</f>
        <v>Name is Not Available</v>
      </c>
      <c r="B40" s="211" t="str">
        <f>IF(ISBLANK('Members Details'!$B15),"Name is Not Available",'Members Details'!$B15)</f>
        <v>Name is Not Available</v>
      </c>
      <c r="C40" s="211" t="str">
        <f>IF(ISBLANK('Members Details'!$A15),"Name is Not Available",$D$4)</f>
        <v>Name is Not Available</v>
      </c>
      <c r="D40" s="211" t="str">
        <f>IF(ISBLANK('Members Details'!$A15),"Name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40" s="211" t="str">
        <f>IF(ISBLANK('Members Details'!$A15),"Name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40" s="211" t="str">
        <f>IF(ISBLANK('Members Details'!$A15),"Name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40" s="212" t="str">
        <f>IFERROR(((Table3[[#This Row],[Attended]]+Table3[[#This Row],[ Apologized]])-Table3[[#This Row],[   Absence]])/Table3[[#This Row],[No. of Meetings ]],"Name is Not Available")</f>
        <v>Name is Not Available</v>
      </c>
      <c r="I40" s="34"/>
    </row>
    <row r="41" spans="1:9" ht="37" customHeight="1">
      <c r="A41" s="210" t="str">
        <f>IF(ISBLANK('Members Details'!$A16),"Name is Not Available",'Members Details'!$A16)</f>
        <v>Name is Not Available</v>
      </c>
      <c r="B41" s="211" t="str">
        <f>IF(ISBLANK('Members Details'!$B16),"Name is Not Available",'Members Details'!$B16)</f>
        <v>Name is Not Available</v>
      </c>
      <c r="C41" s="211" t="str">
        <f>IF(ISBLANK('Members Details'!$A16),"Name is Not Available",$D$4)</f>
        <v>Name is Not Available</v>
      </c>
      <c r="D41" s="211" t="str">
        <f>IF(ISBLANK('Members Details'!$A16),"Name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41" s="211" t="str">
        <f>IF(ISBLANK('Members Details'!$A16),"Name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41" s="211" t="str">
        <f>IF(ISBLANK('Members Details'!$A16),"Name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41" s="212" t="str">
        <f>IFERROR(((Table3[[#This Row],[Attended]]+Table3[[#This Row],[ Apologized]])-Table3[[#This Row],[   Absence]])/Table3[[#This Row],[No. of Meetings ]],"Name is Not Available")</f>
        <v>Name is Not Available</v>
      </c>
      <c r="I41" s="34"/>
    </row>
    <row r="42" spans="1:9" ht="32" customHeight="1">
      <c r="A42" s="210" t="str">
        <f>IF(ISBLANK('Members Details'!$A17),"Name is Not Available",'Members Details'!$A17)</f>
        <v>Name is Not Available</v>
      </c>
      <c r="B42" s="211" t="str">
        <f>IF(ISBLANK('Members Details'!$B17),"Name is Not Available",'Members Details'!$B17)</f>
        <v>Name is Not Available</v>
      </c>
      <c r="C42" s="211" t="str">
        <f>IF(ISBLANK('Members Details'!$A17),"Name is Not Available",$D$4)</f>
        <v>Name is Not Available</v>
      </c>
      <c r="D42" s="211" t="str">
        <f>IF(ISBLANK('Members Details'!$A17),"Name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42" s="211" t="str">
        <f>IF(ISBLANK('Members Details'!$A17),"Name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42" s="211" t="str">
        <f>IF(ISBLANK('Members Details'!$A17),"Name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42" s="212" t="str">
        <f>IFERROR(((Table3[[#This Row],[Attended]]+Table3[[#This Row],[ Apologized]])-Table3[[#This Row],[   Absence]])/Table3[[#This Row],[No. of Meetings ]],"Name is Not Available")</f>
        <v>Name is Not Available</v>
      </c>
      <c r="I42" s="34"/>
    </row>
    <row r="43" spans="1:9" ht="30" customHeight="1">
      <c r="A43" s="210" t="str">
        <f>IF(ISBLANK('Members Details'!$A18),"Name is Not Available",'Members Details'!$A18)</f>
        <v>Name is Not Available</v>
      </c>
      <c r="B43" s="211" t="str">
        <f>IF(ISBLANK('Members Details'!$B18),"Name is Not Available",'Members Details'!$B18)</f>
        <v>Name is Not Available</v>
      </c>
      <c r="C43" s="211" t="str">
        <f>IF(ISBLANK('Members Details'!$A18),"Name is Not Available",$D$4)</f>
        <v>Name is Not Available</v>
      </c>
      <c r="D43" s="211" t="str">
        <f>IF(ISBLANK('Members Details'!$A18),"Name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43" s="211" t="str">
        <f>IF(ISBLANK('Members Details'!$A18),"Name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43" s="211" t="str">
        <f>IF(ISBLANK('Members Details'!$A18),"Name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43" s="212" t="str">
        <f>IFERROR(((Table3[[#This Row],[Attended]]+Table3[[#This Row],[ Apologized]])-Table3[[#This Row],[   Absence]])/Table3[[#This Row],[No. of Meetings ]],"Name is Not Available")</f>
        <v>Name is Not Available</v>
      </c>
      <c r="I43" s="34"/>
    </row>
    <row r="44" spans="1:9" ht="36" customHeight="1">
      <c r="A44" s="210" t="str">
        <f>IF(ISBLANK('Members Details'!$A19),"Name is Not Available",'Members Details'!$A19)</f>
        <v>Name is Not Available</v>
      </c>
      <c r="B44" s="211" t="str">
        <f>IF(ISBLANK('Members Details'!$B19),"Name is Not Available",'Members Details'!$B19)</f>
        <v>Name is Not Available</v>
      </c>
      <c r="C44" s="211" t="str">
        <f>IF(ISBLANK('Members Details'!$A19),"Name is Not Available",$D$4)</f>
        <v>Name is Not Available</v>
      </c>
      <c r="D44" s="211" t="str">
        <f>IF(ISBLANK('Members Details'!$A19),"Name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44" s="211" t="str">
        <f>IF(ISBLANK('Members Details'!$A19),"Name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44" s="211" t="str">
        <f>IF(ISBLANK('Members Details'!$A19),"Name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44" s="212" t="str">
        <f>IFERROR(((Table3[[#This Row],[Attended]]+Table3[[#This Row],[ Apologized]])-Table3[[#This Row],[   Absence]])/Table3[[#This Row],[No. of Meetings ]],"Name is Not Available")</f>
        <v>Name is Not Available</v>
      </c>
      <c r="I44" s="34"/>
    </row>
    <row r="45" spans="1:9" ht="35" customHeight="1">
      <c r="A45" s="210" t="str">
        <f>IF(ISBLANK('Members Details'!$A20),"Name is Not Available",'Members Details'!$A20)</f>
        <v>Name is Not Available</v>
      </c>
      <c r="B45" s="211" t="str">
        <f>IF(ISBLANK('Members Details'!$B20),"Name is Not Available",'Members Details'!$B20)</f>
        <v>Name is Not Available</v>
      </c>
      <c r="C45" s="211" t="str">
        <f>IF(ISBLANK('Members Details'!$A20),"Name is Not Available",$D$4)</f>
        <v>Name is Not Available</v>
      </c>
      <c r="D45" s="211" t="str">
        <f>IF(ISBLANK('Members Details'!$A20),"Name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45" s="211" t="str">
        <f>IF(ISBLANK('Members Details'!$A20),"Name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45" s="211" t="str">
        <f>IF(ISBLANK('Members Details'!$A20),"Name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45" s="212" t="str">
        <f>IFERROR(((Table3[[#This Row],[Attended]]+Table3[[#This Row],[ Apologized]])-Table3[[#This Row],[   Absence]])/Table3[[#This Row],[No. of Meetings ]],"Name is Not Available")</f>
        <v>Name is Not Available</v>
      </c>
      <c r="I45" s="34"/>
    </row>
    <row r="46" spans="1:9" ht="32" customHeight="1">
      <c r="A46" s="210" t="str">
        <f>IF(ISBLANK('Members Details'!$A21),"Name is Not Available",'Members Details'!$A21)</f>
        <v>Name is Not Available</v>
      </c>
      <c r="B46" s="211" t="str">
        <f>IF(ISBLANK('Members Details'!$B21),"Name is Not Available",'Members Details'!$B21)</f>
        <v>Name is Not Available</v>
      </c>
      <c r="C46" s="211" t="str">
        <f>IF(ISBLANK('Members Details'!$A21),"Name is Not Available",$D$4)</f>
        <v>Name is Not Available</v>
      </c>
      <c r="D46" s="211" t="str">
        <f>IF(ISBLANK('Members Details'!$A21),"Name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46" s="211" t="str">
        <f>IF(ISBLANK('Members Details'!$A21),"Name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46" s="211" t="str">
        <f>IF(ISBLANK('Members Details'!$A21),"Name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46" s="212" t="str">
        <f>IFERROR(((Table3[[#This Row],[Attended]]+Table3[[#This Row],[ Apologized]])-Table3[[#This Row],[   Absence]])/Table3[[#This Row],[No. of Meetings ]],"Name is Not Available")</f>
        <v>Name is Not Available</v>
      </c>
      <c r="I46" s="34"/>
    </row>
    <row r="47" spans="1:9" ht="35" customHeight="1">
      <c r="A47" s="210" t="str">
        <f>IF(ISBLANK('Members Details'!$A22),"Name is Not Available",'Members Details'!$A22)</f>
        <v>Name is Not Available</v>
      </c>
      <c r="B47" s="211" t="str">
        <f>IF(ISBLANK('Members Details'!$B22),"Name is Not Available",'Members Details'!$B22)</f>
        <v>Name is Not Available</v>
      </c>
      <c r="C47" s="211" t="str">
        <f>IF(ISBLANK('Members Details'!$A22),"Name is Not Available",$D$4)</f>
        <v>Name is Not Available</v>
      </c>
      <c r="D47" s="211" t="str">
        <f>IF(ISBLANK('Members Details'!$A22),"Name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47" s="211" t="str">
        <f>IF(ISBLANK('Members Details'!$A22),"Name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47" s="211" t="str">
        <f>IF(ISBLANK('Members Details'!$A22),"Name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47" s="212" t="str">
        <f>IFERROR(((Table3[[#This Row],[Attended]]+Table3[[#This Row],[ Apologized]])-Table3[[#This Row],[   Absence]])/Table3[[#This Row],[No. of Meetings ]],"Name is Not Available")</f>
        <v>Name is Not Available</v>
      </c>
      <c r="I47" s="34"/>
    </row>
    <row r="48" spans="1:9" ht="37" customHeight="1">
      <c r="A48" s="210" t="str">
        <f>IF(ISBLANK('Members Details'!$A23),"Name is Not Available",'Members Details'!$A23)</f>
        <v>Name is Not Available</v>
      </c>
      <c r="B48" s="211" t="str">
        <f>IF(ISBLANK('Members Details'!$B23),"Name is Not Available",'Members Details'!$B23)</f>
        <v>Name is Not Available</v>
      </c>
      <c r="C48" s="211" t="str">
        <f>IF(ISBLANK('Members Details'!$A23),"Name is Not Available",$D$4)</f>
        <v>Name is Not Available</v>
      </c>
      <c r="D48" s="211" t="str">
        <f>IF(ISBLANK('Members Details'!$A23),"Name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48" s="211" t="str">
        <f>IF(ISBLANK('Members Details'!$A23),"Name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48" s="211" t="str">
        <f>IF(ISBLANK('Members Details'!$A23),"Name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48" s="212" t="str">
        <f>IFERROR(((Table3[[#This Row],[Attended]]+Table3[[#This Row],[ Apologized]])-Table3[[#This Row],[   Absence]])/Table3[[#This Row],[No. of Meetings ]],"Name is Not Available")</f>
        <v>Name is Not Available</v>
      </c>
      <c r="I48" s="34"/>
    </row>
    <row r="49" spans="1:9" ht="32" customHeight="1">
      <c r="A49" s="210" t="str">
        <f>IF(ISBLANK('Members Details'!$A24),"Name is Not Available",'Members Details'!$A24)</f>
        <v>Name is Not Available</v>
      </c>
      <c r="B49" s="211" t="str">
        <f>IF(ISBLANK('Members Details'!$B24),"Name is Not Available",'Members Details'!$B24)</f>
        <v>Name is Not Available</v>
      </c>
      <c r="C49" s="211" t="str">
        <f>IF(ISBLANK('Members Details'!$A24),"Name is Not Available",$D$4)</f>
        <v>Name is Not Available</v>
      </c>
      <c r="D49" s="211" t="str">
        <f>IF(ISBLANK('Members Details'!$A24),"Name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49" s="211" t="str">
        <f>IF(ISBLANK('Members Details'!$A24),"Name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49" s="211" t="str">
        <f>IF(ISBLANK('Members Details'!$A24),"Name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49" s="212" t="str">
        <f>IFERROR(((Table3[[#This Row],[Attended]]+Table3[[#This Row],[ Apologized]])-Table3[[#This Row],[   Absence]])/Table3[[#This Row],[No. of Meetings ]],"Name is Not Available")</f>
        <v>Name is Not Available</v>
      </c>
      <c r="I49" s="34"/>
    </row>
    <row r="50" spans="1:9" ht="33" customHeight="1">
      <c r="A50" s="210" t="str">
        <f>IF(ISBLANK('Members Details'!$A25),"Name is Not Available",'Members Details'!$A25)</f>
        <v>Name is Not Available</v>
      </c>
      <c r="B50" s="211" t="str">
        <f>IF(ISBLANK('Members Details'!$B25),"Name is Not Available",'Members Details'!$B25)</f>
        <v>Name is Not Available</v>
      </c>
      <c r="C50" s="211" t="str">
        <f>IF(ISBLANK('Members Details'!$A25),"Name is Not Available",$D$4)</f>
        <v>Name is Not Available</v>
      </c>
      <c r="D50" s="211" t="str">
        <f>IF(ISBLANK('Members Details'!$A25),"Name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50" s="211" t="str">
        <f>IF(ISBLANK('Members Details'!$A25),"Name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50" s="211" t="str">
        <f>IF(ISBLANK('Members Details'!$A25),"Name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50" s="212" t="str">
        <f>IFERROR(((Table3[[#This Row],[Attended]]+Table3[[#This Row],[ Apologized]])-Table3[[#This Row],[   Absence]])/Table3[[#This Row],[No. of Meetings ]],"Name is Not Available")</f>
        <v>Name is Not Available</v>
      </c>
      <c r="I50" s="34"/>
    </row>
    <row r="51" spans="1:9" ht="36" customHeight="1">
      <c r="A51" s="210" t="str">
        <f>IF(ISBLANK('Members Details'!$A26),"Name is Not Available",'Members Details'!$A26)</f>
        <v>Name is Not Available</v>
      </c>
      <c r="B51" s="211" t="str">
        <f>IF(ISBLANK('Members Details'!$B26),"Name is Not Available",'Members Details'!$B26)</f>
        <v>Name is Not Available</v>
      </c>
      <c r="C51" s="211" t="str">
        <f>IF(ISBLANK('Members Details'!$A26),"Name is Not Available",$D$4)</f>
        <v>Name is Not Available</v>
      </c>
      <c r="D51" s="211" t="str">
        <f>IF(ISBLANK('Members Details'!$A26),"Name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51" s="211" t="str">
        <f>IF(ISBLANK('Members Details'!$A26),"Name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51" s="211" t="str">
        <f>IF(ISBLANK('Members Details'!$A26),"Name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51" s="212" t="str">
        <f>IFERROR(((Table3[[#This Row],[Attended]]+Table3[[#This Row],[ Apologized]])-Table3[[#This Row],[   Absence]])/Table3[[#This Row],[No. of Meetings ]],"Name is Not Available")</f>
        <v>Name is Not Available</v>
      </c>
      <c r="I51" s="34"/>
    </row>
    <row r="52" spans="1:9" ht="37" customHeight="1">
      <c r="A52" s="210" t="str">
        <f>IF(ISBLANK('Members Details'!$A27),"Name is Not Available",'Members Details'!$A27)</f>
        <v>Name is Not Available</v>
      </c>
      <c r="B52" s="211" t="str">
        <f>IF(ISBLANK('Members Details'!$B27),"Name is Not Available",'Members Details'!$B27)</f>
        <v>Name is Not Available</v>
      </c>
      <c r="C52" s="211" t="str">
        <f>IF(ISBLANK('Members Details'!$A27),"Name is Not Available",$D$4)</f>
        <v>Name is Not Available</v>
      </c>
      <c r="D52" s="211" t="str">
        <f>IF(ISBLANK('Members Details'!$A27),"Name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52" s="211" t="str">
        <f>IF(ISBLANK('Members Details'!$A27),"Name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52" s="211" t="str">
        <f>IF(ISBLANK('Members Details'!$A27),"Name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52" s="212" t="str">
        <f>IFERROR(((Table3[[#This Row],[Attended]]+Table3[[#This Row],[ Apologized]])-Table3[[#This Row],[   Absence]])/Table3[[#This Row],[No. of Meetings ]],"Name is Not Available")</f>
        <v>Name is Not Available</v>
      </c>
      <c r="I52" s="34"/>
    </row>
    <row r="53" spans="1:9" ht="38" customHeight="1">
      <c r="A53" s="210" t="str">
        <f>IF(ISBLANK('Members Details'!$A28),"Name is Not Available",'Members Details'!$A28)</f>
        <v>Name is Not Available</v>
      </c>
      <c r="B53" s="211" t="str">
        <f>IF(ISBLANK('Members Details'!$B28),"Name is Not Available",'Members Details'!$B28)</f>
        <v>Name is Not Available</v>
      </c>
      <c r="C53" s="211" t="str">
        <f>IF(ISBLANK('Members Details'!$A28),"Name is Not Available",$D$4)</f>
        <v>Name is Not Available</v>
      </c>
      <c r="D53" s="211" t="str">
        <f>IF(ISBLANK('Members Details'!$A28),"Name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53" s="211" t="str">
        <f>IF(ISBLANK('Members Details'!$A28),"Name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53" s="211" t="str">
        <f>IF(ISBLANK('Members Details'!$A28),"Name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53" s="212" t="str">
        <f>IFERROR(((Table3[[#This Row],[Attended]]+Table3[[#This Row],[ Apologized]])-Table3[[#This Row],[   Absence]])/Table3[[#This Row],[No. of Meetings ]],"Name is Not Available")</f>
        <v>Name is Not Available</v>
      </c>
      <c r="I53" s="34"/>
    </row>
    <row r="54" spans="1:9" ht="37" customHeight="1">
      <c r="A54" s="210" t="str">
        <f>IF(ISBLANK('Members Details'!$A29),"Name is Not Available",'Members Details'!$A29)</f>
        <v>Name is Not Available</v>
      </c>
      <c r="B54" s="211" t="str">
        <f>IF(ISBLANK('Members Details'!$B29),"Name is Not Available",'Members Details'!$B29)</f>
        <v>Name is Not Available</v>
      </c>
      <c r="C54" s="211" t="str">
        <f>IF(ISBLANK('Members Details'!$A29),"Name is Not Available",$D$4)</f>
        <v>Name is Not Available</v>
      </c>
      <c r="D54" s="211" t="str">
        <f>IF(ISBLANK('Members Details'!$A29),"Name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54" s="211" t="str">
        <f>IF(ISBLANK('Members Details'!$A29),"Name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54" s="211" t="str">
        <f>IF(ISBLANK('Members Details'!$A29),"Name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54" s="212" t="str">
        <f>IFERROR(((Table3[[#This Row],[Attended]]+Table3[[#This Row],[ Apologized]])-Table3[[#This Row],[   Absence]])/Table3[[#This Row],[No. of Meetings ]],"Name is Not Available")</f>
        <v>Name is Not Available</v>
      </c>
      <c r="I54" s="34"/>
    </row>
    <row r="55" spans="1:9" ht="42" customHeight="1">
      <c r="A55" s="210" t="str">
        <f>IF(ISBLANK('Members Details'!$A30),"Name is Not Available",'Members Details'!$A30)</f>
        <v>Name is Not Available</v>
      </c>
      <c r="B55" s="211" t="str">
        <f>IF(ISBLANK('Members Details'!$B30),"Name is Not Available",'Members Details'!$B30)</f>
        <v>Name is Not Available</v>
      </c>
      <c r="C55" s="211" t="str">
        <f>IF(ISBLANK('Members Details'!$A30),"Name is Not Available",$D$4)</f>
        <v>Name is Not Available</v>
      </c>
      <c r="D55" s="211" t="str">
        <f>IF(ISBLANK('Members Details'!$A30),"Name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55" s="211" t="str">
        <f>IF(ISBLANK('Members Details'!$A30),"Name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55" s="211" t="str">
        <f>IF(ISBLANK('Members Details'!$A30),"Name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55" s="212" t="str">
        <f>IFERROR(((Table3[[#This Row],[Attended]]+Table3[[#This Row],[ Apologized]])-Table3[[#This Row],[   Absence]])/Table3[[#This Row],[No. of Meetings ]],"Name is Not Available")</f>
        <v>Name is Not Available</v>
      </c>
      <c r="I55" s="133"/>
    </row>
    <row r="56" spans="1:9" ht="32" customHeight="1">
      <c r="A56" s="210" t="str">
        <f>IF(ISBLANK('Members Details'!$A31),"Name is Not Available",'Members Details'!$A31)</f>
        <v>Name is Not Available</v>
      </c>
      <c r="B56" s="211" t="str">
        <f>IF(ISBLANK('Members Details'!$B31),"Name is Not Available",'Members Details'!$B31)</f>
        <v>Name is Not Available</v>
      </c>
      <c r="C56" s="211" t="str">
        <f>IF(ISBLANK('Members Details'!$A31),"Name is Not Available",$D$4)</f>
        <v>Name is Not Available</v>
      </c>
      <c r="D56" s="211" t="str">
        <f>IF(ISBLANK('Members Details'!$A31),"Name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56" s="211" t="str">
        <f>IF(ISBLANK('Members Details'!$A31),"Name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56" s="211" t="str">
        <f>IF(ISBLANK('Members Details'!$A31),"Name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56" s="212" t="str">
        <f>IFERROR(((Table3[[#This Row],[Attended]]+Table3[[#This Row],[ Apologized]])-Table3[[#This Row],[   Absence]])/Table3[[#This Row],[No. of Meetings ]],"Name is Not Available")</f>
        <v>Name is Not Available</v>
      </c>
      <c r="I56" s="134"/>
    </row>
    <row r="57" spans="1:9" ht="41" customHeight="1" thickBot="1">
      <c r="A57" s="213" t="str">
        <f>IF(ISBLANK('Members Details'!$A32),"Name is Not Available",'Members Details'!$A32)</f>
        <v>Name is Not Available</v>
      </c>
      <c r="B57" s="214" t="str">
        <f>IF(ISBLANK('Members Details'!$B32),"Name is Not Available",'Members Details'!$B32)</f>
        <v>Name is Not Available</v>
      </c>
      <c r="C57" s="214" t="str">
        <f>IF(ISBLANK('Members Details'!$A32),"Name is Not Available",$D$4)</f>
        <v>Name is Not Available</v>
      </c>
      <c r="D57" s="214" t="str">
        <f>IF(ISBLANK('Members Details'!$A32),"Name is Not Available",SUM(COUNTIF(Table208126[[Attendance        الحضور ]],Table3[[#This Row],[Name ]]),COUNTIF(Table20812610[[Attendance        الحضور ]],Table3[[#This Row],[Name ]]),COUNTIF(Table20812615[[Attendance        الحضور ]],Table3[[#This Row],[Name ]]),COUNTIF(Table20812623[[Attendance        الحضور ]],Table3[[#This Row],[Name ]]),COUNTIF(Table20812628[[Attendance        الحضور ]],Table3[[#This Row],[Name ]]),COUNTIF(Table20812633[[Attendance        الحضور ]],Table3[[#This Row],[Name ]]),COUNTIF(Table20812638[[Attendance        الحضور ]],Table3[[#This Row],[Name ]]),COUNTIF(Table20812643[[Attendance        الحضور ]],Table3[[#This Row],[Name ]]),COUNTIF(Table20812648[[Attendance        الحضور ]],Table3[[#This Row],[Name ]]),COUNTIF(Table20812653[[Attendance        الحضور ]],Table3[[#This Row],[Name ]]),COUNTIF(Table20812658[[Attendance        الحضور ]],Table3[[#This Row],[Name ]]),COUNTIF(Table20812663[[Attendance        الحضور ]],Table3[[#This Row],[Name ]])))</f>
        <v>Name is Not Available</v>
      </c>
      <c r="E57" s="214" t="str">
        <f>IF(ISBLANK('Members Details'!$A32),"Name is Not Available",SUM(COUNTIF(Table11146124[Abologies      المعتذرين],Table3[[#This Row],[Name ]]),COUNTIF(Table111461248[Abologies      المعتذرين],Table3[[#This Row],[Name ]]),COUNTIF(Table1114612413[Abologies      المعتذرين],Table3[[#This Row],[Name ]]),COUNTIF(Table1114612421[Abologies      المعتذرين],Table3[[#This Row],[Name ]]),COUNTIF(Table1114612426[Abologies      المعتذرين],Table3[[#This Row],[Name ]]),COUNTIF(Table1114612431[Abologies      المعتذرين],Table3[[#This Row],[Name ]]),COUNTIF(Table1114612436[Abologies      المعتذرين],Table3[[#This Row],[Name ]]),COUNTIF(Table1114612441[Abologies      المعتذرين],Table3[[#This Row],[Name ]]),COUNTIF(Table1114612446[Abologies      المعتذرين],Table3[[#This Row],[Name ]]),COUNTIF(Table1114612451[Abologies      المعتذرين],Table3[[#This Row],[Name ]]),COUNTIF(Table1114612456[Abologies      المعتذرين],Table3[[#This Row],[Name ]]),COUNTIF(Table1114612461[Abologies      المعتذرين],Table3[[#This Row],[Name ]])))</f>
        <v>Name is Not Available</v>
      </c>
      <c r="F57" s="214" t="str">
        <f>IF(ISBLANK('Members Details'!$A32),"Name is Not Available",SUM(COUNTIF(Table11135123[Absentees      المتغيبين],Table3[[#This Row],[Name ]]),COUNTIF(Table111351237[Absentees      المتغيبين],Table3[[#This Row],[Name ]]),COUNTIF(Table1113512312[Absentees      المتغيبين],Table3[[#This Row],[Name ]]),COUNTIF(Table1113512320[Absentees      المتغيبين],Table3[[#This Row],[Name ]]),COUNTIF(Table1113512325[Absentees      المتغيبين],Table3[[#This Row],[Name ]]),COUNTIF(Table1113512330[Absentees      المتغيبين],Table3[[#This Row],[Name ]]),COUNTIF(Table1113512335[Absentees      المتغيبين],Table3[[#This Row],[Name ]]),COUNTIF(Table1113512340[Absentees      المتغيبين],Table3[[#This Row],[Name ]]),COUNTIF(Table1113512345[Absentees      المتغيبين],Table3[[#This Row],[Name ]]),COUNTIF(Table1113512350[Absentees      المتغيبين],Table3[[#This Row],[Name ]]),COUNTIF(Table1113512355[Absentees      المتغيبين],Table3[[#This Row],[Name ]]),COUNTIF(Table1113512360[Absentees      المتغيبين],Table3[[#This Row],[Name ]])))</f>
        <v>Name is Not Available</v>
      </c>
      <c r="G57" s="215" t="str">
        <f>IFERROR(((Table3[[#This Row],[Attended]]+Table3[[#This Row],[ Apologized]])-Table3[[#This Row],[   Absence]])/Table3[[#This Row],[No. of Meetings ]],"Name is Not Available")</f>
        <v>Name is Not Available</v>
      </c>
      <c r="I57" s="134"/>
    </row>
    <row r="58" spans="1:9" ht="17" customHeight="1">
      <c r="A58" s="92"/>
      <c r="B58" s="93"/>
      <c r="C58" s="93"/>
      <c r="D58" s="93"/>
      <c r="E58" s="93"/>
      <c r="F58" s="93"/>
      <c r="G58" s="94"/>
      <c r="I58" s="34"/>
    </row>
    <row r="59" spans="1:9" ht="17" customHeight="1" thickBot="1">
      <c r="A59" s="62"/>
      <c r="B59" s="62"/>
      <c r="C59" s="62"/>
      <c r="D59" s="62"/>
      <c r="E59" s="62"/>
      <c r="F59" s="62"/>
      <c r="G59" s="62"/>
      <c r="I59" s="34"/>
    </row>
    <row r="60" spans="1:9" ht="30" customHeight="1" thickBot="1">
      <c r="A60" s="198"/>
      <c r="B60" s="56" t="s">
        <v>110</v>
      </c>
      <c r="C60" s="59" t="s">
        <v>12</v>
      </c>
      <c r="D60" s="58" t="s">
        <v>14</v>
      </c>
      <c r="E60" s="60" t="s">
        <v>11</v>
      </c>
      <c r="F60" s="57" t="s">
        <v>13</v>
      </c>
      <c r="G60" s="95" t="s">
        <v>56</v>
      </c>
      <c r="I60" s="34"/>
    </row>
    <row r="61" spans="1:9" ht="30" customHeight="1" thickBot="1">
      <c r="A61" s="197" t="s">
        <v>65</v>
      </c>
      <c r="B61" s="86">
        <f>SUM('Meeting #1'!C$64,'Meeting #2'!C$64,'Meeting #3'!C$64,'Meeting #4'!C$64,'Meeting #5'!C$64,'Meeting #6'!C$64,'Meeting #7'!C$64,'Meeting #8'!C$64,'Meeting #9'!C$64,'Meeting #10'!C$64,'Meeting #11'!C$64,'Meeting #12'!C$64)</f>
        <v>8</v>
      </c>
      <c r="C61" s="86">
        <f>SUM('Meeting #1'!D$64,'Meeting #2'!D$64,'Meeting #3'!D$64,'Meeting #4'!D$64,'Meeting #5'!D$64,'Meeting #6'!D$64,'Meeting #7'!D$64,'Meeting #8'!D$64,'Meeting #9'!D$64,'Meeting #10'!D$64,'Meeting #11'!D64,'Meeting #12'!D$64)</f>
        <v>2</v>
      </c>
      <c r="D61" s="86">
        <f>SUM('Meeting #1'!E$64,'Meeting #2'!E$64,'Meeting #3'!E$64,'Meeting #4'!E$64,'Meeting #5'!E$64,'Meeting #6'!E$64,'Meeting #7'!E$64,'Meeting #8'!E$64,'Meeting #9'!E$64,'Meeting #10'!E$64,'Meeting #11'!E64,'Meeting #12'!E$64)</f>
        <v>4</v>
      </c>
      <c r="E61" s="86">
        <f>SUM('Meeting #1'!F$64,'Meeting #2'!F$64,'Meeting #3'!F$64,'Meeting #4'!F$64,'Meeting #5'!F$64,'Meeting #6'!F$64,'Meeting #7'!F$64,'Meeting #8'!F$64,'Meeting #9'!F$64,'Meeting #10'!F$64,'Meeting #11'!F64,'Meeting #12'!F$64)</f>
        <v>0</v>
      </c>
      <c r="F61" s="86">
        <f>SUM('Meeting #1'!G$64,'Meeting #2'!G$64,'Meeting #3'!G$64,'Meeting #4'!G$64,'Meeting #5'!G$64,'Meeting #6'!G$64,'Meeting #7'!G$64,'Meeting #8'!G$64,'Meeting #9'!G$64,'Meeting #10'!G$64,'Meeting #11'!G64,'Meeting #12'!G$64)</f>
        <v>2</v>
      </c>
      <c r="G61" s="189">
        <f>F61/(F61+C61+D61+E61)</f>
        <v>0.25</v>
      </c>
      <c r="I61" s="34"/>
    </row>
    <row r="62" spans="1:9" ht="17" customHeight="1">
      <c r="A62" s="62"/>
      <c r="B62" s="62"/>
      <c r="C62" s="62"/>
      <c r="D62" s="62"/>
      <c r="E62" s="62"/>
      <c r="F62" s="62"/>
      <c r="G62" s="62"/>
      <c r="I62" s="34"/>
    </row>
    <row r="63" spans="1:9" ht="17" customHeight="1">
      <c r="A63" s="62"/>
      <c r="B63" s="62"/>
      <c r="C63" s="62"/>
      <c r="D63" s="62"/>
      <c r="E63" s="62"/>
      <c r="F63" s="62"/>
      <c r="G63" s="62"/>
      <c r="I63" s="34"/>
    </row>
    <row r="64" spans="1:9" ht="17" customHeight="1">
      <c r="A64" s="62"/>
      <c r="B64" s="62"/>
      <c r="C64" s="62"/>
      <c r="D64" s="62"/>
      <c r="E64" s="62"/>
      <c r="F64" s="62"/>
      <c r="G64" s="62"/>
      <c r="I64" s="34"/>
    </row>
    <row r="65" spans="1:9" ht="17" customHeight="1">
      <c r="A65" s="62"/>
      <c r="B65" s="62"/>
      <c r="C65" s="62"/>
      <c r="D65" s="62"/>
      <c r="E65" s="62"/>
      <c r="F65" s="62"/>
      <c r="G65" s="62"/>
      <c r="I65" s="34"/>
    </row>
    <row r="66" spans="1:9" ht="17" customHeight="1">
      <c r="A66" s="62"/>
      <c r="B66" s="62"/>
      <c r="C66" s="62"/>
      <c r="D66" s="62"/>
      <c r="E66" s="62"/>
      <c r="F66" s="62"/>
      <c r="G66" s="62"/>
      <c r="I66" s="34"/>
    </row>
    <row r="67" spans="1:9" ht="17" customHeight="1">
      <c r="A67" s="62"/>
      <c r="B67" s="62"/>
      <c r="C67" s="62"/>
      <c r="D67" s="62"/>
      <c r="E67" s="62"/>
      <c r="F67" s="62"/>
      <c r="G67" s="62"/>
      <c r="I67" s="34"/>
    </row>
    <row r="68" spans="1:9" ht="17" customHeight="1">
      <c r="A68" s="62"/>
      <c r="B68" s="62"/>
      <c r="C68" s="62"/>
      <c r="D68" s="62"/>
      <c r="E68" s="62"/>
      <c r="F68" s="62"/>
      <c r="G68" s="62"/>
      <c r="I68" s="34"/>
    </row>
    <row r="69" spans="1:9" ht="17" customHeight="1">
      <c r="A69" s="62"/>
      <c r="B69" s="62"/>
      <c r="C69" s="62"/>
      <c r="D69" s="62"/>
      <c r="E69" s="62"/>
      <c r="F69" s="62"/>
      <c r="G69" s="62"/>
      <c r="I69" s="34"/>
    </row>
    <row r="70" spans="1:9" ht="17" customHeight="1">
      <c r="A70" s="62"/>
      <c r="B70" s="62"/>
      <c r="C70" s="62"/>
      <c r="D70" s="62"/>
      <c r="E70" s="62"/>
      <c r="F70" s="62"/>
      <c r="G70" s="62"/>
      <c r="I70" s="34"/>
    </row>
    <row r="71" spans="1:9" ht="17" customHeight="1">
      <c r="A71" s="62"/>
      <c r="B71" s="62"/>
      <c r="C71" s="62"/>
      <c r="D71" s="62"/>
      <c r="E71" s="62"/>
      <c r="F71" s="62"/>
      <c r="G71" s="62"/>
      <c r="I71" s="34"/>
    </row>
    <row r="72" spans="1:9" ht="17" customHeight="1">
      <c r="A72" s="62"/>
      <c r="B72" s="62"/>
      <c r="C72" s="62"/>
      <c r="D72" s="62"/>
      <c r="E72" s="62"/>
      <c r="F72" s="62"/>
      <c r="G72" s="62"/>
      <c r="I72" s="34"/>
    </row>
    <row r="73" spans="1:9" ht="17" customHeight="1">
      <c r="A73" s="62"/>
      <c r="B73" s="62"/>
      <c r="C73" s="62"/>
      <c r="D73" s="62"/>
      <c r="E73" s="62"/>
      <c r="F73" s="62"/>
      <c r="G73" s="62"/>
      <c r="I73" s="34"/>
    </row>
    <row r="74" spans="1:9" ht="17" customHeight="1">
      <c r="A74" s="90"/>
      <c r="B74" s="62"/>
      <c r="C74" s="62"/>
      <c r="D74" s="62"/>
      <c r="E74" s="62"/>
      <c r="F74" s="62"/>
      <c r="G74" s="62"/>
      <c r="I74" s="34"/>
    </row>
    <row r="75" spans="1:9" ht="17" customHeight="1">
      <c r="A75" s="62"/>
      <c r="B75" s="62"/>
      <c r="C75" s="62"/>
      <c r="D75" s="62"/>
      <c r="E75" s="62"/>
      <c r="F75" s="62"/>
      <c r="G75" s="62"/>
      <c r="I75" s="34"/>
    </row>
    <row r="76" spans="1:9" ht="17" customHeight="1">
      <c r="A76" s="62"/>
      <c r="B76" s="62"/>
      <c r="C76" s="62"/>
      <c r="D76" s="62"/>
      <c r="E76" s="62"/>
      <c r="F76" s="62"/>
      <c r="G76" s="62"/>
      <c r="I76" s="34"/>
    </row>
    <row r="77" spans="1:9" ht="17" customHeight="1">
      <c r="A77" s="62"/>
      <c r="B77" s="62"/>
      <c r="C77" s="62"/>
      <c r="D77" s="62"/>
      <c r="E77" s="62"/>
      <c r="F77" s="62"/>
      <c r="G77" s="62"/>
      <c r="I77" s="34"/>
    </row>
    <row r="78" spans="1:9" ht="17" customHeight="1">
      <c r="A78" s="62"/>
      <c r="B78" s="62"/>
      <c r="C78" s="62"/>
      <c r="D78" s="62"/>
      <c r="E78" s="62"/>
      <c r="F78" s="62"/>
      <c r="G78" s="62"/>
      <c r="I78" s="34"/>
    </row>
    <row r="79" spans="1:9" ht="17" customHeight="1">
      <c r="A79" s="62"/>
      <c r="B79" s="62"/>
      <c r="C79" s="62"/>
      <c r="D79" s="62"/>
      <c r="E79" s="62"/>
      <c r="F79" s="62"/>
      <c r="G79" s="62"/>
      <c r="I79" s="34"/>
    </row>
    <row r="80" spans="1:9" ht="17" customHeight="1">
      <c r="A80" s="62"/>
      <c r="B80" s="62"/>
      <c r="C80" s="62"/>
      <c r="D80" s="62"/>
      <c r="E80" s="62"/>
      <c r="F80" s="62"/>
      <c r="G80" s="62"/>
      <c r="I80" s="34"/>
    </row>
    <row r="81" spans="1:9" ht="17" customHeight="1">
      <c r="A81" s="62"/>
      <c r="B81" s="62"/>
      <c r="C81" s="62"/>
      <c r="D81" s="62"/>
      <c r="E81" s="62"/>
      <c r="F81" s="62"/>
      <c r="G81" s="62"/>
      <c r="I81" s="34"/>
    </row>
    <row r="82" spans="1:9" ht="30" customHeight="1">
      <c r="A82" s="62"/>
      <c r="B82" s="62"/>
      <c r="C82" s="62"/>
      <c r="D82" s="62"/>
      <c r="E82" s="62"/>
      <c r="F82" s="62"/>
      <c r="G82" s="62"/>
      <c r="I82" s="34"/>
    </row>
    <row r="83" spans="1:9" ht="26" customHeight="1" thickBot="1">
      <c r="A83" s="62"/>
      <c r="B83" s="62"/>
      <c r="C83" s="62"/>
      <c r="D83" s="62"/>
      <c r="E83" s="62"/>
      <c r="F83" s="62"/>
      <c r="G83" s="62"/>
    </row>
    <row r="84" spans="1:9" ht="35" customHeight="1" thickBot="1">
      <c r="A84" s="194" t="s">
        <v>57</v>
      </c>
      <c r="B84" s="195" t="s">
        <v>109</v>
      </c>
      <c r="C84" s="114" t="s">
        <v>12</v>
      </c>
      <c r="D84" s="115" t="s">
        <v>14</v>
      </c>
      <c r="E84" s="116" t="s">
        <v>11</v>
      </c>
      <c r="F84" s="117" t="s">
        <v>13</v>
      </c>
      <c r="G84" s="196" t="s">
        <v>56</v>
      </c>
      <c r="I84" s="72">
        <f>AVERAGE(G85:G110)</f>
        <v>3.8461538461538464E-2</v>
      </c>
    </row>
    <row r="85" spans="1:9" ht="32" customHeight="1">
      <c r="A85" s="216" t="str">
        <f>IF(ISBLANK('Members Details'!$A2),"Name is Not Available",'Members Details'!$A2)</f>
        <v>A</v>
      </c>
      <c r="B85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#10'!$D70:$D$97,Table4[[#This Row],[الجهة المسئولة      Responsibility]]),COUNTIF('Meeting #11'!$D70:$D$97,Table4[[#This Row],[الجهة المسئولة      Responsibility]]),COUNTIF('Meeting #12'!$D70:$D$97,Table4[[#This Row],[الجهة المسئولة      Responsibility]]))</f>
        <v>2</v>
      </c>
      <c r="C85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85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1</v>
      </c>
      <c r="E85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85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1</v>
      </c>
      <c r="G85" s="219">
        <f>IFERROR(Table4[[#This Row],[المنجزة    Done]]/Table4[[#This Row],[عدد المهام / التوصيات     No of Tasks \ Recommendations]],0)</f>
        <v>0.5</v>
      </c>
    </row>
    <row r="86" spans="1:9" ht="32" customHeight="1">
      <c r="A86" s="216" t="str">
        <f>IF(ISBLANK('Members Details'!$A3),"Name is Not Available",'Members Details'!$A3)</f>
        <v>B</v>
      </c>
      <c r="B86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#10'!$D71:$D$97,Table4[[#This Row],[الجهة المسئولة      Responsibility]]),COUNTIF('Meeting #11'!$D71:$D$97,Table4[[#This Row],[الجهة المسئولة      Responsibility]]),COUNTIF('Meeting #12'!$D71:$D$97,Table4[[#This Row],[الجهة المسئولة      Responsibility]]))</f>
        <v>2</v>
      </c>
      <c r="C86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1</v>
      </c>
      <c r="D86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1</v>
      </c>
      <c r="E86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86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86" s="219">
        <f>IFERROR(Table4[[#This Row],[المنجزة    Done]]/Table4[[#This Row],[عدد المهام / التوصيات     No of Tasks \ Recommendations]],0)</f>
        <v>0</v>
      </c>
    </row>
    <row r="87" spans="1:9" ht="32" customHeight="1">
      <c r="A87" s="216" t="str">
        <f>IF(ISBLANK('Members Details'!$A4),"Name is Not Available",'Members Details'!$A4)</f>
        <v>C</v>
      </c>
      <c r="B87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#10'!$D72:$D$97,Table4[[#This Row],[الجهة المسئولة      Responsibility]]),COUNTIF('Meeting #11'!$D72:$D$97,Table4[[#This Row],[الجهة المسئولة      Responsibility]]),COUNTIF('Meeting #12'!$D72:$D$97,Table4[[#This Row],[الجهة المسئولة      Responsibility]]))</f>
        <v>2</v>
      </c>
      <c r="C87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1</v>
      </c>
      <c r="D87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87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87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1</v>
      </c>
      <c r="G87" s="219">
        <f>IFERROR(Table4[[#This Row],[المنجزة    Done]]/Table4[[#This Row],[عدد المهام / التوصيات     No of Tasks \ Recommendations]],0)</f>
        <v>0.5</v>
      </c>
    </row>
    <row r="88" spans="1:9" ht="26" customHeight="1">
      <c r="A88" s="216" t="str">
        <f>IF(ISBLANK('Members Details'!$A5),"Name is Not Available",'Members Details'!$A5)</f>
        <v>D</v>
      </c>
      <c r="B88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#10'!$D73:$D$97,Table4[[#This Row],[الجهة المسئولة      Responsibility]]),COUNTIF('Meeting #11'!$D73:$D$97,Table4[[#This Row],[الجهة المسئولة      Responsibility]]),COUNTIF('Meeting #12'!$D73:$D$97,Table4[[#This Row],[الجهة المسئولة      Responsibility]]))</f>
        <v>2</v>
      </c>
      <c r="C88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88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2</v>
      </c>
      <c r="E88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88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88" s="219">
        <f>IFERROR(Table4[[#This Row],[المنجزة    Done]]/Table4[[#This Row],[عدد المهام / التوصيات     No of Tasks \ Recommendations]],0)</f>
        <v>0</v>
      </c>
    </row>
    <row r="89" spans="1:9" ht="31" customHeight="1">
      <c r="A89" s="216" t="str">
        <f>IF(ISBLANK('Members Details'!$A6),"Name is Not Available",'Members Details'!$A6)</f>
        <v>Name is Not Available</v>
      </c>
      <c r="B89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#10'!$D74:$D$97,Table4[[#This Row],[الجهة المسئولة      Responsibility]]),COUNTIF('Meeting #11'!$D74:$D$97,Table4[[#This Row],[الجهة المسئولة      Responsibility]]),COUNTIF('Meeting #12'!$D74:$D$97,Table4[[#This Row],[الجهة المسئولة      Responsibility]]))</f>
        <v>0</v>
      </c>
      <c r="C89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89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89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89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89" s="219">
        <f>IFERROR(Table4[[#This Row],[المنجزة    Done]]/Table4[[#This Row],[عدد المهام / التوصيات     No of Tasks \ Recommendations]],0)</f>
        <v>0</v>
      </c>
    </row>
    <row r="90" spans="1:9" ht="30" customHeight="1">
      <c r="A90" s="216" t="str">
        <f>IF(ISBLANK('Members Details'!$A7),"Name is Not Available",'Members Details'!$A7)</f>
        <v>Name is Not Available</v>
      </c>
      <c r="B90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#10'!$D75:$D$97,Table4[[#This Row],[الجهة المسئولة      Responsibility]]),COUNTIF('Meeting #11'!$D75:$D$97,Table4[[#This Row],[الجهة المسئولة      Responsibility]]),COUNTIF('Meeting #12'!$D75:$D$97,Table4[[#This Row],[الجهة المسئولة      Responsibility]]))</f>
        <v>0</v>
      </c>
      <c r="C90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90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90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90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90" s="219">
        <f>IFERROR(Table4[[#This Row],[المنجزة    Done]]/Table4[[#This Row],[عدد المهام / التوصيات     No of Tasks \ Recommendations]],0)</f>
        <v>0</v>
      </c>
    </row>
    <row r="91" spans="1:9" ht="33" customHeight="1">
      <c r="A91" s="216" t="str">
        <f>IF(ISBLANK('Members Details'!$A8),"Name is Not Available",'Members Details'!$A8)</f>
        <v>Name is Not Available</v>
      </c>
      <c r="B91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#10'!$D76:$D$97,Table4[[#This Row],[الجهة المسئولة      Responsibility]]),COUNTIF('Meeting #11'!$D76:$D$97,Table4[[#This Row],[الجهة المسئولة      Responsibility]]),COUNTIF('Meeting #12'!$D76:$D$97,Table4[[#This Row],[الجهة المسئولة      Responsibility]]))</f>
        <v>0</v>
      </c>
      <c r="C91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91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91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91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91" s="219">
        <f>IFERROR(Table4[[#This Row],[المنجزة    Done]]/Table4[[#This Row],[عدد المهام / التوصيات     No of Tasks \ Recommendations]],0)</f>
        <v>0</v>
      </c>
    </row>
    <row r="92" spans="1:9" ht="35" customHeight="1">
      <c r="A92" s="216" t="str">
        <f>IF(ISBLANK('Members Details'!$A9),"Name is Not Available",'Members Details'!$A9)</f>
        <v>Name is Not Available</v>
      </c>
      <c r="B92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#10'!$D77:$D$97,Table4[[#This Row],[الجهة المسئولة      Responsibility]]),COUNTIF('Meeting #11'!$D77:$D$97,Table4[[#This Row],[الجهة المسئولة      Responsibility]]),COUNTIF('Meeting #12'!$D77:$D$97,Table4[[#This Row],[الجهة المسئولة      Responsibility]]))</f>
        <v>0</v>
      </c>
      <c r="C92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92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92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92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92" s="219">
        <f>IFERROR(Table4[[#This Row],[المنجزة    Done]]/Table4[[#This Row],[عدد المهام / التوصيات     No of Tasks \ Recommendations]],0)</f>
        <v>0</v>
      </c>
    </row>
    <row r="93" spans="1:9" ht="35" customHeight="1">
      <c r="A93" s="216" t="str">
        <f>IF(ISBLANK('Members Details'!$A10),"Name is Not Available",'Members Details'!$A10)</f>
        <v>Name is Not Available</v>
      </c>
      <c r="B93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#10'!$D78:$D$97,Table4[[#This Row],[الجهة المسئولة      Responsibility]]),COUNTIF('Meeting #11'!$D78:$D$97,Table4[[#This Row],[الجهة المسئولة      Responsibility]]),COUNTIF('Meeting #12'!$D78:$D$97,Table4[[#This Row],[الجهة المسئولة      Responsibility]]))</f>
        <v>0</v>
      </c>
      <c r="C93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93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93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93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93" s="219">
        <f>IFERROR(Table4[[#This Row],[المنجزة    Done]]/Table4[[#This Row],[عدد المهام / التوصيات     No of Tasks \ Recommendations]],0)</f>
        <v>0</v>
      </c>
    </row>
    <row r="94" spans="1:9" ht="31" customHeight="1">
      <c r="A94" s="216" t="str">
        <f>IF(ISBLANK('Members Details'!$A11),"Name is Not Available",'Members Details'!$A11)</f>
        <v>Name is Not Available</v>
      </c>
      <c r="B94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#10'!$D79:$D$97,Table4[[#This Row],[الجهة المسئولة      Responsibility]]),COUNTIF('Meeting #11'!$D79:$D$97,Table4[[#This Row],[الجهة المسئولة      Responsibility]]),COUNTIF('Meeting #12'!$D79:$D$97,Table4[[#This Row],[الجهة المسئولة      Responsibility]]))</f>
        <v>0</v>
      </c>
      <c r="C94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94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94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94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94" s="219">
        <f>IFERROR(Table4[[#This Row],[المنجزة    Done]]/Table4[[#This Row],[عدد المهام / التوصيات     No of Tasks \ Recommendations]],0)</f>
        <v>0</v>
      </c>
    </row>
    <row r="95" spans="1:9" ht="31" customHeight="1">
      <c r="A95" s="216" t="str">
        <f>IF(ISBLANK('Members Details'!$A12),"Name is Not Available",'Members Details'!$A12)</f>
        <v>Name is Not Available</v>
      </c>
      <c r="B95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#10'!$D80:$D$97,Table4[[#This Row],[الجهة المسئولة      Responsibility]]),COUNTIF('Meeting #11'!$D80:$D$97,Table4[[#This Row],[الجهة المسئولة      Responsibility]]),COUNTIF('Meeting #12'!$D80:$D$97,Table4[[#This Row],[الجهة المسئولة      Responsibility]]))</f>
        <v>0</v>
      </c>
      <c r="C95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95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95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95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95" s="219">
        <f>IFERROR(Table4[[#This Row],[المنجزة    Done]]/Table4[[#This Row],[عدد المهام / التوصيات     No of Tasks \ Recommendations]],0)</f>
        <v>0</v>
      </c>
    </row>
    <row r="96" spans="1:9" ht="33" customHeight="1">
      <c r="A96" s="216" t="str">
        <f>IF(ISBLANK('Members Details'!$A13),"Name is Not Available",'Members Details'!$A13)</f>
        <v>Name is Not Available</v>
      </c>
      <c r="B96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#10'!$D81:$D$97,Table4[[#This Row],[الجهة المسئولة      Responsibility]]),COUNTIF('Meeting #11'!$D81:$D$97,Table4[[#This Row],[الجهة المسئولة      Responsibility]]),COUNTIF('Meeting #12'!$D81:$D$97,Table4[[#This Row],[الجهة المسئولة      Responsibility]]))</f>
        <v>0</v>
      </c>
      <c r="C96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96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96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96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96" s="219">
        <f>IFERROR(Table4[[#This Row],[المنجزة    Done]]/Table4[[#This Row],[عدد المهام / التوصيات     No of Tasks \ Recommendations]],0)</f>
        <v>0</v>
      </c>
    </row>
    <row r="97" spans="1:9" ht="32" customHeight="1">
      <c r="A97" s="216" t="str">
        <f>IF(ISBLANK('Members Details'!$A14),"Name is Not Available",'Members Details'!$A14)</f>
        <v>Name is Not Available</v>
      </c>
      <c r="B97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#10'!$D82:$D$97,Table4[[#This Row],[الجهة المسئولة      Responsibility]]),COUNTIF('Meeting #11'!$D82:$D$97,Table4[[#This Row],[الجهة المسئولة      Responsibility]]),COUNTIF('Meeting #12'!$D82:$D$97,Table4[[#This Row],[الجهة المسئولة      Responsibility]]))</f>
        <v>0</v>
      </c>
      <c r="C97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97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97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97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97" s="219">
        <f>IFERROR(Table4[[#This Row],[المنجزة    Done]]/Table4[[#This Row],[عدد المهام / التوصيات     No of Tasks \ Recommendations]],0)</f>
        <v>0</v>
      </c>
    </row>
    <row r="98" spans="1:9" ht="31" customHeight="1">
      <c r="A98" s="216" t="str">
        <f>IF(ISBLANK('Members Details'!$A15),"Name is Not Available",'Members Details'!$A15)</f>
        <v>Name is Not Available</v>
      </c>
      <c r="B98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#10'!$D83:$D$97,Table4[[#This Row],[الجهة المسئولة      Responsibility]]),COUNTIF('Meeting #11'!$D83:$D$97,Table4[[#This Row],[الجهة المسئولة      Responsibility]]),COUNTIF('Meeting #12'!$D83:$D$97,Table4[[#This Row],[الجهة المسئولة      Responsibility]]))</f>
        <v>0</v>
      </c>
      <c r="C98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98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98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98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98" s="219">
        <f>IFERROR(Table4[[#This Row],[المنجزة    Done]]/Table4[[#This Row],[عدد المهام / التوصيات     No of Tasks \ Recommendations]],0)</f>
        <v>0</v>
      </c>
    </row>
    <row r="99" spans="1:9" ht="32" customHeight="1">
      <c r="A99" s="216" t="str">
        <f>IF(ISBLANK('Members Details'!$A16),"Name is Not Available",'Members Details'!$A16)</f>
        <v>Name is Not Available</v>
      </c>
      <c r="B99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#10'!$D84:$D$97,Table4[[#This Row],[الجهة المسئولة      Responsibility]]),COUNTIF('Meeting #11'!$D84:$D$97,Table4[[#This Row],[الجهة المسئولة      Responsibility]]),COUNTIF('Meeting #12'!$D84:$D$97,Table4[[#This Row],[الجهة المسئولة      Responsibility]]))</f>
        <v>0</v>
      </c>
      <c r="C99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99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99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99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99" s="219">
        <f>IFERROR(Table4[[#This Row],[المنجزة    Done]]/Table4[[#This Row],[عدد المهام / التوصيات     No of Tasks \ Recommendations]],0)</f>
        <v>0</v>
      </c>
    </row>
    <row r="100" spans="1:9" ht="31" customHeight="1">
      <c r="A100" s="216" t="str">
        <f>IF(ISBLANK('Members Details'!$A17),"Name is Not Available",'Members Details'!$A17)</f>
        <v>Name is Not Available</v>
      </c>
      <c r="B100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#10'!$D85:$D$97,Table4[[#This Row],[الجهة المسئولة      Responsibility]]),COUNTIF('Meeting #11'!$D85:$D$97,Table4[[#This Row],[الجهة المسئولة      Responsibility]]),COUNTIF('Meeting #12'!$D85:$D$97,Table4[[#This Row],[الجهة المسئولة      Responsibility]]))</f>
        <v>0</v>
      </c>
      <c r="C100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00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00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00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00" s="219">
        <f>IFERROR(Table4[[#This Row],[المنجزة    Done]]/Table4[[#This Row],[عدد المهام / التوصيات     No of Tasks \ Recommendations]],0)</f>
        <v>0</v>
      </c>
    </row>
    <row r="101" spans="1:9" ht="31" customHeight="1">
      <c r="A101" s="216" t="str">
        <f>IF(ISBLANK('Members Details'!$A18),"Name is Not Available",'Members Details'!$A18)</f>
        <v>Name is Not Available</v>
      </c>
      <c r="B101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#10'!$D86:$D$97,Table4[[#This Row],[الجهة المسئولة      Responsibility]]),COUNTIF('Meeting #11'!$D86:$D$97,Table4[[#This Row],[الجهة المسئولة      Responsibility]]),COUNTIF('Meeting #12'!$D86:$D$97,Table4[[#This Row],[الجهة المسئولة      Responsibility]]))</f>
        <v>0</v>
      </c>
      <c r="C101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01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01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01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01" s="219">
        <f>IFERROR(Table4[[#This Row],[المنجزة    Done]]/Table4[[#This Row],[عدد المهام / التوصيات     No of Tasks \ Recommendations]],0)</f>
        <v>0</v>
      </c>
    </row>
    <row r="102" spans="1:9" ht="35" customHeight="1">
      <c r="A102" s="216" t="str">
        <f>IF(ISBLANK('Members Details'!$A19),"Name is Not Available",'Members Details'!$A19)</f>
        <v>Name is Not Available</v>
      </c>
      <c r="B102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#10'!$D87:$D$97,Table4[[#This Row],[الجهة المسئولة      Responsibility]]),COUNTIF('Meeting #11'!$D87:$D$97,Table4[[#This Row],[الجهة المسئولة      Responsibility]]),COUNTIF('Meeting #12'!$D87:$D$97,Table4[[#This Row],[الجهة المسئولة      Responsibility]]))</f>
        <v>0</v>
      </c>
      <c r="C102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02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02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02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02" s="219">
        <f>IFERROR(Table4[[#This Row],[المنجزة    Done]]/Table4[[#This Row],[عدد المهام / التوصيات     No of Tasks \ Recommendations]],0)</f>
        <v>0</v>
      </c>
    </row>
    <row r="103" spans="1:9" ht="30" customHeight="1">
      <c r="A103" s="216" t="str">
        <f>IF(ISBLANK('Members Details'!$A20),"Name is Not Available",'Members Details'!$A20)</f>
        <v>Name is Not Available</v>
      </c>
      <c r="B103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#10'!$D88:$D$97,Table4[[#This Row],[الجهة المسئولة      Responsibility]]),COUNTIF('Meeting #11'!$D88:$D$97,Table4[[#This Row],[الجهة المسئولة      Responsibility]]),COUNTIF('Meeting #12'!$D88:$D$97,Table4[[#This Row],[الجهة المسئولة      Responsibility]]))</f>
        <v>0</v>
      </c>
      <c r="C103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03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03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03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03" s="219">
        <f>IFERROR(Table4[[#This Row],[المنجزة    Done]]/Table4[[#This Row],[عدد المهام / التوصيات     No of Tasks \ Recommendations]],0)</f>
        <v>0</v>
      </c>
    </row>
    <row r="104" spans="1:9" ht="33" customHeight="1">
      <c r="A104" s="216" t="str">
        <f>IF(ISBLANK('Members Details'!$A21),"Name is Not Available",'Members Details'!$A21)</f>
        <v>Name is Not Available</v>
      </c>
      <c r="B104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#10'!$D89:$D$97,Table4[[#This Row],[الجهة المسئولة      Responsibility]]),COUNTIF('Meeting #11'!$D89:$D$97,Table4[[#This Row],[الجهة المسئولة      Responsibility]]),COUNTIF('Meeting #12'!$D89:$D$97,Table4[[#This Row],[الجهة المسئولة      Responsibility]]))</f>
        <v>0</v>
      </c>
      <c r="C104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04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04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04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04" s="219">
        <f>IFERROR(Table4[[#This Row],[المنجزة    Done]]/Table4[[#This Row],[عدد المهام / التوصيات     No of Tasks \ Recommendations]],0)</f>
        <v>0</v>
      </c>
    </row>
    <row r="105" spans="1:9" ht="36" customHeight="1">
      <c r="A105" s="216" t="str">
        <f>IF(ISBLANK('Members Details'!$A22),"Name is Not Available",'Members Details'!$A22)</f>
        <v>Name is Not Available</v>
      </c>
      <c r="B105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#10'!$D90:$D$97,Table4[[#This Row],[الجهة المسئولة      Responsibility]]),COUNTIF('Meeting #11'!$D90:$D$97,Table4[[#This Row],[الجهة المسئولة      Responsibility]]),COUNTIF('Meeting #12'!$D90:$D$97,Table4[[#This Row],[الجهة المسئولة      Responsibility]]))</f>
        <v>0</v>
      </c>
      <c r="C105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05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05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05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05" s="219">
        <f>IFERROR(Table4[[#This Row],[المنجزة    Done]]/Table4[[#This Row],[عدد المهام / التوصيات     No of Tasks \ Recommendations]],0)</f>
        <v>0</v>
      </c>
    </row>
    <row r="106" spans="1:9" ht="24" customHeight="1">
      <c r="A106" s="216" t="str">
        <f>IF(ISBLANK('Members Details'!$A23),"Name is Not Available",'Members Details'!$A23)</f>
        <v>Name is Not Available</v>
      </c>
      <c r="B106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#10'!$D91:$D$97,Table4[[#This Row],[الجهة المسئولة      Responsibility]]),COUNTIF('Meeting #11'!$D91:$D$97,Table4[[#This Row],[الجهة المسئولة      Responsibility]]),COUNTIF('Meeting #12'!$D91:$D$97,Table4[[#This Row],[الجهة المسئولة      Responsibility]]))</f>
        <v>0</v>
      </c>
      <c r="C106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06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06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06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06" s="219">
        <f>IFERROR(Table4[[#This Row],[المنجزة    Done]]/Table4[[#This Row],[عدد المهام / التوصيات     No of Tasks \ Recommendations]],0)</f>
        <v>0</v>
      </c>
      <c r="I106" s="72">
        <f>AVERAGE(G85:G112)</f>
        <v>3.5714285714285712E-2</v>
      </c>
    </row>
    <row r="107" spans="1:9" ht="28" customHeight="1">
      <c r="A107" s="216" t="str">
        <f>IF(ISBLANK('Members Details'!$A24),"Name is Not Available",'Members Details'!$A24)</f>
        <v>Name is Not Available</v>
      </c>
      <c r="B107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#10'!$D92:$D$97,Table4[[#This Row],[الجهة المسئولة      Responsibility]]),COUNTIF('Meeting #11'!$D92:$D$97,Table4[[#This Row],[الجهة المسئولة      Responsibility]]),COUNTIF('Meeting #12'!$D92:$D$97,Table4[[#This Row],[الجهة المسئولة      Responsibility]]))</f>
        <v>0</v>
      </c>
      <c r="C107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07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07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07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07" s="219">
        <f>IFERROR(Table4[[#This Row],[المنجزة    Done]]/Table4[[#This Row],[عدد المهام / التوصيات     No of Tasks \ Recommendations]],0)</f>
        <v>0</v>
      </c>
    </row>
    <row r="108" spans="1:9" ht="25" customHeight="1">
      <c r="A108" s="216" t="str">
        <f>IF(ISBLANK('Members Details'!$A25),"Name is Not Available",'Members Details'!$A25)</f>
        <v>Name is Not Available</v>
      </c>
      <c r="B108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#10'!$D93:$D$97,Table4[[#This Row],[الجهة المسئولة      Responsibility]]),COUNTIF('Meeting #11'!$D93:$D$97,Table4[[#This Row],[الجهة المسئولة      Responsibility]]),COUNTIF('Meeting #12'!$D93:$D$97,Table4[[#This Row],[الجهة المسئولة      Responsibility]]))</f>
        <v>0</v>
      </c>
      <c r="C108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08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08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08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08" s="219">
        <f>IFERROR(Table4[[#This Row],[المنجزة    Done]]/Table4[[#This Row],[عدد المهام / التوصيات     No of Tasks \ Recommendations]],0)</f>
        <v>0</v>
      </c>
    </row>
    <row r="109" spans="1:9" ht="28" customHeight="1">
      <c r="A109" s="216" t="str">
        <f>IF(ISBLANK('Members Details'!$A26),"Name is Not Available",'Members Details'!$A26)</f>
        <v>Name is Not Available</v>
      </c>
      <c r="B109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#10'!$D94:$D$97,Table4[[#This Row],[الجهة المسئولة      Responsibility]]),COUNTIF('Meeting #11'!$D94:$D$97,Table4[[#This Row],[الجهة المسئولة      Responsibility]]),COUNTIF('Meeting #12'!$D94:$D$97,Table4[[#This Row],[الجهة المسئولة      Responsibility]]))</f>
        <v>0</v>
      </c>
      <c r="C109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09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09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09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09" s="219">
        <f>IFERROR(Table4[[#This Row],[المنجزة    Done]]/Table4[[#This Row],[عدد المهام / التوصيات     No of Tasks \ Recommendations]],0)</f>
        <v>0</v>
      </c>
    </row>
    <row r="110" spans="1:9" ht="28" customHeight="1">
      <c r="A110" s="216" t="str">
        <f>IF(ISBLANK('Members Details'!$A27),"Name is Not Available",'Members Details'!$A27)</f>
        <v>Name is Not Available</v>
      </c>
      <c r="B110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#10'!$D95:$D$97,Table4[[#This Row],[الجهة المسئولة      Responsibility]]),COUNTIF('Meeting #11'!$D95:$D$97,Table4[[#This Row],[الجهة المسئولة      Responsibility]]),COUNTIF('Meeting #12'!$D95:$D$97,Table4[[#This Row],[الجهة المسئولة      Responsibility]]))</f>
        <v>0</v>
      </c>
      <c r="C110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10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10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10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10" s="219">
        <f>IFERROR(Table4[[#This Row],[المنجزة    Done]]/Table4[[#This Row],[عدد المهام / التوصيات     No of Tasks \ Recommendations]],0)</f>
        <v>0</v>
      </c>
    </row>
    <row r="111" spans="1:9" ht="33" customHeight="1">
      <c r="A111" s="216" t="str">
        <f>IF(ISBLANK('Members Details'!$A28),"Name is Not Available",'Members Details'!$A28)</f>
        <v>Name is Not Available</v>
      </c>
      <c r="B111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#10'!$D96:$D$97,Table4[[#This Row],[الجهة المسئولة      Responsibility]]),COUNTIF('Meeting #11'!$D96:$D$97,Table4[[#This Row],[الجهة المسئولة      Responsibility]]),COUNTIF('Meeting #12'!$D96:$D$97,Table4[[#This Row],[الجهة المسئولة      Responsibility]]))</f>
        <v>0</v>
      </c>
      <c r="C111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11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11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11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11" s="219">
        <f>IFERROR(Table4[[#This Row],[المنجزة    Done]]/Table4[[#This Row],[عدد المهام / التوصيات     No of Tasks \ Recommendations]],0)</f>
        <v>0</v>
      </c>
    </row>
    <row r="112" spans="1:9" ht="37" customHeight="1">
      <c r="A112" s="216" t="str">
        <f>IF(ISBLANK('Members Details'!$A29),"Name is Not Available",'Members Details'!$A29)</f>
        <v>Name is Not Available</v>
      </c>
      <c r="B112" s="217">
        <f>SUM(COUNTIF('Meeting #1'!$D$70:$D$98,Table4[[#This Row],[الجهة المسئولة      Responsibility]]),COUNTIF('Meeting #2'!$D$70:$D$97,Table4[[#This Row],[الجهة المسئولة      Responsibility]]),COUNTIF('Meeting #3'!$D$70:$D$97,Table4[[#This Row],[الجهة المسئولة      Responsibility]]),COUNTIF('Meeting #4'!$D$70:$D$97,Table4[[#This Row],[الجهة المسئولة      Responsibility]]),COUNTIF('Meeting #5'!$D$70:$D$97,Table4[[#This Row],[الجهة المسئولة      Responsibility]]),COUNTIF('Meeting #6'!$D$70:$D$97,Table4[[#This Row],[الجهة المسئولة      Responsibility]]),COUNTIF('Meeting #7'!$D$70:$D$97,Table4[[#This Row],[الجهة المسئولة      Responsibility]]),COUNTIF('Meeting #8'!$D$70:$D$97,Table4[[#This Row],[الجهة المسئولة      Responsibility]]),COUNTIF('Meeting #9'!$D$70:$D$97,Table4[[#This Row],[الجهة المسئولة      Responsibility]]),COUNTIF('Meeting #10'!$D97:$D$97,Table4[[#This Row],[الجهة المسئولة      Responsibility]]),COUNTIF('Meeting #11'!$D97:$D$97,Table4[[#This Row],[الجهة المسئولة      Responsibility]]),COUNTIF('Meeting #12'!$D97:$D$97,Table4[[#This Row],[الجهة المسئولة      Responsibility]]))</f>
        <v>0</v>
      </c>
      <c r="C112" s="218">
        <f>SUM(COUNTIFS('Meeting #1'!$D$70:$D$98,Table4[[#This Row],[الجهة المسئولة      Responsibility]],'Meeting #1'!$H$70:$H$98,'Meeting #1'!D$62),COUNTIFS('Meeting #2'!$D$70:$D$98,Table4[[#This Row],[الجهة المسئولة      Responsibility]],'Meeting #2'!$H$70:$H$98,'Meeting #2'!D$62),COUNTIFS('Meeting #3'!$D$70:$D$98,Table4[[#This Row],[الجهة المسئولة      Responsibility]],'Meeting #3'!$H$70:$H$98,'Meeting #3'!D$62),COUNTIFS('Meeting #4'!$D$70:$D$98,Table4[[#This Row],[الجهة المسئولة      Responsibility]],'Meeting #4'!$H$70:$H$98,'Meeting #4'!D$62),COUNTIFS('Meeting #5'!$D$70:$D$98,Table4[[#This Row],[الجهة المسئولة      Responsibility]],'Meeting #5'!$H$70:$H$98,'Meeting #5'!D$62),COUNTIFS('Meeting #6'!$D$70:$D$98,Table4[[#This Row],[الجهة المسئولة      Responsibility]],'Meeting #6'!$H$70:$H$98,'Meeting #6'!D$62),COUNTIFS('Meeting #7'!$D$70:$D$98,Table4[[#This Row],[الجهة المسئولة      Responsibility]],'Meeting #7'!$H$70:$H$98,'Meeting #7'!D$62),COUNTIFS('Meeting #8'!$D$70:$D$98,Table4[[#This Row],[الجهة المسئولة      Responsibility]],'Meeting #8'!$H$70:$H$98,'Meeting #8'!D$62),COUNTIFS('Meeting #9'!$D$70:$D$98,Table4[[#This Row],[الجهة المسئولة      Responsibility]],'Meeting #9'!$H$70:$H$98,'Meeting #9'!D$62),COUNTIFS('Meeting #10'!$D$70:$D$98,Table4[[#This Row],[الجهة المسئولة      Responsibility]],'Meeting #10'!$H$70:$H$98,'Meeting #10'!D$62),COUNTIFS('Meeting #11'!$D$70:$D$98,Table4[[#This Row],[الجهة المسئولة      Responsibility]],'Meeting #11'!$H$70:$H$98,'Meeting #11'!D$62),COUNTIFS('Meeting #12'!$D$70:$D$98,Table4[[#This Row],[الجهة المسئولة      Responsibility]],'Meeting #12'!$H$70:$H$98,'Meeting #12'!D$62))</f>
        <v>0</v>
      </c>
      <c r="D112" s="218">
        <f>SUM(COUNTIFS('Meeting #1'!$D$70:$D$98,Table4[[#This Row],[الجهة المسئولة      Responsibility]],'Meeting #1'!$H$70:$H$98,'Meeting #1'!E$62),COUNTIFS('Meeting #2'!$D$70:$D$98,Table4[[#This Row],[الجهة المسئولة      Responsibility]],'Meeting #2'!$H$70:$H$98,'Meeting #2'!E$62),COUNTIFS('Meeting #3'!$D$70:$D$98,Table4[[#This Row],[الجهة المسئولة      Responsibility]],'Meeting #3'!$H$70:$H$98,'Meeting #3'!E$62),COUNTIFS('Meeting #4'!$D$70:$D$98,Table4[[#This Row],[الجهة المسئولة      Responsibility]],'Meeting #4'!$H$70:$H$98,'Meeting #4'!E$62),COUNTIFS('Meeting #5'!$D$70:$D$98,Table4[[#This Row],[الجهة المسئولة      Responsibility]],'Meeting #5'!$H$70:$H$98,'Meeting #5'!E$62),COUNTIFS('Meeting #6'!$D$70:$D$98,Table4[[#This Row],[الجهة المسئولة      Responsibility]],'Meeting #6'!$H$70:$H$98,'Meeting #6'!E$62),COUNTIFS('Meeting #7'!$D$70:$D$98,Table4[[#This Row],[الجهة المسئولة      Responsibility]],'Meeting #7'!$H$70:$H$98,'Meeting #7'!E$62),COUNTIFS('Meeting #8'!$D$70:$D$98,Table4[[#This Row],[الجهة المسئولة      Responsibility]],'Meeting #8'!$H$70:$H$98,'Meeting #8'!E$62),COUNTIFS('Meeting #9'!$D$70:$D$98,Table4[[#This Row],[الجهة المسئولة      Responsibility]],'Meeting #9'!$H$70:$H$98,'Meeting #9'!E$62),COUNTIFS('Meeting #10'!$D$70:$D$98,Table4[[#This Row],[الجهة المسئولة      Responsibility]],'Meeting #10'!$H$70:$H$98,'Meeting #10'!E$62),COUNTIFS('Meeting #11'!$D$70:$D$98,Table4[[#This Row],[الجهة المسئولة      Responsibility]],'Meeting #11'!$H$70:$H$98,'Meeting #11'!E$62),COUNTIFS('Meeting #12'!$D$70:$D$98,Table4[[#This Row],[الجهة المسئولة      Responsibility]],'Meeting #12'!$H$70:$H$98,'Meeting #12'!E$62))</f>
        <v>0</v>
      </c>
      <c r="E112" s="218">
        <f>SUM(COUNTIFS('Meeting #1'!$D$70:$D$98,Table4[[#This Row],[الجهة المسئولة      Responsibility]],'Meeting #1'!$H$70:$H$98,'Meeting #1'!F$62),COUNTIFS('Meeting #2'!$D$70:$D$98,Table4[[#This Row],[الجهة المسئولة      Responsibility]],'Meeting #2'!$H$70:$H$98,'Meeting #2'!F$62),COUNTIFS('Meeting #3'!$D$70:$D$98,Table4[[#This Row],[الجهة المسئولة      Responsibility]],'Meeting #3'!$H$70:$H$98,'Meeting #3'!F$62),COUNTIFS('Meeting #4'!$D$70:$D$98,Table4[[#This Row],[الجهة المسئولة      Responsibility]],'Meeting #4'!$H$70:$H$98,'Meeting #4'!F$62),COUNTIFS('Meeting #5'!$D$70:$D$98,Table4[[#This Row],[الجهة المسئولة      Responsibility]],'Meeting #5'!$H$70:$H$98,'Meeting #5'!F$62),COUNTIFS('Meeting #6'!$D$70:$D$98,Table4[[#This Row],[الجهة المسئولة      Responsibility]],'Meeting #6'!$H$70:$H$98,'Meeting #6'!F$62),COUNTIFS('Meeting #7'!$D$70:$D$98,Table4[[#This Row],[الجهة المسئولة      Responsibility]],'Meeting #7'!$H$70:$H$98,'Meeting #7'!F$62),COUNTIFS('Meeting #8'!$D$70:$D$98,Table4[[#This Row],[الجهة المسئولة      Responsibility]],'Meeting #8'!$H$70:$H$98,'Meeting #8'!F$62),COUNTIFS('Meeting #9'!$D$70:$D$98,Table4[[#This Row],[الجهة المسئولة      Responsibility]],'Meeting #9'!$H$70:$H$98,'Meeting #9'!F$62),COUNTIFS('Meeting #10'!$D$70:$D$98,Table4[[#This Row],[الجهة المسئولة      Responsibility]],'Meeting #10'!$H$70:$H$98,'Meeting #10'!F$62),COUNTIFS('Meeting #11'!$D$70:$D$98,Table4[[#This Row],[الجهة المسئولة      Responsibility]],'Meeting #11'!$H$70:$H$98,'Meeting #11'!F$62),COUNTIFS('Meeting #12'!$D$70:$D$98,Table4[[#This Row],[الجهة المسئولة      Responsibility]],'Meeting #12'!$H$70:$H$98,'Meeting #12'!F$62))</f>
        <v>0</v>
      </c>
      <c r="F112" s="218">
        <f>SUM(COUNTIFS('Meeting #1'!$D$70:$D$98,Table4[[#This Row],[الجهة المسئولة      Responsibility]],'Meeting #1'!$H$70:$H$98,'Meeting #1'!G$62),COUNTIFS('Meeting #2'!$D$70:$D$98,Table4[[#This Row],[الجهة المسئولة      Responsibility]],'Meeting #2'!$H$70:$H$98,'Meeting #2'!G$62),COUNTIFS('Meeting #3'!$D$70:$D$98,Table4[[#This Row],[الجهة المسئولة      Responsibility]],'Meeting #3'!$H$70:$H$98,'Meeting #3'!G$62),COUNTIFS('Meeting #4'!$D$70:$D$98,Table4[[#This Row],[الجهة المسئولة      Responsibility]],'Meeting #4'!$H$70:$H$98,'Meeting #4'!G$62),COUNTIFS('Meeting #5'!$D$70:$D$98,Table4[[#This Row],[الجهة المسئولة      Responsibility]],'Meeting #5'!$H$70:$H$98,'Meeting #5'!G$62),COUNTIFS('Meeting #6'!$D$70:$D$98,Table4[[#This Row],[الجهة المسئولة      Responsibility]],'Meeting #6'!$H$70:$H$98,'Meeting #6'!G$62),COUNTIFS('Meeting #7'!$D$70:$D$98,Table4[[#This Row],[الجهة المسئولة      Responsibility]],'Meeting #7'!$H$70:$H$98,'Meeting #7'!G$62),COUNTIFS('Meeting #8'!$D$70:$D$98,Table4[[#This Row],[الجهة المسئولة      Responsibility]],'Meeting #8'!$H$70:$H$98,'Meeting #8'!G$62),COUNTIFS('Meeting #9'!$D$70:$D$98,Table4[[#This Row],[الجهة المسئولة      Responsibility]],'Meeting #9'!$H$70:$H$98,'Meeting #9'!G$62),COUNTIFS('Meeting #10'!$D$70:$D$98,Table4[[#This Row],[الجهة المسئولة      Responsibility]],'Meeting #10'!$H$70:$H$98,'Meeting #10'!G$62),COUNTIFS('Meeting #11'!$D$70:$D$98,Table4[[#This Row],[الجهة المسئولة      Responsibility]],'Meeting #11'!$H$70:$H$98,'Meeting #11'!G$62),COUNTIFS('Meeting #12'!$D$70:$D$98,Table4[[#This Row],[الجهة المسئولة      Responsibility]],'Meeting #12'!$H$70:$H$98,'Meeting #12'!G$62))</f>
        <v>0</v>
      </c>
      <c r="G112" s="219">
        <f>IFERROR(Table4[[#This Row],[المنجزة    Done]]/Table4[[#This Row],[عدد المهام / التوصيات     No of Tasks \ Recommendations]],0)</f>
        <v>0</v>
      </c>
    </row>
    <row r="113" spans="2:4" ht="17" customHeight="1"/>
    <row r="114" spans="2:4" ht="17" customHeight="1"/>
    <row r="115" spans="2:4" ht="17" customHeight="1"/>
    <row r="116" spans="2:4" ht="17" customHeight="1"/>
    <row r="117" spans="2:4" ht="17" customHeight="1">
      <c r="B117" s="7"/>
      <c r="C117" s="7"/>
      <c r="D117" s="7"/>
    </row>
    <row r="118" spans="2:4" ht="17" customHeight="1">
      <c r="B118" s="264"/>
      <c r="C118" s="264"/>
      <c r="D118" s="264"/>
    </row>
    <row r="119" spans="2:4" ht="17" customHeight="1">
      <c r="B119" s="75"/>
      <c r="C119" s="74"/>
      <c r="D119" s="75"/>
    </row>
    <row r="120" spans="2:4" ht="17" customHeight="1">
      <c r="B120" s="89"/>
      <c r="C120" s="32"/>
      <c r="D120" s="32"/>
    </row>
    <row r="121" spans="2:4" ht="17" customHeight="1">
      <c r="B121" s="89"/>
      <c r="C121" s="32"/>
      <c r="D121" s="32"/>
    </row>
    <row r="122" spans="2:4" ht="17" customHeight="1">
      <c r="B122" s="89"/>
      <c r="C122" s="32"/>
      <c r="D122" s="32"/>
    </row>
    <row r="123" spans="2:4" ht="17" customHeight="1">
      <c r="B123" s="132"/>
      <c r="C123" s="15"/>
      <c r="D123" s="15"/>
    </row>
    <row r="124" spans="2:4" ht="17" customHeight="1">
      <c r="B124" s="15"/>
      <c r="C124" s="15"/>
      <c r="D124" s="15"/>
    </row>
    <row r="125" spans="2:4" ht="17" customHeight="1">
      <c r="B125" s="15"/>
      <c r="C125" s="15"/>
      <c r="D125" s="15"/>
    </row>
    <row r="126" spans="2:4" ht="17" customHeight="1">
      <c r="B126" s="15"/>
      <c r="C126" s="15"/>
      <c r="D126" s="15"/>
    </row>
    <row r="127" spans="2:4" ht="17" customHeight="1">
      <c r="B127" s="15"/>
      <c r="C127" s="15"/>
      <c r="D127" s="15"/>
    </row>
    <row r="128" spans="2:4" ht="17" customHeight="1">
      <c r="B128" s="15"/>
      <c r="C128" s="15"/>
      <c r="D128" s="15"/>
    </row>
    <row r="129" spans="2:4" ht="17" customHeight="1">
      <c r="B129" s="15"/>
      <c r="C129" s="15"/>
      <c r="D129" s="15"/>
    </row>
    <row r="130" spans="2:4" ht="17" customHeight="1">
      <c r="B130" s="15"/>
      <c r="C130" s="15"/>
      <c r="D130" s="15"/>
    </row>
    <row r="131" spans="2:4" ht="17" customHeight="1">
      <c r="B131" s="15"/>
      <c r="C131" s="15"/>
      <c r="D131" s="15"/>
    </row>
    <row r="132" spans="2:4" ht="17" customHeight="1">
      <c r="B132" s="15"/>
      <c r="C132" s="15"/>
      <c r="D132" s="15"/>
    </row>
    <row r="133" spans="2:4" ht="17" customHeight="1">
      <c r="B133" s="15"/>
      <c r="C133" s="15"/>
      <c r="D133" s="15"/>
    </row>
    <row r="134" spans="2:4" ht="17" customHeight="1">
      <c r="B134" s="15"/>
      <c r="C134" s="15"/>
      <c r="D134" s="15"/>
    </row>
    <row r="135" spans="2:4" ht="17" customHeight="1">
      <c r="B135" s="15"/>
      <c r="C135" s="15"/>
      <c r="D135" s="15"/>
    </row>
    <row r="136" spans="2:4">
      <c r="B136" s="15"/>
      <c r="C136" s="15"/>
      <c r="D136" s="15"/>
    </row>
    <row r="137" spans="2:4">
      <c r="B137" s="15"/>
      <c r="C137" s="15"/>
      <c r="D137" s="15"/>
    </row>
    <row r="138" spans="2:4">
      <c r="B138" s="15"/>
      <c r="C138" s="15"/>
      <c r="D138" s="15"/>
    </row>
    <row r="139" spans="2:4">
      <c r="B139" s="15"/>
      <c r="C139" s="15"/>
      <c r="D139" s="15"/>
    </row>
    <row r="140" spans="2:4">
      <c r="B140" s="15"/>
      <c r="C140" s="15"/>
      <c r="D140" s="15"/>
    </row>
    <row r="141" spans="2:4">
      <c r="B141" s="15"/>
      <c r="C141" s="15"/>
      <c r="D141" s="15"/>
    </row>
    <row r="142" spans="2:4">
      <c r="B142" s="15"/>
      <c r="C142" s="15"/>
      <c r="D142" s="15"/>
    </row>
    <row r="143" spans="2:4">
      <c r="B143" s="15"/>
      <c r="C143" s="15"/>
      <c r="D143" s="15"/>
    </row>
    <row r="144" spans="2:4">
      <c r="B144" s="15"/>
      <c r="C144" s="15"/>
      <c r="D144" s="15"/>
    </row>
    <row r="145" spans="2:15">
      <c r="B145" s="15"/>
      <c r="C145" s="15"/>
      <c r="D145" s="15"/>
    </row>
    <row r="146" spans="2:15">
      <c r="B146" s="15"/>
      <c r="C146" s="15"/>
      <c r="D146" s="15"/>
    </row>
    <row r="147" spans="2:15">
      <c r="B147" s="15"/>
      <c r="C147" s="15"/>
      <c r="D147" s="15"/>
      <c r="I147" s="91"/>
    </row>
    <row r="148" spans="2:15">
      <c r="B148" s="15"/>
      <c r="C148" s="15"/>
      <c r="D148" s="15"/>
    </row>
    <row r="149" spans="2:15">
      <c r="B149" s="15"/>
      <c r="C149" s="15"/>
      <c r="D149" s="15"/>
    </row>
    <row r="150" spans="2:15">
      <c r="B150" s="15"/>
      <c r="C150" s="15"/>
      <c r="D150" s="15"/>
    </row>
    <row r="151" spans="2:15" ht="14" customHeight="1">
      <c r="B151" s="15"/>
      <c r="C151" s="15"/>
      <c r="D151" s="15"/>
    </row>
    <row r="152" spans="2:15" ht="15" customHeight="1">
      <c r="B152" s="15"/>
      <c r="C152" s="15"/>
      <c r="D152" s="15"/>
    </row>
    <row r="153" spans="2:15" ht="13" customHeight="1">
      <c r="B153" s="15"/>
      <c r="C153" s="15"/>
      <c r="D153" s="15"/>
    </row>
    <row r="154" spans="2:15" ht="17" customHeight="1">
      <c r="B154" s="15"/>
      <c r="C154" s="15"/>
      <c r="D154" s="15"/>
      <c r="M154" s="69"/>
      <c r="N154" s="61"/>
      <c r="O154" s="68"/>
    </row>
    <row r="155" spans="2:15" ht="24" customHeight="1">
      <c r="B155" s="15"/>
      <c r="C155" s="15"/>
      <c r="D155" s="15"/>
      <c r="I155" s="34"/>
      <c r="M155" s="7"/>
      <c r="N155" s="7"/>
    </row>
    <row r="156" spans="2:15">
      <c r="B156" s="15"/>
      <c r="C156" s="15"/>
      <c r="D156" s="15"/>
      <c r="M156" s="7"/>
      <c r="N156" s="7"/>
    </row>
    <row r="157" spans="2:15">
      <c r="B157" s="15"/>
      <c r="C157" s="15"/>
      <c r="D157" s="15"/>
      <c r="M157" s="7"/>
      <c r="N157" s="7"/>
    </row>
    <row r="158" spans="2:15">
      <c r="B158" s="15"/>
      <c r="C158" s="15"/>
      <c r="D158" s="15"/>
      <c r="I158" s="72"/>
      <c r="M158" s="7"/>
      <c r="N158" s="7"/>
    </row>
    <row r="159" spans="2:15">
      <c r="B159" s="15"/>
      <c r="C159" s="15"/>
      <c r="D159" s="15"/>
      <c r="M159" s="7"/>
      <c r="N159" s="7"/>
    </row>
    <row r="160" spans="2:15">
      <c r="B160" s="15"/>
      <c r="C160" s="15"/>
      <c r="D160" s="15"/>
      <c r="M160" s="7"/>
      <c r="N160" s="7"/>
    </row>
    <row r="161" spans="2:16">
      <c r="B161" s="15"/>
      <c r="C161" s="15"/>
      <c r="D161" s="15"/>
      <c r="M161" s="7"/>
      <c r="N161" s="7"/>
    </row>
    <row r="162" spans="2:16">
      <c r="B162" s="15"/>
      <c r="C162" s="15"/>
      <c r="D162" s="15"/>
      <c r="M162" s="7"/>
      <c r="N162" s="7"/>
    </row>
    <row r="163" spans="2:16">
      <c r="B163" s="15"/>
      <c r="C163" s="15"/>
      <c r="D163" s="15"/>
      <c r="M163" s="7"/>
      <c r="N163" s="7"/>
    </row>
    <row r="164" spans="2:16">
      <c r="B164" s="15"/>
      <c r="C164" s="15"/>
      <c r="D164" s="15"/>
      <c r="M164" s="7"/>
      <c r="N164" s="7"/>
    </row>
    <row r="165" spans="2:16">
      <c r="B165" s="15"/>
      <c r="C165" s="15"/>
      <c r="D165" s="15"/>
      <c r="M165" s="7"/>
      <c r="N165" s="7"/>
    </row>
    <row r="166" spans="2:16">
      <c r="B166" s="15"/>
      <c r="C166" s="15"/>
      <c r="D166" s="15"/>
      <c r="M166" s="7"/>
      <c r="N166" s="7"/>
    </row>
    <row r="167" spans="2:16">
      <c r="B167" s="15"/>
      <c r="C167" s="15"/>
      <c r="D167" s="15"/>
      <c r="M167" s="7"/>
      <c r="N167" s="7"/>
    </row>
    <row r="168" spans="2:16">
      <c r="B168" s="15"/>
      <c r="C168" s="15"/>
      <c r="D168" s="15"/>
      <c r="M168" s="7"/>
      <c r="N168" s="7"/>
    </row>
    <row r="169" spans="2:16">
      <c r="B169" s="15"/>
      <c r="C169" s="15"/>
      <c r="D169" s="15"/>
      <c r="M169" s="7"/>
      <c r="N169" s="7"/>
    </row>
    <row r="170" spans="2:16">
      <c r="B170" s="15"/>
      <c r="C170" s="15"/>
      <c r="D170" s="15"/>
      <c r="M170" s="7"/>
      <c r="N170" s="7"/>
    </row>
    <row r="171" spans="2:16">
      <c r="B171" s="15"/>
      <c r="C171" s="15"/>
      <c r="D171" s="15"/>
      <c r="M171" s="7"/>
      <c r="N171" s="7"/>
    </row>
    <row r="172" spans="2:16">
      <c r="M172" s="7"/>
      <c r="N172" s="7"/>
    </row>
    <row r="173" spans="2:16">
      <c r="M173" s="7"/>
      <c r="N173" s="7"/>
    </row>
    <row r="174" spans="2:16">
      <c r="N174" s="7"/>
    </row>
    <row r="175" spans="2:16">
      <c r="M175" s="7"/>
      <c r="N175" s="7"/>
    </row>
    <row r="176" spans="2:16">
      <c r="M176" s="7"/>
      <c r="N176" s="7"/>
      <c r="P176" s="7"/>
    </row>
    <row r="177" spans="13:14">
      <c r="M177" s="7"/>
      <c r="N177" s="7"/>
    </row>
    <row r="178" spans="13:14">
      <c r="M178" s="7"/>
      <c r="N178" s="7"/>
    </row>
    <row r="179" spans="13:14">
      <c r="M179" s="7"/>
      <c r="N179" s="7"/>
    </row>
    <row r="180" spans="13:14">
      <c r="M180" s="7"/>
      <c r="N180" s="7"/>
    </row>
    <row r="181" spans="13:14">
      <c r="M181" s="7"/>
      <c r="N181" s="7"/>
    </row>
  </sheetData>
  <sheetProtection algorithmName="SHA-512" hashValue="kDUKKC1URNkLuub/wZfBMVi21NxGEswHuHW1n2zs24pTYHMp8oasK2pJRQuBCzrKaA0Q4w0ohcgVFHcG/GkHRQ==" saltValue="GlsT5QQBMeo3sXRWQ9KpAg==" spinCount="100000" sheet="1" objects="1" scenarios="1"/>
  <dataConsolidate/>
  <mergeCells count="7">
    <mergeCell ref="B118:D118"/>
    <mergeCell ref="A1:G1"/>
    <mergeCell ref="A10:G10"/>
    <mergeCell ref="B7:G7"/>
    <mergeCell ref="F4:G4"/>
    <mergeCell ref="D2:E2"/>
    <mergeCell ref="F2:G2"/>
  </mergeCells>
  <phoneticPr fontId="4" type="noConversion"/>
  <pageMargins left="0.7" right="0.7" top="0.75" bottom="0.75" header="0.3" footer="0.3"/>
  <pageSetup paperSize="9" scale="25" orientation="portrait" horizontalDpi="0" verticalDpi="0"/>
  <ignoredErrors>
    <ignoredError sqref="A27:C27 E27:G27 A85:B85 D85:F85" calculatedColumn="1"/>
    <ignoredError sqref="F4" unlockedFormula="1"/>
  </ignoredErrors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E73ADBA-C8CE-5341-A349-0ADA6EE33CED}">
          <x14:formula1>
            <xm:f>'Members Details'!$A:$A</xm:f>
          </x14:formula1>
          <xm:sqref>B120</xm:sqref>
        </x14:dataValidation>
        <x14:dataValidation type="list" allowBlank="1" showInputMessage="1" showErrorMessage="1" xr:uid="{BCEE07F6-929C-824E-97CB-D5BB98A76778}">
          <x14:formula1>
            <xm:f>'Key Features'!$M$2:$M$11</xm:f>
          </x14:formula1>
          <xm:sqref>F2:G2</xm:sqref>
        </x14:dataValidation>
        <x14:dataValidation type="list" allowBlank="1" showInputMessage="1" showErrorMessage="1" xr:uid="{D734B6D9-61BE-3A4C-B8F8-A86C0A03960E}">
          <x14:formula1>
            <xm:f>'Key Features'!$O$2:$O$16</xm:f>
          </x14:formula1>
          <xm:sqref>D4 B4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0DB3-83AA-7749-A1C6-5BC6D07D3368}">
  <sheetPr>
    <pageSetUpPr fitToPage="1"/>
  </sheetPr>
  <dimension ref="A1:C359"/>
  <sheetViews>
    <sheetView workbookViewId="0">
      <selection activeCell="C17" sqref="C17"/>
    </sheetView>
  </sheetViews>
  <sheetFormatPr baseColWidth="10" defaultRowHeight="16"/>
  <cols>
    <col min="1" max="1" width="56.5" customWidth="1"/>
    <col min="2" max="2" width="20.83203125" customWidth="1"/>
    <col min="3" max="3" width="23.5" customWidth="1"/>
  </cols>
  <sheetData>
    <row r="1" spans="1:3" ht="19">
      <c r="A1" s="279" t="s">
        <v>74</v>
      </c>
      <c r="B1" s="279"/>
      <c r="C1" s="279"/>
    </row>
    <row r="2" spans="1:3" ht="21" customHeight="1">
      <c r="A2" s="142" t="s">
        <v>77</v>
      </c>
      <c r="B2" s="142" t="s">
        <v>75</v>
      </c>
      <c r="C2" s="142" t="s">
        <v>76</v>
      </c>
    </row>
    <row r="3" spans="1:3">
      <c r="A3" s="15">
        <f>IF(ISBLANK('Meeting #1'!$C72),"Name is Not Available",'Meeting #1'!$C72)</f>
        <v>1</v>
      </c>
      <c r="B3" s="15" t="str">
        <f>IF(ISBLANK('Meeting #1'!$D72),"Name is Not Available",'Meeting #1'!$D72)</f>
        <v>A</v>
      </c>
      <c r="C3" s="15" t="str">
        <f>IF(ISBLANK('Meeting #1'!$G72),"Name is Not Available",'Meeting #1'!$G72)</f>
        <v>Name is Not Available</v>
      </c>
    </row>
    <row r="4" spans="1:3">
      <c r="A4" s="15">
        <f>IF(ISBLANK('Meeting #1'!$C73),"Name is Not Available",'Meeting #1'!$C73)</f>
        <v>2</v>
      </c>
      <c r="B4" s="15" t="str">
        <f>IF(ISBLANK('Meeting #1'!$D73),"Name is Not Available",'Meeting #1'!$D73)</f>
        <v>B</v>
      </c>
      <c r="C4" s="15" t="str">
        <f>IF(ISBLANK('Meeting #1'!$G73),"Name is Not Available",'Meeting #1'!$G73)</f>
        <v>Name is Not Available</v>
      </c>
    </row>
    <row r="5" spans="1:3">
      <c r="A5" s="15">
        <f>IF(ISBLANK('Meeting #1'!$C74),"Name is Not Available",'Meeting #1'!$C74)</f>
        <v>3</v>
      </c>
      <c r="B5" s="15" t="str">
        <f>IF(ISBLANK('Meeting #1'!$D74),"Name is Not Available",'Meeting #1'!$D74)</f>
        <v>C</v>
      </c>
      <c r="C5" s="15" t="str">
        <f>IF(ISBLANK('Meeting #1'!$G74),"Name is Not Available",'Meeting #1'!$G74)</f>
        <v>Name is Not Available</v>
      </c>
    </row>
    <row r="6" spans="1:3">
      <c r="A6" s="15">
        <f>IF(ISBLANK('Meeting #1'!$C75),"Name is Not Available",'Meeting #1'!$C75)</f>
        <v>4</v>
      </c>
      <c r="B6" s="15" t="str">
        <f>IF(ISBLANK('Meeting #1'!$D75),"Name is Not Available",'Meeting #1'!$D75)</f>
        <v>D</v>
      </c>
      <c r="C6" s="15" t="str">
        <f>IF(ISBLANK('Meeting #1'!$G75),"Name is Not Available",'Meeting #1'!$G75)</f>
        <v>Name is Not Available</v>
      </c>
    </row>
    <row r="7" spans="1:3">
      <c r="A7" s="15" t="str">
        <f>IF(ISBLANK('Meeting #1'!$C76),"Name is Not Available",'Meeting #1'!$C76)</f>
        <v>Name is Not Available</v>
      </c>
      <c r="B7" s="15" t="str">
        <f>IF(ISBLANK('Meeting #1'!$D76),"Name is Not Available",'Meeting #1'!$D76)</f>
        <v>Name is Not Available</v>
      </c>
      <c r="C7" s="15" t="str">
        <f>IF(ISBLANK('Meeting #1'!$G76),"Name is Not Available",'Meeting #1'!$G76)</f>
        <v>Name is Not Available</v>
      </c>
    </row>
    <row r="8" spans="1:3">
      <c r="A8" s="15" t="str">
        <f>IF(ISBLANK('Meeting #1'!$C77),"Name is Not Available",'Meeting #1'!$C77)</f>
        <v>Name is Not Available</v>
      </c>
      <c r="B8" s="15" t="str">
        <f>IF(ISBLANK('Meeting #1'!$D77),"Name is Not Available",'Meeting #1'!$D77)</f>
        <v>Name is Not Available</v>
      </c>
      <c r="C8" s="15" t="str">
        <f>IF(ISBLANK('Meeting #1'!$G77),"Name is Not Available",'Meeting #1'!$G77)</f>
        <v>Name is Not Available</v>
      </c>
    </row>
    <row r="9" spans="1:3">
      <c r="A9" s="15" t="str">
        <f>IF(ISBLANK('Meeting #1'!$C78),"Name is Not Available",'Meeting #1'!$C78)</f>
        <v>Name is Not Available</v>
      </c>
      <c r="B9" s="15" t="str">
        <f>IF(ISBLANK('Meeting #1'!$D78),"Name is Not Available",'Meeting #1'!$D78)</f>
        <v>Name is Not Available</v>
      </c>
      <c r="C9" s="15" t="str">
        <f>IF(ISBLANK('Meeting #1'!$G78),"Name is Not Available",'Meeting #1'!$G78)</f>
        <v>Name is Not Available</v>
      </c>
    </row>
    <row r="10" spans="1:3">
      <c r="A10" s="15" t="str">
        <f>IF(ISBLANK('Meeting #1'!$C79),"Name is Not Available",'Meeting #1'!$C79)</f>
        <v>Name is Not Available</v>
      </c>
      <c r="B10" s="15" t="str">
        <f>IF(ISBLANK('Meeting #1'!$D79),"Name is Not Available",'Meeting #1'!$D79)</f>
        <v>Name is Not Available</v>
      </c>
      <c r="C10" s="15" t="str">
        <f>IF(ISBLANK('Meeting #1'!$G79),"Name is Not Available",'Meeting #1'!$G79)</f>
        <v>Name is Not Available</v>
      </c>
    </row>
    <row r="11" spans="1:3">
      <c r="A11" s="15" t="str">
        <f>IF(ISBLANK('Meeting #1'!$C80),"Name is Not Available",'Meeting #1'!$C80)</f>
        <v>Name is Not Available</v>
      </c>
      <c r="B11" s="15" t="str">
        <f>IF(ISBLANK('Meeting #1'!$D80),"Name is Not Available",'Meeting #1'!$D80)</f>
        <v>Name is Not Available</v>
      </c>
      <c r="C11" s="15" t="str">
        <f>IF(ISBLANK('Meeting #1'!$G80),"Name is Not Available",'Meeting #1'!$G80)</f>
        <v>Name is Not Available</v>
      </c>
    </row>
    <row r="12" spans="1:3">
      <c r="A12" s="15" t="str">
        <f>IF(ISBLANK('Meeting #1'!$C81),"Name is Not Available",'Meeting #1'!$C81)</f>
        <v>Name is Not Available</v>
      </c>
      <c r="B12" s="15" t="str">
        <f>IF(ISBLANK('Meeting #1'!$D81),"Name is Not Available",'Meeting #1'!$D81)</f>
        <v>Name is Not Available</v>
      </c>
      <c r="C12" s="15" t="str">
        <f>IF(ISBLANK('Meeting #1'!$G81),"Name is Not Available",'Meeting #1'!$G81)</f>
        <v>Name is Not Available</v>
      </c>
    </row>
    <row r="13" spans="1:3">
      <c r="A13" s="15" t="str">
        <f>IF(ISBLANK('Meeting #1'!$C82),"Name is Not Available",'Meeting #1'!$C82)</f>
        <v>Name is Not Available</v>
      </c>
      <c r="B13" s="15" t="str">
        <f>IF(ISBLANK('Meeting #1'!$D82),"Name is Not Available",'Meeting #1'!$D82)</f>
        <v>Name is Not Available</v>
      </c>
      <c r="C13" s="15" t="str">
        <f>IF(ISBLANK('Meeting #1'!$G82),"Name is Not Available",'Meeting #1'!$G82)</f>
        <v>Name is Not Available</v>
      </c>
    </row>
    <row r="14" spans="1:3">
      <c r="A14" s="15" t="str">
        <f>IF(ISBLANK('Meeting #1'!$C83),"Name is Not Available",'Meeting #1'!$C83)</f>
        <v>Name is Not Available</v>
      </c>
      <c r="B14" s="15" t="str">
        <f>IF(ISBLANK('Meeting #1'!$D83),"Name is Not Available",'Meeting #1'!$D83)</f>
        <v>Name is Not Available</v>
      </c>
      <c r="C14" s="15" t="str">
        <f>IF(ISBLANK('Meeting #1'!$G83),"Name is Not Available",'Meeting #1'!$G83)</f>
        <v>Name is Not Available</v>
      </c>
    </row>
    <row r="15" spans="1:3">
      <c r="A15" s="15" t="str">
        <f>IF(ISBLANK('Meeting #1'!$C84),"Name is Not Available",'Meeting #1'!$C84)</f>
        <v>Name is Not Available</v>
      </c>
      <c r="B15" s="15" t="str">
        <f>IF(ISBLANK('Meeting #1'!$D84),"Name is Not Available",'Meeting #1'!$D84)</f>
        <v>Name is Not Available</v>
      </c>
      <c r="C15" s="15" t="str">
        <f>IF(ISBLANK('Meeting #1'!$G84),"Name is Not Available",'Meeting #1'!$G84)</f>
        <v>Name is Not Available</v>
      </c>
    </row>
    <row r="16" spans="1:3">
      <c r="A16" s="15" t="str">
        <f>IF(ISBLANK('Meeting #1'!$C85),"Name is Not Available",'Meeting #1'!$C85)</f>
        <v>Name is Not Available</v>
      </c>
      <c r="B16" s="15" t="str">
        <f>IF(ISBLANK('Meeting #1'!$D85),"Name is Not Available",'Meeting #1'!$D85)</f>
        <v>Name is Not Available</v>
      </c>
      <c r="C16" s="15" t="str">
        <f>IF(ISBLANK('Meeting #1'!$G85),"Name is Not Available",'Meeting #1'!$G85)</f>
        <v>Name is Not Available</v>
      </c>
    </row>
    <row r="17" spans="1:3">
      <c r="A17" s="15" t="str">
        <f>IF(ISBLANK('Meeting #1'!$C86),"Name is Not Available",'Meeting #1'!$C86)</f>
        <v>Name is Not Available</v>
      </c>
      <c r="B17" s="15" t="str">
        <f>IF(ISBLANK('Meeting #1'!$D86),"Name is Not Available",'Meeting #1'!$D86)</f>
        <v>Name is Not Available</v>
      </c>
      <c r="C17" s="15" t="str">
        <f>IF(ISBLANK('Meeting #1'!$G86),"Name is Not Available",'Meeting #1'!$G86)</f>
        <v>Name is Not Available</v>
      </c>
    </row>
    <row r="18" spans="1:3">
      <c r="A18" s="15" t="str">
        <f>IF(ISBLANK('Meeting #1'!$C87),"Name is Not Available",'Meeting #1'!$C87)</f>
        <v>Name is Not Available</v>
      </c>
      <c r="B18" s="15" t="str">
        <f>IF(ISBLANK('Meeting #1'!$D87),"Name is Not Available",'Meeting #1'!$D87)</f>
        <v>Name is Not Available</v>
      </c>
      <c r="C18" s="15" t="str">
        <f>IF(ISBLANK('Meeting #1'!$G87),"Name is Not Available",'Meeting #1'!$G87)</f>
        <v>Name is Not Available</v>
      </c>
    </row>
    <row r="19" spans="1:3">
      <c r="A19" s="15" t="str">
        <f>IF(ISBLANK('Meeting #1'!$C88),"Name is Not Available",'Meeting #1'!$C88)</f>
        <v>Name is Not Available</v>
      </c>
      <c r="B19" s="15" t="str">
        <f>IF(ISBLANK('Meeting #1'!$D88),"Name is Not Available",'Meeting #1'!$D88)</f>
        <v>Name is Not Available</v>
      </c>
      <c r="C19" s="15" t="str">
        <f>IF(ISBLANK('Meeting #1'!$G88),"Name is Not Available",'Meeting #1'!$G88)</f>
        <v>Name is Not Available</v>
      </c>
    </row>
    <row r="20" spans="1:3">
      <c r="A20" s="15" t="str">
        <f>IF(ISBLANK('Meeting #1'!$C89),"Name is Not Available",'Meeting #1'!$C89)</f>
        <v>Name is Not Available</v>
      </c>
      <c r="B20" s="15" t="str">
        <f>IF(ISBLANK('Meeting #1'!$D89),"Name is Not Available",'Meeting #1'!$D89)</f>
        <v>Name is Not Available</v>
      </c>
      <c r="C20" s="15" t="str">
        <f>IF(ISBLANK('Meeting #1'!$G89),"Name is Not Available",'Meeting #1'!$G89)</f>
        <v>Name is Not Available</v>
      </c>
    </row>
    <row r="21" spans="1:3">
      <c r="A21" s="15" t="str">
        <f>IF(ISBLANK('Meeting #1'!$C90),"Name is Not Available",'Meeting #1'!$C90)</f>
        <v>Name is Not Available</v>
      </c>
      <c r="B21" s="15" t="str">
        <f>IF(ISBLANK('Meeting #1'!$D90),"Name is Not Available",'Meeting #1'!$D90)</f>
        <v>Name is Not Available</v>
      </c>
      <c r="C21" s="15" t="str">
        <f>IF(ISBLANK('Meeting #1'!$G90),"Name is Not Available",'Meeting #1'!$G90)</f>
        <v>Name is Not Available</v>
      </c>
    </row>
    <row r="22" spans="1:3">
      <c r="A22" s="15" t="str">
        <f>IF(ISBLANK('Meeting #1'!$C91),"Name is Not Available",'Meeting #1'!$C91)</f>
        <v>Name is Not Available</v>
      </c>
      <c r="B22" s="15" t="str">
        <f>IF(ISBLANK('Meeting #1'!$D91),"Name is Not Available",'Meeting #1'!$D91)</f>
        <v>Name is Not Available</v>
      </c>
      <c r="C22" s="15" t="str">
        <f>IF(ISBLANK('Meeting #1'!$G91),"Name is Not Available",'Meeting #1'!$G91)</f>
        <v>Name is Not Available</v>
      </c>
    </row>
    <row r="23" spans="1:3">
      <c r="A23" s="15" t="str">
        <f>IF(ISBLANK('Meeting #1'!$C92),"Name is Not Available",'Meeting #1'!$C92)</f>
        <v>Name is Not Available</v>
      </c>
      <c r="B23" s="15" t="str">
        <f>IF(ISBLANK('Meeting #1'!$D92),"Name is Not Available",'Meeting #1'!$D92)</f>
        <v>Name is Not Available</v>
      </c>
      <c r="C23" s="15" t="str">
        <f>IF(ISBLANK('Meeting #1'!$G92),"Name is Not Available",'Meeting #1'!$G92)</f>
        <v>Name is Not Available</v>
      </c>
    </row>
    <row r="24" spans="1:3">
      <c r="A24" s="15" t="str">
        <f>IF(ISBLANK('Meeting #1'!$C93),"Name is Not Available",'Meeting #1'!$C93)</f>
        <v>Name is Not Available</v>
      </c>
      <c r="B24" s="15" t="str">
        <f>IF(ISBLANK('Meeting #1'!$D93),"Name is Not Available",'Meeting #1'!$D93)</f>
        <v>Name is Not Available</v>
      </c>
      <c r="C24" s="15" t="str">
        <f>IF(ISBLANK('Meeting #1'!$G93),"Name is Not Available",'Meeting #1'!$G93)</f>
        <v>Name is Not Available</v>
      </c>
    </row>
    <row r="25" spans="1:3">
      <c r="A25" s="15" t="str">
        <f>IF(ISBLANK('Meeting #1'!$C94),"Name is Not Available",'Meeting #1'!$C94)</f>
        <v>Name is Not Available</v>
      </c>
      <c r="B25" s="15" t="str">
        <f>IF(ISBLANK('Meeting #1'!$D94),"Name is Not Available",'Meeting #1'!$D94)</f>
        <v>Name is Not Available</v>
      </c>
      <c r="C25" s="15" t="str">
        <f>IF(ISBLANK('Meeting #1'!$G94),"Name is Not Available",'Meeting #1'!$G94)</f>
        <v>Name is Not Available</v>
      </c>
    </row>
    <row r="26" spans="1:3">
      <c r="A26" s="15" t="str">
        <f>IF(ISBLANK('Meeting #1'!$C95),"Name is Not Available",'Meeting #1'!$C95)</f>
        <v>Name is Not Available</v>
      </c>
      <c r="B26" s="15" t="str">
        <f>IF(ISBLANK('Meeting #1'!$D95),"Name is Not Available",'Meeting #1'!$D95)</f>
        <v>Name is Not Available</v>
      </c>
      <c r="C26" s="15" t="str">
        <f>IF(ISBLANK('Meeting #1'!$G95),"Name is Not Available",'Meeting #1'!$G95)</f>
        <v>Name is Not Available</v>
      </c>
    </row>
    <row r="27" spans="1:3">
      <c r="A27" s="15" t="str">
        <f>IF(ISBLANK('Meeting #1'!$C96),"Name is Not Available",'Meeting #1'!$C96)</f>
        <v>Name is Not Available</v>
      </c>
      <c r="B27" s="15" t="str">
        <f>IF(ISBLANK('Meeting #1'!$D96),"Name is Not Available",'Meeting #1'!$D96)</f>
        <v>Name is Not Available</v>
      </c>
      <c r="C27" s="15" t="str">
        <f>IF(ISBLANK('Meeting #1'!$G96),"Name is Not Available",'Meeting #1'!$G96)</f>
        <v>Name is Not Available</v>
      </c>
    </row>
    <row r="28" spans="1:3">
      <c r="A28" s="15" t="str">
        <f>IF(ISBLANK('Meeting #1'!$C97),"Name is Not Available",'Meeting #1'!$C97)</f>
        <v>Name is Not Available</v>
      </c>
      <c r="B28" s="15" t="str">
        <f>IF(ISBLANK('Meeting #1'!$D97),"Name is Not Available",'Meeting #1'!$D97)</f>
        <v>Name is Not Available</v>
      </c>
      <c r="C28" s="15" t="str">
        <f>IF(ISBLANK('Meeting #1'!$G97),"Name is Not Available",'Meeting #1'!$G97)</f>
        <v>Name is Not Available</v>
      </c>
    </row>
    <row r="29" spans="1:3">
      <c r="A29" s="15" t="str">
        <f>IF(ISBLANK('Meeting #1'!$C98),"Name is Not Available",'Meeting #1'!$C98)</f>
        <v>Name is Not Available</v>
      </c>
      <c r="B29" s="15" t="str">
        <f>IF(ISBLANK('Meeting #1'!$D98),"Name is Not Available",'Meeting #1'!$D98)</f>
        <v>Name is Not Available</v>
      </c>
      <c r="C29" s="15" t="str">
        <f>IF(ISBLANK('Meeting #1'!$G98),"Name is Not Available",'Meeting #1'!$G98)</f>
        <v>Name is Not Available</v>
      </c>
    </row>
    <row r="31" spans="1:3" ht="19">
      <c r="A31" s="280" t="s">
        <v>78</v>
      </c>
      <c r="B31" s="280"/>
      <c r="C31" s="280"/>
    </row>
    <row r="32" spans="1:3">
      <c r="A32" s="144" t="s">
        <v>77</v>
      </c>
      <c r="B32" s="144" t="s">
        <v>75</v>
      </c>
      <c r="C32" s="144" t="s">
        <v>76</v>
      </c>
    </row>
    <row r="33" spans="1:3">
      <c r="A33" s="143" t="str">
        <f>IF(ISBLANK('Meeting #2'!$C71),"Name is Not Available",'Meeting #2'!$C71)</f>
        <v>Name is Not Available</v>
      </c>
      <c r="B33" s="143" t="str">
        <f>IF(ISBLANK('Meeting #2'!$D71),"Name is Not Available",'Meeting #2'!$D71)</f>
        <v>Name is Not Available</v>
      </c>
      <c r="C33" s="145" t="str">
        <f>IF(ISBLANK('Meeting #2'!$G71),"Name is Not Available",'Meeting #2'!$G71)</f>
        <v>Name is Not Available</v>
      </c>
    </row>
    <row r="34" spans="1:3">
      <c r="A34" s="143">
        <f>IF(ISBLANK('Meeting #2'!$C72),"Name is Not Available",'Meeting #2'!$C72)</f>
        <v>1</v>
      </c>
      <c r="B34" s="143" t="str">
        <f>IF(ISBLANK('Meeting #2'!$D72),"Name is Not Available",'Meeting #2'!$D72)</f>
        <v>A</v>
      </c>
      <c r="C34" s="145" t="str">
        <f>IF(ISBLANK('Meeting #2'!$G72),"Name is Not Available",'Meeting #2'!$G72)</f>
        <v>Name is Not Available</v>
      </c>
    </row>
    <row r="35" spans="1:3">
      <c r="A35" s="146">
        <f>IF(ISBLANK('Meeting #2'!$C73),"Name is Not Available",'Meeting #2'!$C73)</f>
        <v>2</v>
      </c>
      <c r="B35" s="146" t="str">
        <f>IF(ISBLANK('Meeting #2'!$D73),"Name is Not Available",'Meeting #2'!$D73)</f>
        <v>B</v>
      </c>
      <c r="C35" s="147" t="str">
        <f>IF(ISBLANK('Meeting #2'!$G73),"Name is Not Available",'Meeting #2'!$G73)</f>
        <v>Name is Not Available</v>
      </c>
    </row>
    <row r="36" spans="1:3">
      <c r="A36" s="146">
        <f>IF(ISBLANK('Meeting #2'!$C74),"Name is Not Available",'Meeting #2'!$C74)</f>
        <v>3</v>
      </c>
      <c r="B36" s="146" t="str">
        <f>IF(ISBLANK('Meeting #2'!$D74),"Name is Not Available",'Meeting #2'!$D74)</f>
        <v>C</v>
      </c>
      <c r="C36" s="147" t="str">
        <f>IF(ISBLANK('Meeting #2'!$G74),"Name is Not Available",'Meeting #2'!$G74)</f>
        <v>Name is Not Available</v>
      </c>
    </row>
    <row r="37" spans="1:3">
      <c r="A37" s="146">
        <f>IF(ISBLANK('Meeting #2'!$C75),"Name is Not Available",'Meeting #2'!$C75)</f>
        <v>4</v>
      </c>
      <c r="B37" s="146" t="str">
        <f>IF(ISBLANK('Meeting #2'!$D75),"Name is Not Available",'Meeting #2'!$D75)</f>
        <v>D</v>
      </c>
      <c r="C37" s="147" t="str">
        <f>IF(ISBLANK('Meeting #2'!$G75),"Name is Not Available",'Meeting #2'!$G75)</f>
        <v>Name is Not Available</v>
      </c>
    </row>
    <row r="38" spans="1:3">
      <c r="A38" s="146" t="str">
        <f>IF(ISBLANK('Meeting #2'!$C76),"Name is Not Available",'Meeting #2'!$C76)</f>
        <v>Name is Not Available</v>
      </c>
      <c r="B38" s="146" t="str">
        <f>IF(ISBLANK('Meeting #2'!$D76),"Name is Not Available",'Meeting #2'!$D76)</f>
        <v>Name is Not Available</v>
      </c>
      <c r="C38" s="147" t="str">
        <f>IF(ISBLANK('Meeting #2'!$G76),"Name is Not Available",'Meeting #2'!$G76)</f>
        <v>Name is Not Available</v>
      </c>
    </row>
    <row r="39" spans="1:3">
      <c r="A39" s="146" t="str">
        <f>IF(ISBLANK('Meeting #2'!$C77),"Name is Not Available",'Meeting #2'!$C77)</f>
        <v>Name is Not Available</v>
      </c>
      <c r="B39" s="146" t="str">
        <f>IF(ISBLANK('Meeting #2'!$D77),"Name is Not Available",'Meeting #2'!$D77)</f>
        <v>Name is Not Available</v>
      </c>
      <c r="C39" s="147" t="str">
        <f>IF(ISBLANK('Meeting #2'!$G77),"Name is Not Available",'Meeting #2'!$G77)</f>
        <v>Name is Not Available</v>
      </c>
    </row>
    <row r="40" spans="1:3">
      <c r="A40" s="146" t="str">
        <f>IF(ISBLANK('Meeting #2'!$C78),"Name is Not Available",'Meeting #2'!$C78)</f>
        <v>Name is Not Available</v>
      </c>
      <c r="B40" s="146" t="str">
        <f>IF(ISBLANK('Meeting #2'!$D78),"Name is Not Available",'Meeting #2'!$D78)</f>
        <v>Name is Not Available</v>
      </c>
      <c r="C40" s="147" t="str">
        <f>IF(ISBLANK('Meeting #2'!$G78),"Name is Not Available",'Meeting #2'!$G78)</f>
        <v>Name is Not Available</v>
      </c>
    </row>
    <row r="41" spans="1:3">
      <c r="A41" s="146" t="str">
        <f>IF(ISBLANK('Meeting #2'!$C79),"Name is Not Available",'Meeting #2'!$C79)</f>
        <v>Name is Not Available</v>
      </c>
      <c r="B41" s="146" t="str">
        <f>IF(ISBLANK('Meeting #2'!$D79),"Name is Not Available",'Meeting #2'!$D79)</f>
        <v>Name is Not Available</v>
      </c>
      <c r="C41" s="147" t="str">
        <f>IF(ISBLANK('Meeting #2'!$G79),"Name is Not Available",'Meeting #2'!$G79)</f>
        <v>Name is Not Available</v>
      </c>
    </row>
    <row r="42" spans="1:3">
      <c r="A42" s="146" t="str">
        <f>IF(ISBLANK('Meeting #2'!$C80),"Name is Not Available",'Meeting #2'!$C80)</f>
        <v>Name is Not Available</v>
      </c>
      <c r="B42" s="146" t="str">
        <f>IF(ISBLANK('Meeting #2'!$D80),"Name is Not Available",'Meeting #2'!$D80)</f>
        <v>Name is Not Available</v>
      </c>
      <c r="C42" s="147" t="str">
        <f>IF(ISBLANK('Meeting #2'!$G80),"Name is Not Available",'Meeting #2'!$G80)</f>
        <v>Name is Not Available</v>
      </c>
    </row>
    <row r="43" spans="1:3">
      <c r="A43" s="146" t="str">
        <f>IF(ISBLANK('Meeting #2'!$C81),"Name is Not Available",'Meeting #2'!$C81)</f>
        <v>Name is Not Available</v>
      </c>
      <c r="B43" s="146" t="str">
        <f>IF(ISBLANK('Meeting #2'!$D81),"Name is Not Available",'Meeting #2'!$D81)</f>
        <v>Name is Not Available</v>
      </c>
      <c r="C43" s="147" t="str">
        <f>IF(ISBLANK('Meeting #2'!$G81),"Name is Not Available",'Meeting #2'!$G81)</f>
        <v>Name is Not Available</v>
      </c>
    </row>
    <row r="44" spans="1:3">
      <c r="A44" s="146" t="str">
        <f>IF(ISBLANK('Meeting #2'!$C82),"Name is Not Available",'Meeting #2'!$C82)</f>
        <v>Name is Not Available</v>
      </c>
      <c r="B44" s="146" t="str">
        <f>IF(ISBLANK('Meeting #2'!$D82),"Name is Not Available",'Meeting #2'!$D82)</f>
        <v>Name is Not Available</v>
      </c>
      <c r="C44" s="147" t="str">
        <f>IF(ISBLANK('Meeting #2'!$G82),"Name is Not Available",'Meeting #2'!$G82)</f>
        <v>Name is Not Available</v>
      </c>
    </row>
    <row r="45" spans="1:3">
      <c r="A45" s="146" t="str">
        <f>IF(ISBLANK('Meeting #2'!$C83),"Name is Not Available",'Meeting #2'!$C83)</f>
        <v>Name is Not Available</v>
      </c>
      <c r="B45" s="146" t="str">
        <f>IF(ISBLANK('Meeting #2'!$D83),"Name is Not Available",'Meeting #2'!$D83)</f>
        <v>Name is Not Available</v>
      </c>
      <c r="C45" s="147" t="str">
        <f>IF(ISBLANK('Meeting #2'!$G83),"Name is Not Available",'Meeting #2'!$G83)</f>
        <v>Name is Not Available</v>
      </c>
    </row>
    <row r="46" spans="1:3">
      <c r="A46" s="146" t="str">
        <f>IF(ISBLANK('Meeting #2'!$C84),"Name is Not Available",'Meeting #2'!$C84)</f>
        <v>Name is Not Available</v>
      </c>
      <c r="B46" s="146" t="str">
        <f>IF(ISBLANK('Meeting #2'!$D84),"Name is Not Available",'Meeting #2'!$D84)</f>
        <v>Name is Not Available</v>
      </c>
      <c r="C46" s="147" t="str">
        <f>IF(ISBLANK('Meeting #2'!$G84),"Name is Not Available",'Meeting #2'!$G84)</f>
        <v>Name is Not Available</v>
      </c>
    </row>
    <row r="47" spans="1:3">
      <c r="A47" s="146" t="str">
        <f>IF(ISBLANK('Meeting #2'!$C85),"Name is Not Available",'Meeting #2'!$C85)</f>
        <v>Name is Not Available</v>
      </c>
      <c r="B47" s="146" t="str">
        <f>IF(ISBLANK('Meeting #2'!$D85),"Name is Not Available",'Meeting #2'!$D85)</f>
        <v>Name is Not Available</v>
      </c>
      <c r="C47" s="147" t="str">
        <f>IF(ISBLANK('Meeting #2'!$G85),"Name is Not Available",'Meeting #2'!$G85)</f>
        <v>Name is Not Available</v>
      </c>
    </row>
    <row r="48" spans="1:3">
      <c r="A48" s="146" t="str">
        <f>IF(ISBLANK('Meeting #2'!$C86),"Name is Not Available",'Meeting #2'!$C86)</f>
        <v>Name is Not Available</v>
      </c>
      <c r="B48" s="146" t="str">
        <f>IF(ISBLANK('Meeting #2'!$D86),"Name is Not Available",'Meeting #2'!$D86)</f>
        <v>Name is Not Available</v>
      </c>
      <c r="C48" s="147" t="str">
        <f>IF(ISBLANK('Meeting #2'!$G86),"Name is Not Available",'Meeting #2'!$G86)</f>
        <v>Name is Not Available</v>
      </c>
    </row>
    <row r="49" spans="1:3">
      <c r="A49" s="146" t="str">
        <f>IF(ISBLANK('Meeting #2'!$C87),"Name is Not Available",'Meeting #2'!$C87)</f>
        <v>Name is Not Available</v>
      </c>
      <c r="B49" s="146" t="str">
        <f>IF(ISBLANK('Meeting #2'!$D87),"Name is Not Available",'Meeting #2'!$D87)</f>
        <v>Name is Not Available</v>
      </c>
      <c r="C49" s="147" t="str">
        <f>IF(ISBLANK('Meeting #2'!$G87),"Name is Not Available",'Meeting #2'!$G87)</f>
        <v>Name is Not Available</v>
      </c>
    </row>
    <row r="50" spans="1:3">
      <c r="A50" s="146" t="str">
        <f>IF(ISBLANK('Meeting #2'!$C88),"Name is Not Available",'Meeting #2'!$C88)</f>
        <v>Name is Not Available</v>
      </c>
      <c r="B50" s="146" t="str">
        <f>IF(ISBLANK('Meeting #2'!$D88),"Name is Not Available",'Meeting #2'!$D88)</f>
        <v>Name is Not Available</v>
      </c>
      <c r="C50" s="147" t="str">
        <f>IF(ISBLANK('Meeting #2'!$G88),"Name is Not Available",'Meeting #2'!$G88)</f>
        <v>Name is Not Available</v>
      </c>
    </row>
    <row r="51" spans="1:3">
      <c r="A51" s="146" t="str">
        <f>IF(ISBLANK('Meeting #2'!$C89),"Name is Not Available",'Meeting #2'!$C89)</f>
        <v>Name is Not Available</v>
      </c>
      <c r="B51" s="146" t="str">
        <f>IF(ISBLANK('Meeting #2'!$D89),"Name is Not Available",'Meeting #2'!$D89)</f>
        <v>Name is Not Available</v>
      </c>
      <c r="C51" s="147" t="str">
        <f>IF(ISBLANK('Meeting #2'!$G89),"Name is Not Available",'Meeting #2'!$G89)</f>
        <v>Name is Not Available</v>
      </c>
    </row>
    <row r="52" spans="1:3">
      <c r="A52" s="146" t="str">
        <f>IF(ISBLANK('Meeting #2'!$C90),"Name is Not Available",'Meeting #2'!$C90)</f>
        <v>Name is Not Available</v>
      </c>
      <c r="B52" s="146" t="str">
        <f>IF(ISBLANK('Meeting #2'!$D90),"Name is Not Available",'Meeting #2'!$D90)</f>
        <v>Name is Not Available</v>
      </c>
      <c r="C52" s="147" t="str">
        <f>IF(ISBLANK('Meeting #2'!$G90),"Name is Not Available",'Meeting #2'!$G90)</f>
        <v>Name is Not Available</v>
      </c>
    </row>
    <row r="53" spans="1:3">
      <c r="A53" s="146" t="str">
        <f>IF(ISBLANK('Meeting #2'!$C91),"Name is Not Available",'Meeting #2'!$C91)</f>
        <v>Name is Not Available</v>
      </c>
      <c r="B53" s="146" t="str">
        <f>IF(ISBLANK('Meeting #2'!$D91),"Name is Not Available",'Meeting #2'!$D91)</f>
        <v>Name is Not Available</v>
      </c>
      <c r="C53" s="147" t="str">
        <f>IF(ISBLANK('Meeting #2'!$G91),"Name is Not Available",'Meeting #2'!$G91)</f>
        <v>Name is Not Available</v>
      </c>
    </row>
    <row r="54" spans="1:3">
      <c r="A54" s="143" t="str">
        <f>IF(ISBLANK('Meeting #2'!$C92),"Name is Not Available",'Meeting #2'!$C92)</f>
        <v>Name is Not Available</v>
      </c>
      <c r="B54" s="143" t="str">
        <f>IF(ISBLANK('Meeting #2'!$D92),"Name is Not Available",'Meeting #2'!$D92)</f>
        <v>Name is Not Available</v>
      </c>
      <c r="C54" s="145" t="str">
        <f>IF(ISBLANK('Meeting #2'!$G92),"Name is Not Available",'Meeting #2'!$G92)</f>
        <v>Name is Not Available</v>
      </c>
    </row>
    <row r="55" spans="1:3">
      <c r="A55" s="146" t="str">
        <f>IF(ISBLANK('Meeting #2'!$C93),"Name is Not Available",'Meeting #2'!$C93)</f>
        <v>Name is Not Available</v>
      </c>
      <c r="B55" s="146" t="str">
        <f>IF(ISBLANK('Meeting #2'!$D93),"Name is Not Available",'Meeting #2'!$D93)</f>
        <v>Name is Not Available</v>
      </c>
      <c r="C55" s="147" t="str">
        <f>IF(ISBLANK('Meeting #2'!$G93),"Name is Not Available",'Meeting #2'!$G93)</f>
        <v>Name is Not Available</v>
      </c>
    </row>
    <row r="56" spans="1:3">
      <c r="A56" s="146" t="str">
        <f>IF(ISBLANK('Meeting #2'!$C94),"Name is Not Available",'Meeting #2'!$C94)</f>
        <v>Name is Not Available</v>
      </c>
      <c r="B56" s="146" t="str">
        <f>IF(ISBLANK('Meeting #2'!$D94),"Name is Not Available",'Meeting #2'!$D94)</f>
        <v>Name is Not Available</v>
      </c>
      <c r="C56" s="147" t="str">
        <f>IF(ISBLANK('Meeting #2'!$G94),"Name is Not Available",'Meeting #2'!$G94)</f>
        <v>Name is Not Available</v>
      </c>
    </row>
    <row r="57" spans="1:3">
      <c r="A57" s="146" t="str">
        <f>IF(ISBLANK('Meeting #2'!$C95),"Name is Not Available",'Meeting #2'!$C95)</f>
        <v>Name is Not Available</v>
      </c>
      <c r="B57" s="146" t="str">
        <f>IF(ISBLANK('Meeting #2'!$D95),"Name is Not Available",'Meeting #2'!$D95)</f>
        <v>Name is Not Available</v>
      </c>
      <c r="C57" s="147" t="str">
        <f>IF(ISBLANK('Meeting #2'!$G95),"Name is Not Available",'Meeting #2'!$G95)</f>
        <v>Name is Not Available</v>
      </c>
    </row>
    <row r="58" spans="1:3">
      <c r="A58" s="146" t="str">
        <f>IF(ISBLANK('Meeting #2'!$C96),"Name is Not Available",'Meeting #2'!$C96)</f>
        <v>Name is Not Available</v>
      </c>
      <c r="B58" s="146" t="str">
        <f>IF(ISBLANK('Meeting #2'!$D96),"Name is Not Available",'Meeting #2'!$D96)</f>
        <v>Name is Not Available</v>
      </c>
      <c r="C58" s="147" t="str">
        <f>IF(ISBLANK('Meeting #2'!$G96),"Name is Not Available",'Meeting #2'!$G96)</f>
        <v>Name is Not Available</v>
      </c>
    </row>
    <row r="59" spans="1:3">
      <c r="A59" s="146" t="str">
        <f>IF(ISBLANK('Meeting #2'!$C97),"Name is Not Available",'Meeting #2'!$C97)</f>
        <v>Name is Not Available</v>
      </c>
      <c r="B59" s="146" t="str">
        <f>IF(ISBLANK('Meeting #2'!$D97),"Name is Not Available",'Meeting #2'!$D97)</f>
        <v>Name is Not Available</v>
      </c>
      <c r="C59" s="147" t="str">
        <f>IF(ISBLANK('Meeting #2'!$G97),"Name is Not Available",'Meeting #2'!$G97)</f>
        <v>Name is Not Available</v>
      </c>
    </row>
    <row r="61" spans="1:3" ht="19">
      <c r="A61" s="280" t="s">
        <v>79</v>
      </c>
      <c r="B61" s="280"/>
      <c r="C61" s="280"/>
    </row>
    <row r="62" spans="1:3">
      <c r="A62" s="144" t="s">
        <v>77</v>
      </c>
      <c r="B62" s="144" t="s">
        <v>75</v>
      </c>
      <c r="C62" s="149" t="s">
        <v>76</v>
      </c>
    </row>
    <row r="63" spans="1:3">
      <c r="A63" s="148" t="str">
        <f>IF(ISBLANK('Meeting #3'!$C71),"Name is Not Available",'Meeting #3'!$C71)</f>
        <v>Name is Not Available</v>
      </c>
      <c r="B63" s="148" t="str">
        <f>IF(ISBLANK('Meeting #3'!$D71),"Name is Not Available",'Meeting #3'!$D71)</f>
        <v>Name is Not Available</v>
      </c>
      <c r="C63" s="15" t="str">
        <f>IF(ISBLANK('Meeting #3'!$G71),"Name is Not Available", 'Meeting #3'!$G71)</f>
        <v>Name is Not Available</v>
      </c>
    </row>
    <row r="64" spans="1:3">
      <c r="A64" s="143" t="str">
        <f>IF(ISBLANK('Meeting #3'!$C72),"Name is Not Available",'Meeting #3'!$C72)</f>
        <v>Name is Not Available</v>
      </c>
      <c r="B64" s="143" t="str">
        <f>IF(ISBLANK('Meeting #3'!$D72),"Name is Not Available",'Meeting #3'!$D72)</f>
        <v>Name is Not Available</v>
      </c>
      <c r="C64" s="15" t="str">
        <f>IF(ISBLANK('Meeting #3'!$G72),"Name is Not Available", 'Meeting #3'!$G72)</f>
        <v>Name is Not Available</v>
      </c>
    </row>
    <row r="65" spans="1:3">
      <c r="A65" s="146" t="str">
        <f>IF(ISBLANK('Meeting #3'!$C73),"Name is Not Available",'Meeting #3'!$C73)</f>
        <v>Name is Not Available</v>
      </c>
      <c r="B65" s="146" t="str">
        <f>IF(ISBLANK('Meeting #3'!$D73),"Name is Not Available",'Meeting #3'!$D73)</f>
        <v>Name is Not Available</v>
      </c>
      <c r="C65" s="15" t="str">
        <f>IF(ISBLANK('Meeting #3'!$G73),"Name is Not Available", 'Meeting #3'!$G73)</f>
        <v>Name is Not Available</v>
      </c>
    </row>
    <row r="66" spans="1:3">
      <c r="A66" s="146" t="str">
        <f>IF(ISBLANK('Meeting #3'!$C74),"Name is Not Available",'Meeting #3'!$C74)</f>
        <v>Name is Not Available</v>
      </c>
      <c r="B66" s="146" t="str">
        <f>IF(ISBLANK('Meeting #3'!$D74),"Name is Not Available",'Meeting #3'!$D74)</f>
        <v>Name is Not Available</v>
      </c>
      <c r="C66" s="15" t="str">
        <f>IF(ISBLANK('Meeting #3'!$G74),"Name is Not Available", 'Meeting #3'!$G74)</f>
        <v>Name is Not Available</v>
      </c>
    </row>
    <row r="67" spans="1:3">
      <c r="A67" s="146" t="str">
        <f>IF(ISBLANK('Meeting #3'!$C75),"Name is Not Available",'Meeting #3'!$C75)</f>
        <v>Name is Not Available</v>
      </c>
      <c r="B67" s="146" t="str">
        <f>IF(ISBLANK('Meeting #3'!$D75),"Name is Not Available",'Meeting #3'!$D75)</f>
        <v>Name is Not Available</v>
      </c>
      <c r="C67" s="15" t="str">
        <f>IF(ISBLANK('Meeting #3'!$G75),"Name is Not Available", 'Meeting #3'!$G75)</f>
        <v>Name is Not Available</v>
      </c>
    </row>
    <row r="68" spans="1:3">
      <c r="A68" s="146" t="str">
        <f>IF(ISBLANK('Meeting #3'!$C76),"Name is Not Available",'Meeting #3'!$C76)</f>
        <v>Name is Not Available</v>
      </c>
      <c r="B68" s="146" t="str">
        <f>IF(ISBLANK('Meeting #3'!$D76),"Name is Not Available",'Meeting #3'!$D76)</f>
        <v>Name is Not Available</v>
      </c>
      <c r="C68" s="15" t="str">
        <f>IF(ISBLANK('Meeting #3'!$G76),"Name is Not Available", 'Meeting #3'!$G76)</f>
        <v>Name is Not Available</v>
      </c>
    </row>
    <row r="69" spans="1:3">
      <c r="A69" s="146" t="str">
        <f>IF(ISBLANK('Meeting #3'!$C77),"Name is Not Available",'Meeting #3'!$C77)</f>
        <v>Name is Not Available</v>
      </c>
      <c r="B69" s="146" t="str">
        <f>IF(ISBLANK('Meeting #3'!$D77),"Name is Not Available",'Meeting #3'!$D77)</f>
        <v>Name is Not Available</v>
      </c>
      <c r="C69" s="15" t="str">
        <f>IF(ISBLANK('Meeting #3'!$G77),"Name is Not Available", 'Meeting #3'!$G77)</f>
        <v>Name is Not Available</v>
      </c>
    </row>
    <row r="70" spans="1:3">
      <c r="A70" s="146" t="str">
        <f>IF(ISBLANK('Meeting #3'!$C78),"Name is Not Available",'Meeting #3'!$C78)</f>
        <v>Name is Not Available</v>
      </c>
      <c r="B70" s="146" t="str">
        <f>IF(ISBLANK('Meeting #3'!$D78),"Name is Not Available",'Meeting #3'!$D78)</f>
        <v>Name is Not Available</v>
      </c>
      <c r="C70" s="15" t="str">
        <f>IF(ISBLANK('Meeting #3'!$G78),"Name is Not Available", 'Meeting #3'!$G78)</f>
        <v>Name is Not Available</v>
      </c>
    </row>
    <row r="71" spans="1:3">
      <c r="A71" s="146" t="str">
        <f>IF(ISBLANK('Meeting #3'!$C79),"Name is Not Available",'Meeting #3'!$C79)</f>
        <v>Name is Not Available</v>
      </c>
      <c r="B71" s="146" t="str">
        <f>IF(ISBLANK('Meeting #3'!$D79),"Name is Not Available",'Meeting #3'!$D79)</f>
        <v>Name is Not Available</v>
      </c>
      <c r="C71" s="15" t="str">
        <f>IF(ISBLANK('Meeting #3'!$G79),"Name is Not Available", 'Meeting #3'!$G79)</f>
        <v>Name is Not Available</v>
      </c>
    </row>
    <row r="72" spans="1:3">
      <c r="A72" s="146" t="str">
        <f>IF(ISBLANK('Meeting #3'!$C80),"Name is Not Available",'Meeting #3'!$C80)</f>
        <v>Name is Not Available</v>
      </c>
      <c r="B72" s="146" t="str">
        <f>IF(ISBLANK('Meeting #3'!$D80),"Name is Not Available",'Meeting #3'!$D80)</f>
        <v>Name is Not Available</v>
      </c>
      <c r="C72" s="15" t="str">
        <f>IF(ISBLANK('Meeting #3'!$G80),"Name is Not Available", 'Meeting #3'!$G80)</f>
        <v>Name is Not Available</v>
      </c>
    </row>
    <row r="73" spans="1:3">
      <c r="A73" s="146" t="str">
        <f>IF(ISBLANK('Meeting #3'!$C81),"Name is Not Available",'Meeting #3'!$C81)</f>
        <v>Name is Not Available</v>
      </c>
      <c r="B73" s="146" t="str">
        <f>IF(ISBLANK('Meeting #3'!$D81),"Name is Not Available",'Meeting #3'!$D81)</f>
        <v>Name is Not Available</v>
      </c>
      <c r="C73" s="15" t="str">
        <f>IF(ISBLANK('Meeting #3'!$G81),"Name is Not Available", 'Meeting #3'!$G81)</f>
        <v>Name is Not Available</v>
      </c>
    </row>
    <row r="74" spans="1:3">
      <c r="A74" s="146" t="str">
        <f>IF(ISBLANK('Meeting #3'!$C82),"Name is Not Available",'Meeting #3'!$C82)</f>
        <v>Name is Not Available</v>
      </c>
      <c r="B74" s="146" t="str">
        <f>IF(ISBLANK('Meeting #3'!$D82),"Name is Not Available",'Meeting #3'!$D82)</f>
        <v>Name is Not Available</v>
      </c>
      <c r="C74" s="15" t="str">
        <f>IF(ISBLANK('Meeting #3'!$G82),"Name is Not Available", 'Meeting #3'!$G82)</f>
        <v>Name is Not Available</v>
      </c>
    </row>
    <row r="75" spans="1:3">
      <c r="A75" s="146" t="str">
        <f>IF(ISBLANK('Meeting #3'!$C83),"Name is Not Available",'Meeting #3'!$C83)</f>
        <v>Name is Not Available</v>
      </c>
      <c r="B75" s="146" t="str">
        <f>IF(ISBLANK('Meeting #3'!$D83),"Name is Not Available",'Meeting #3'!$D83)</f>
        <v>Name is Not Available</v>
      </c>
      <c r="C75" s="15" t="str">
        <f>IF(ISBLANK('Meeting #3'!$G83),"Name is Not Available", 'Meeting #3'!$G83)</f>
        <v>Name is Not Available</v>
      </c>
    </row>
    <row r="76" spans="1:3">
      <c r="A76" s="146" t="str">
        <f>IF(ISBLANK('Meeting #3'!$C84),"Name is Not Available",'Meeting #3'!$C84)</f>
        <v>Name is Not Available</v>
      </c>
      <c r="B76" s="146" t="str">
        <f>IF(ISBLANK('Meeting #3'!$D84),"Name is Not Available",'Meeting #3'!$D84)</f>
        <v>Name is Not Available</v>
      </c>
      <c r="C76" s="15" t="str">
        <f>IF(ISBLANK('Meeting #3'!$G84),"Name is Not Available", 'Meeting #3'!$G84)</f>
        <v>Name is Not Available</v>
      </c>
    </row>
    <row r="77" spans="1:3">
      <c r="A77" s="146" t="str">
        <f>IF(ISBLANK('Meeting #3'!$C85),"Name is Not Available",'Meeting #3'!$C85)</f>
        <v>Name is Not Available</v>
      </c>
      <c r="B77" s="146" t="str">
        <f>IF(ISBLANK('Meeting #3'!$D85),"Name is Not Available",'Meeting #3'!$D85)</f>
        <v>Name is Not Available</v>
      </c>
      <c r="C77" s="15" t="str">
        <f>IF(ISBLANK('Meeting #3'!$G85),"Name is Not Available", 'Meeting #3'!$G85)</f>
        <v>Name is Not Available</v>
      </c>
    </row>
    <row r="78" spans="1:3">
      <c r="A78" s="146" t="str">
        <f>IF(ISBLANK('Meeting #3'!$C86),"Name is Not Available",'Meeting #3'!$C86)</f>
        <v>Name is Not Available</v>
      </c>
      <c r="B78" s="146" t="str">
        <f>IF(ISBLANK('Meeting #3'!$D86),"Name is Not Available",'Meeting #3'!$D86)</f>
        <v>Name is Not Available</v>
      </c>
      <c r="C78" s="15" t="str">
        <f>IF(ISBLANK('Meeting #3'!$G86),"Name is Not Available", 'Meeting #3'!$G86)</f>
        <v>Name is Not Available</v>
      </c>
    </row>
    <row r="79" spans="1:3">
      <c r="A79" s="146" t="str">
        <f>IF(ISBLANK('Meeting #3'!$C87),"Name is Not Available",'Meeting #3'!$C87)</f>
        <v>Name is Not Available</v>
      </c>
      <c r="B79" s="146" t="str">
        <f>IF(ISBLANK('Meeting #3'!$D87),"Name is Not Available",'Meeting #3'!$D87)</f>
        <v>Name is Not Available</v>
      </c>
      <c r="C79" s="15" t="str">
        <f>IF(ISBLANK('Meeting #3'!$G87),"Name is Not Available", 'Meeting #3'!$G87)</f>
        <v>Name is Not Available</v>
      </c>
    </row>
    <row r="80" spans="1:3">
      <c r="A80" s="146" t="str">
        <f>IF(ISBLANK('Meeting #3'!$C88),"Name is Not Available",'Meeting #3'!$C88)</f>
        <v>Name is Not Available</v>
      </c>
      <c r="B80" s="146" t="str">
        <f>IF(ISBLANK('Meeting #3'!$D88),"Name is Not Available",'Meeting #3'!$D88)</f>
        <v>Name is Not Available</v>
      </c>
      <c r="C80" s="15" t="str">
        <f>IF(ISBLANK('Meeting #3'!$G88),"Name is Not Available", 'Meeting #3'!$G88)</f>
        <v>Name is Not Available</v>
      </c>
    </row>
    <row r="81" spans="1:3">
      <c r="A81" s="146" t="str">
        <f>IF(ISBLANK('Meeting #3'!$C89),"Name is Not Available",'Meeting #3'!$C89)</f>
        <v>Name is Not Available</v>
      </c>
      <c r="B81" s="146" t="str">
        <f>IF(ISBLANK('Meeting #3'!$D89),"Name is Not Available",'Meeting #3'!$D89)</f>
        <v>Name is Not Available</v>
      </c>
      <c r="C81" s="15" t="str">
        <f>IF(ISBLANK('Meeting #3'!$G89),"Name is Not Available", 'Meeting #3'!$G89)</f>
        <v>Name is Not Available</v>
      </c>
    </row>
    <row r="82" spans="1:3">
      <c r="A82" s="146" t="str">
        <f>IF(ISBLANK('Meeting #3'!$C90),"Name is Not Available",'Meeting #3'!$C90)</f>
        <v>Name is Not Available</v>
      </c>
      <c r="B82" s="146" t="str">
        <f>IF(ISBLANK('Meeting #3'!$D90),"Name is Not Available",'Meeting #3'!$D90)</f>
        <v>Name is Not Available</v>
      </c>
      <c r="C82" s="15" t="str">
        <f>IF(ISBLANK('Meeting #3'!$G90),"Name is Not Available", 'Meeting #3'!$G90)</f>
        <v>Name is Not Available</v>
      </c>
    </row>
    <row r="83" spans="1:3">
      <c r="A83" s="146" t="str">
        <f>IF(ISBLANK('Meeting #3'!$C91),"Name is Not Available",'Meeting #3'!$C91)</f>
        <v>Name is Not Available</v>
      </c>
      <c r="B83" s="146" t="str">
        <f>IF(ISBLANK('Meeting #3'!$D91),"Name is Not Available",'Meeting #3'!$D91)</f>
        <v>Name is Not Available</v>
      </c>
      <c r="C83" s="15" t="str">
        <f>IF(ISBLANK('Meeting #3'!$G91),"Name is Not Available", 'Meeting #3'!$G91)</f>
        <v>Name is Not Available</v>
      </c>
    </row>
    <row r="84" spans="1:3">
      <c r="A84" s="148" t="str">
        <f>IF(ISBLANK('Meeting #3'!$C92),"Name is Not Available",'Meeting #3'!$C92)</f>
        <v>Name is Not Available</v>
      </c>
      <c r="B84" s="148" t="str">
        <f>IF(ISBLANK('Meeting #3'!$D92),"Name is Not Available",'Meeting #3'!$D92)</f>
        <v>Name is Not Available</v>
      </c>
      <c r="C84" s="15" t="str">
        <f>IF(ISBLANK('Meeting #3'!$G92),"Name is Not Available", 'Meeting #3'!$G92)</f>
        <v>Name is Not Available</v>
      </c>
    </row>
    <row r="85" spans="1:3">
      <c r="A85" s="148" t="str">
        <f>IF(ISBLANK('Meeting #3'!$C93),"Name is Not Available",'Meeting #3'!$C93)</f>
        <v>Name is Not Available</v>
      </c>
      <c r="B85" s="148" t="str">
        <f>IF(ISBLANK('Meeting #3'!$D93),"Name is Not Available",'Meeting #3'!$D93)</f>
        <v>Name is Not Available</v>
      </c>
      <c r="C85" s="15" t="str">
        <f>IF(ISBLANK('Meeting #3'!$G93),"Name is Not Available", 'Meeting #3'!$G93)</f>
        <v>Name is Not Available</v>
      </c>
    </row>
    <row r="86" spans="1:3">
      <c r="A86" s="148" t="str">
        <f>IF(ISBLANK('Meeting #3'!$C94),"Name is Not Available",'Meeting #3'!$C94)</f>
        <v>Name is Not Available</v>
      </c>
      <c r="B86" s="148" t="str">
        <f>IF(ISBLANK('Meeting #3'!$D94),"Name is Not Available",'Meeting #3'!$D94)</f>
        <v>Name is Not Available</v>
      </c>
      <c r="C86" s="15" t="str">
        <f>IF(ISBLANK('Meeting #3'!$G94),"Name is Not Available", 'Meeting #3'!$G94)</f>
        <v>Name is Not Available</v>
      </c>
    </row>
    <row r="87" spans="1:3">
      <c r="A87" s="148" t="str">
        <f>IF(ISBLANK('Meeting #3'!$C95),"Name is Not Available",'Meeting #3'!$C95)</f>
        <v>Name is Not Available</v>
      </c>
      <c r="B87" s="148" t="str">
        <f>IF(ISBLANK('Meeting #3'!$D95),"Name is Not Available",'Meeting #3'!$D95)</f>
        <v>Name is Not Available</v>
      </c>
      <c r="C87" s="15" t="str">
        <f>IF(ISBLANK('Meeting #3'!$G95),"Name is Not Available", 'Meeting #3'!$G95)</f>
        <v>Name is Not Available</v>
      </c>
    </row>
    <row r="88" spans="1:3">
      <c r="A88" s="148" t="str">
        <f>IF(ISBLANK('Meeting #3'!$C96),"Name is Not Available",'Meeting #3'!$C96)</f>
        <v>Name is Not Available</v>
      </c>
      <c r="B88" s="148" t="str">
        <f>IF(ISBLANK('Meeting #3'!$D96),"Name is Not Available",'Meeting #3'!$D96)</f>
        <v>Name is Not Available</v>
      </c>
      <c r="C88" s="15" t="str">
        <f>IF(ISBLANK('Meeting #3'!$G96),"Name is Not Available", 'Meeting #3'!$G96)</f>
        <v>Name is Not Available</v>
      </c>
    </row>
    <row r="89" spans="1:3">
      <c r="A89" s="148" t="str">
        <f>IF(ISBLANK('Meeting #3'!$C97),"Name is Not Available",'Meeting #3'!$C97)</f>
        <v>Name is Not Available</v>
      </c>
      <c r="B89" s="148" t="str">
        <f>IF(ISBLANK('Meeting #3'!$D97),"Name is Not Available",'Meeting #3'!$D97)</f>
        <v>Name is Not Available</v>
      </c>
      <c r="C89" s="15" t="str">
        <f>IF(ISBLANK('Meeting #3'!$G97),"Name is Not Available", 'Meeting #3'!$G97)</f>
        <v>Name is Not Available</v>
      </c>
    </row>
    <row r="91" spans="1:3" ht="19">
      <c r="A91" s="281" t="s">
        <v>80</v>
      </c>
      <c r="B91" s="281"/>
      <c r="C91" s="281"/>
    </row>
    <row r="92" spans="1:3">
      <c r="A92" s="144" t="s">
        <v>77</v>
      </c>
      <c r="B92" s="144" t="s">
        <v>75</v>
      </c>
      <c r="C92" s="149" t="s">
        <v>76</v>
      </c>
    </row>
    <row r="93" spans="1:3">
      <c r="A93" s="148" t="str">
        <f>IF(ISBLANK('Meeting #4'!C71),"Name is Not Available",'Meeting #4'!$C71)</f>
        <v>Name is Not Available</v>
      </c>
      <c r="B93" s="148" t="str">
        <f>IF(ISBLANK('Meeting #4'!$D71),"Name is Not Available",'Meeting #4'!$D71)</f>
        <v>Name is Not Available</v>
      </c>
      <c r="C93" s="15" t="str">
        <f>IF(ISBLANK('Meeting #4'!$G71),"Name is Not Available",'Meeting #4'!$G71)</f>
        <v>Name is Not Available</v>
      </c>
    </row>
    <row r="94" spans="1:3">
      <c r="A94" s="143" t="str">
        <f>IF(ISBLANK('Meeting #4'!C72),"Name is Not Available",'Meeting #4'!$C72)</f>
        <v>Name is Not Available</v>
      </c>
      <c r="B94" s="143" t="str">
        <f>IF(ISBLANK('Meeting #4'!$D72),"Name is Not Available",'Meeting #4'!$D72)</f>
        <v>Name is Not Available</v>
      </c>
      <c r="C94" s="15" t="str">
        <f>IF(ISBLANK('Meeting #4'!$G72),"Name is Not Available",'Meeting #4'!$G72)</f>
        <v>Name is Not Available</v>
      </c>
    </row>
    <row r="95" spans="1:3">
      <c r="A95" s="146" t="str">
        <f>IF(ISBLANK('Meeting #4'!C73),"Name is Not Available",'Meeting #4'!$C73)</f>
        <v>Name is Not Available</v>
      </c>
      <c r="B95" s="146" t="str">
        <f>IF(ISBLANK('Meeting #4'!$D73),"Name is Not Available",'Meeting #4'!$D73)</f>
        <v>Name is Not Available</v>
      </c>
      <c r="C95" s="15" t="str">
        <f>IF(ISBLANK('Meeting #4'!$G73),"Name is Not Available",'Meeting #4'!$G73)</f>
        <v>Name is Not Available</v>
      </c>
    </row>
    <row r="96" spans="1:3">
      <c r="A96" s="146" t="str">
        <f>IF(ISBLANK('Meeting #4'!C74),"Name is Not Available",'Meeting #4'!$C74)</f>
        <v>Name is Not Available</v>
      </c>
      <c r="B96" s="146" t="str">
        <f>IF(ISBLANK('Meeting #4'!$D74),"Name is Not Available",'Meeting #4'!$D74)</f>
        <v>Name is Not Available</v>
      </c>
      <c r="C96" s="15" t="str">
        <f>IF(ISBLANK('Meeting #4'!$G74),"Name is Not Available",'Meeting #4'!$G74)</f>
        <v>Name is Not Available</v>
      </c>
    </row>
    <row r="97" spans="1:3">
      <c r="A97" s="146" t="str">
        <f>IF(ISBLANK('Meeting #4'!C75),"Name is Not Available",'Meeting #4'!$C75)</f>
        <v>Name is Not Available</v>
      </c>
      <c r="B97" s="146" t="str">
        <f>IF(ISBLANK('Meeting #4'!$D75),"Name is Not Available",'Meeting #4'!$D75)</f>
        <v>Name is Not Available</v>
      </c>
      <c r="C97" s="15" t="str">
        <f>IF(ISBLANK('Meeting #4'!$G75),"Name is Not Available",'Meeting #4'!$G75)</f>
        <v>Name is Not Available</v>
      </c>
    </row>
    <row r="98" spans="1:3">
      <c r="A98" s="146" t="str">
        <f>IF(ISBLANK('Meeting #4'!C76),"Name is Not Available",'Meeting #4'!$C76)</f>
        <v>Name is Not Available</v>
      </c>
      <c r="B98" s="146" t="str">
        <f>IF(ISBLANK('Meeting #4'!$D76),"Name is Not Available",'Meeting #4'!$D76)</f>
        <v>Name is Not Available</v>
      </c>
      <c r="C98" s="15" t="str">
        <f>IF(ISBLANK('Meeting #4'!$G76),"Name is Not Available",'Meeting #4'!$G76)</f>
        <v>Name is Not Available</v>
      </c>
    </row>
    <row r="99" spans="1:3">
      <c r="A99" s="146" t="str">
        <f>IF(ISBLANK('Meeting #4'!C77),"Name is Not Available",'Meeting #4'!$C77)</f>
        <v>Name is Not Available</v>
      </c>
      <c r="B99" s="146" t="str">
        <f>IF(ISBLANK('Meeting #4'!$D77),"Name is Not Available",'Meeting #4'!$D77)</f>
        <v>Name is Not Available</v>
      </c>
      <c r="C99" s="15" t="str">
        <f>IF(ISBLANK('Meeting #4'!$G77),"Name is Not Available",'Meeting #4'!$G77)</f>
        <v>Name is Not Available</v>
      </c>
    </row>
    <row r="100" spans="1:3">
      <c r="A100" s="146" t="str">
        <f>IF(ISBLANK('Meeting #4'!C78),"Name is Not Available",'Meeting #4'!$C78)</f>
        <v>Name is Not Available</v>
      </c>
      <c r="B100" s="146" t="str">
        <f>IF(ISBLANK('Meeting #4'!$D78),"Name is Not Available",'Meeting #4'!$D78)</f>
        <v>Name is Not Available</v>
      </c>
      <c r="C100" s="15" t="str">
        <f>IF(ISBLANK('Meeting #4'!$G78),"Name is Not Available",'Meeting #4'!$G78)</f>
        <v>Name is Not Available</v>
      </c>
    </row>
    <row r="101" spans="1:3">
      <c r="A101" s="146" t="str">
        <f>IF(ISBLANK('Meeting #4'!C79),"Name is Not Available",'Meeting #4'!$C79)</f>
        <v>Name is Not Available</v>
      </c>
      <c r="B101" s="146" t="str">
        <f>IF(ISBLANK('Meeting #4'!$D79),"Name is Not Available",'Meeting #4'!$D79)</f>
        <v>Name is Not Available</v>
      </c>
      <c r="C101" s="15" t="str">
        <f>IF(ISBLANK('Meeting #4'!$G79),"Name is Not Available",'Meeting #4'!$G79)</f>
        <v>Name is Not Available</v>
      </c>
    </row>
    <row r="102" spans="1:3">
      <c r="A102" s="146" t="str">
        <f>IF(ISBLANK('Meeting #4'!C80),"Name is Not Available",'Meeting #4'!$C80)</f>
        <v>Name is Not Available</v>
      </c>
      <c r="B102" s="146" t="str">
        <f>IF(ISBLANK('Meeting #4'!$D80),"Name is Not Available",'Meeting #4'!$D80)</f>
        <v>Name is Not Available</v>
      </c>
      <c r="C102" s="15" t="str">
        <f>IF(ISBLANK('Meeting #4'!$G80),"Name is Not Available",'Meeting #4'!$G80)</f>
        <v>Name is Not Available</v>
      </c>
    </row>
    <row r="103" spans="1:3">
      <c r="A103" s="146" t="str">
        <f>IF(ISBLANK('Meeting #4'!C81),"Name is Not Available",'Meeting #4'!$C81)</f>
        <v>Name is Not Available</v>
      </c>
      <c r="B103" s="146" t="str">
        <f>IF(ISBLANK('Meeting #4'!$D81),"Name is Not Available",'Meeting #4'!$D81)</f>
        <v>Name is Not Available</v>
      </c>
      <c r="C103" s="15" t="str">
        <f>IF(ISBLANK('Meeting #4'!$G81),"Name is Not Available",'Meeting #4'!$G81)</f>
        <v>Name is Not Available</v>
      </c>
    </row>
    <row r="104" spans="1:3">
      <c r="A104" s="146" t="str">
        <f>IF(ISBLANK('Meeting #4'!C82),"Name is Not Available",'Meeting #4'!$C82)</f>
        <v>Name is Not Available</v>
      </c>
      <c r="B104" s="146" t="str">
        <f>IF(ISBLANK('Meeting #4'!$D82),"Name is Not Available",'Meeting #4'!$D82)</f>
        <v>Name is Not Available</v>
      </c>
      <c r="C104" s="15" t="str">
        <f>IF(ISBLANK('Meeting #4'!$G82),"Name is Not Available",'Meeting #4'!$G82)</f>
        <v>Name is Not Available</v>
      </c>
    </row>
    <row r="105" spans="1:3">
      <c r="A105" s="146" t="str">
        <f>IF(ISBLANK('Meeting #4'!C83),"Name is Not Available",'Meeting #4'!$C83)</f>
        <v>Name is Not Available</v>
      </c>
      <c r="B105" s="146" t="str">
        <f>IF(ISBLANK('Meeting #4'!$D83),"Name is Not Available",'Meeting #4'!$D83)</f>
        <v>Name is Not Available</v>
      </c>
      <c r="C105" s="15" t="str">
        <f>IF(ISBLANK('Meeting #4'!$G83),"Name is Not Available",'Meeting #4'!$G83)</f>
        <v>Name is Not Available</v>
      </c>
    </row>
    <row r="106" spans="1:3">
      <c r="A106" s="146" t="str">
        <f>IF(ISBLANK('Meeting #4'!C84),"Name is Not Available",'Meeting #4'!$C84)</f>
        <v>Name is Not Available</v>
      </c>
      <c r="B106" s="146" t="str">
        <f>IF(ISBLANK('Meeting #4'!$D84),"Name is Not Available",'Meeting #4'!$D84)</f>
        <v>Name is Not Available</v>
      </c>
      <c r="C106" s="15" t="str">
        <f>IF(ISBLANK('Meeting #4'!$G84),"Name is Not Available",'Meeting #4'!$G84)</f>
        <v>Name is Not Available</v>
      </c>
    </row>
    <row r="107" spans="1:3">
      <c r="A107" s="146" t="str">
        <f>IF(ISBLANK('Meeting #4'!C85),"Name is Not Available",'Meeting #4'!$C85)</f>
        <v>Name is Not Available</v>
      </c>
      <c r="B107" s="146" t="str">
        <f>IF(ISBLANK('Meeting #4'!$D85),"Name is Not Available",'Meeting #4'!$D85)</f>
        <v>Name is Not Available</v>
      </c>
      <c r="C107" s="15" t="str">
        <f>IF(ISBLANK('Meeting #4'!$G85),"Name is Not Available",'Meeting #4'!$G85)</f>
        <v>Name is Not Available</v>
      </c>
    </row>
    <row r="108" spans="1:3">
      <c r="A108" s="146" t="str">
        <f>IF(ISBLANK('Meeting #4'!C86),"Name is Not Available",'Meeting #4'!$C86)</f>
        <v>Name is Not Available</v>
      </c>
      <c r="B108" s="146" t="str">
        <f>IF(ISBLANK('Meeting #4'!$D86),"Name is Not Available",'Meeting #4'!$D86)</f>
        <v>Name is Not Available</v>
      </c>
      <c r="C108" s="15" t="str">
        <f>IF(ISBLANK('Meeting #4'!$G86),"Name is Not Available",'Meeting #4'!$G86)</f>
        <v>Name is Not Available</v>
      </c>
    </row>
    <row r="109" spans="1:3">
      <c r="A109" s="146" t="str">
        <f>IF(ISBLANK('Meeting #4'!C87),"Name is Not Available",'Meeting #4'!$C87)</f>
        <v>Name is Not Available</v>
      </c>
      <c r="B109" s="146" t="str">
        <f>IF(ISBLANK('Meeting #4'!$D87),"Name is Not Available",'Meeting #4'!$D87)</f>
        <v>Name is Not Available</v>
      </c>
      <c r="C109" s="15" t="str">
        <f>IF(ISBLANK('Meeting #4'!$G87),"Name is Not Available",'Meeting #4'!$G87)</f>
        <v>Name is Not Available</v>
      </c>
    </row>
    <row r="110" spans="1:3">
      <c r="A110" s="146" t="str">
        <f>IF(ISBLANK('Meeting #4'!C88),"Name is Not Available",'Meeting #4'!$C88)</f>
        <v>Name is Not Available</v>
      </c>
      <c r="B110" s="146" t="str">
        <f>IF(ISBLANK('Meeting #4'!$D88),"Name is Not Available",'Meeting #4'!$D88)</f>
        <v>Name is Not Available</v>
      </c>
      <c r="C110" s="15" t="str">
        <f>IF(ISBLANK('Meeting #4'!$G88),"Name is Not Available",'Meeting #4'!$G88)</f>
        <v>Name is Not Available</v>
      </c>
    </row>
    <row r="111" spans="1:3">
      <c r="A111" s="146" t="str">
        <f>IF(ISBLANK('Meeting #4'!C89),"Name is Not Available",'Meeting #4'!$C89)</f>
        <v>Name is Not Available</v>
      </c>
      <c r="B111" s="146" t="str">
        <f>IF(ISBLANK('Meeting #4'!$D89),"Name is Not Available",'Meeting #4'!$D89)</f>
        <v>Name is Not Available</v>
      </c>
      <c r="C111" s="15" t="str">
        <f>IF(ISBLANK('Meeting #4'!$G89),"Name is Not Available",'Meeting #4'!$G89)</f>
        <v>Name is Not Available</v>
      </c>
    </row>
    <row r="112" spans="1:3">
      <c r="A112" s="146" t="str">
        <f>IF(ISBLANK('Meeting #4'!C90),"Name is Not Available",'Meeting #4'!$C90)</f>
        <v>Name is Not Available</v>
      </c>
      <c r="B112" s="146" t="str">
        <f>IF(ISBLANK('Meeting #4'!$D90),"Name is Not Available",'Meeting #4'!$D90)</f>
        <v>Name is Not Available</v>
      </c>
      <c r="C112" s="15" t="str">
        <f>IF(ISBLANK('Meeting #4'!$G90),"Name is Not Available",'Meeting #4'!$G90)</f>
        <v>Name is Not Available</v>
      </c>
    </row>
    <row r="113" spans="1:3">
      <c r="A113" s="146" t="str">
        <f>IF(ISBLANK('Meeting #4'!C91),"Name is Not Available",'Meeting #4'!$C91)</f>
        <v>Name is Not Available</v>
      </c>
      <c r="B113" s="146" t="str">
        <f>IF(ISBLANK('Meeting #4'!$D91),"Name is Not Available",'Meeting #4'!$D91)</f>
        <v>Name is Not Available</v>
      </c>
      <c r="C113" s="15" t="str">
        <f>IF(ISBLANK('Meeting #4'!$G91),"Name is Not Available",'Meeting #4'!$G91)</f>
        <v>Name is Not Available</v>
      </c>
    </row>
    <row r="114" spans="1:3">
      <c r="A114" s="143" t="str">
        <f>IF(ISBLANK('Meeting #4'!C92),"Name is Not Available",'Meeting #4'!$C92)</f>
        <v>Name is Not Available</v>
      </c>
      <c r="B114" s="143" t="str">
        <f>IF(ISBLANK('Meeting #4'!$D92),"Name is Not Available",'Meeting #4'!$D92)</f>
        <v>Name is Not Available</v>
      </c>
      <c r="C114" s="15" t="str">
        <f>IF(ISBLANK('Meeting #4'!$G92),"Name is Not Available",'Meeting #4'!$G92)</f>
        <v>Name is Not Available</v>
      </c>
    </row>
    <row r="115" spans="1:3">
      <c r="A115" s="146" t="str">
        <f>IF(ISBLANK('Meeting #4'!C93),"Name is Not Available",'Meeting #4'!$C93)</f>
        <v>Name is Not Available</v>
      </c>
      <c r="B115" s="146" t="str">
        <f>IF(ISBLANK('Meeting #4'!$D93),"Name is Not Available",'Meeting #4'!$D93)</f>
        <v>Name is Not Available</v>
      </c>
      <c r="C115" s="15" t="str">
        <f>IF(ISBLANK('Meeting #4'!$G93),"Name is Not Available",'Meeting #4'!$G93)</f>
        <v>Name is Not Available</v>
      </c>
    </row>
    <row r="116" spans="1:3">
      <c r="A116" s="150" t="str">
        <f>IF(ISBLANK('Meeting #4'!C94),"Name is Not Available",'Meeting #4'!$C94)</f>
        <v>Name is Not Available</v>
      </c>
      <c r="B116" s="150" t="str">
        <f>IF(ISBLANK('Meeting #4'!$D94),"Name is Not Available",'Meeting #4'!$D94)</f>
        <v>Name is Not Available</v>
      </c>
      <c r="C116" s="15" t="str">
        <f>IF(ISBLANK('Meeting #4'!$G94),"Name is Not Available",'Meeting #4'!$G94)</f>
        <v>Name is Not Available</v>
      </c>
    </row>
    <row r="117" spans="1:3">
      <c r="A117" s="150" t="str">
        <f>IF(ISBLANK('Meeting #4'!C95),"Name is Not Available",'Meeting #4'!$C95)</f>
        <v>Name is Not Available</v>
      </c>
      <c r="B117" s="150" t="str">
        <f>IF(ISBLANK('Meeting #4'!$D95),"Name is Not Available",'Meeting #4'!$D95)</f>
        <v>Name is Not Available</v>
      </c>
      <c r="C117" s="15" t="str">
        <f>IF(ISBLANK('Meeting #4'!$G95),"Name is Not Available",'Meeting #4'!$G95)</f>
        <v>Name is Not Available</v>
      </c>
    </row>
    <row r="118" spans="1:3">
      <c r="A118" s="150" t="str">
        <f>IF(ISBLANK('Meeting #4'!C96),"Name is Not Available",'Meeting #4'!$C96)</f>
        <v>Name is Not Available</v>
      </c>
      <c r="B118" s="150" t="str">
        <f>IF(ISBLANK('Meeting #4'!$D96),"Name is Not Available",'Meeting #4'!$D96)</f>
        <v>Name is Not Available</v>
      </c>
      <c r="C118" s="15" t="str">
        <f>IF(ISBLANK('Meeting #4'!$G96),"Name is Not Available",'Meeting #4'!$G96)</f>
        <v>Name is Not Available</v>
      </c>
    </row>
    <row r="119" spans="1:3">
      <c r="A119" s="150" t="str">
        <f>IF(ISBLANK('Meeting #4'!C97),"Name is Not Available",'Meeting #4'!$C97)</f>
        <v>Name is Not Available</v>
      </c>
      <c r="B119" s="150" t="str">
        <f>IF(ISBLANK('Meeting #4'!$D97),"Name is Not Available",'Meeting #4'!$D97)</f>
        <v>Name is Not Available</v>
      </c>
      <c r="C119" s="15" t="str">
        <f>IF(ISBLANK('Meeting #4'!$G97),"Name is Not Available",'Meeting #4'!$G97)</f>
        <v>Name is Not Available</v>
      </c>
    </row>
    <row r="121" spans="1:3" ht="19">
      <c r="A121" s="281" t="s">
        <v>81</v>
      </c>
      <c r="B121" s="281"/>
      <c r="C121" s="281"/>
    </row>
    <row r="122" spans="1:3">
      <c r="A122" s="144" t="s">
        <v>77</v>
      </c>
      <c r="B122" s="144" t="s">
        <v>75</v>
      </c>
      <c r="C122" s="149" t="s">
        <v>76</v>
      </c>
    </row>
    <row r="123" spans="1:3">
      <c r="A123" s="148" t="str">
        <f>IF(ISBLANK('Meeting #5'!C71),"Name is Not Available",'Meeting #5'!$C71)</f>
        <v>Name is Not Available</v>
      </c>
      <c r="B123" s="148" t="str">
        <f>IF(ISBLANK('Meeting #5'!$D71),"Name is Not Available",'Meeting #5'!$D71)</f>
        <v>Name is Not Available</v>
      </c>
      <c r="C123" s="15" t="str">
        <f>IF(ISBLANK('Meeting #5'!$G71),"Name is Not Available",'Meeting #5'!$G71)</f>
        <v>Name is Not Available</v>
      </c>
    </row>
    <row r="124" spans="1:3">
      <c r="A124" s="148" t="str">
        <f>IF(ISBLANK('Meeting #5'!C72),"Name is Not Available",'Meeting #5'!$C72)</f>
        <v>Name is Not Available</v>
      </c>
      <c r="B124" s="148" t="str">
        <f>IF(ISBLANK('Meeting #5'!$D72),"Name is Not Available",'Meeting #5'!$D72)</f>
        <v>Name is Not Available</v>
      </c>
      <c r="C124" s="15" t="str">
        <f>IF(ISBLANK('Meeting #5'!$G72),"Name is Not Available",'Meeting #5'!$G72)</f>
        <v>Name is Not Available</v>
      </c>
    </row>
    <row r="125" spans="1:3">
      <c r="A125" s="148" t="str">
        <f>IF(ISBLANK('Meeting #5'!C73),"Name is Not Available",'Meeting #5'!$C73)</f>
        <v>Name is Not Available</v>
      </c>
      <c r="B125" s="148" t="str">
        <f>IF(ISBLANK('Meeting #5'!$D73),"Name is Not Available",'Meeting #5'!$D73)</f>
        <v>Name is Not Available</v>
      </c>
      <c r="C125" s="15" t="str">
        <f>IF(ISBLANK('Meeting #5'!$G73),"Name is Not Available",'Meeting #5'!$G73)</f>
        <v>Name is Not Available</v>
      </c>
    </row>
    <row r="126" spans="1:3">
      <c r="A126" s="148" t="str">
        <f>IF(ISBLANK('Meeting #5'!C74),"Name is Not Available",'Meeting #5'!$C74)</f>
        <v>Name is Not Available</v>
      </c>
      <c r="B126" s="148" t="str">
        <f>IF(ISBLANK('Meeting #5'!$D74),"Name is Not Available",'Meeting #5'!$D74)</f>
        <v>Name is Not Available</v>
      </c>
      <c r="C126" s="15" t="str">
        <f>IF(ISBLANK('Meeting #5'!$G74),"Name is Not Available",'Meeting #5'!$G74)</f>
        <v>Name is Not Available</v>
      </c>
    </row>
    <row r="127" spans="1:3">
      <c r="A127" s="148" t="str">
        <f>IF(ISBLANK('Meeting #5'!C75),"Name is Not Available",'Meeting #5'!$C75)</f>
        <v>Name is Not Available</v>
      </c>
      <c r="B127" s="148" t="str">
        <f>IF(ISBLANK('Meeting #5'!$D75),"Name is Not Available",'Meeting #5'!$D75)</f>
        <v>Name is Not Available</v>
      </c>
      <c r="C127" s="15" t="str">
        <f>IF(ISBLANK('Meeting #5'!$G75),"Name is Not Available",'Meeting #5'!$G75)</f>
        <v>Name is Not Available</v>
      </c>
    </row>
    <row r="128" spans="1:3">
      <c r="A128" s="148" t="str">
        <f>IF(ISBLANK('Meeting #5'!C76),"Name is Not Available",'Meeting #5'!$C76)</f>
        <v>Name is Not Available</v>
      </c>
      <c r="B128" s="148" t="str">
        <f>IF(ISBLANK('Meeting #5'!$D76),"Name is Not Available",'Meeting #5'!$D76)</f>
        <v>Name is Not Available</v>
      </c>
      <c r="C128" s="15" t="str">
        <f>IF(ISBLANK('Meeting #5'!$G76),"Name is Not Available",'Meeting #5'!$G76)</f>
        <v>Name is Not Available</v>
      </c>
    </row>
    <row r="129" spans="1:3">
      <c r="A129" s="148" t="str">
        <f>IF(ISBLANK('Meeting #5'!C77),"Name is Not Available",'Meeting #5'!$C77)</f>
        <v>Name is Not Available</v>
      </c>
      <c r="B129" s="148" t="str">
        <f>IF(ISBLANK('Meeting #5'!$D77),"Name is Not Available",'Meeting #5'!$D77)</f>
        <v>Name is Not Available</v>
      </c>
      <c r="C129" s="15" t="str">
        <f>IF(ISBLANK('Meeting #5'!$G77),"Name is Not Available",'Meeting #5'!$G77)</f>
        <v>Name is Not Available</v>
      </c>
    </row>
    <row r="130" spans="1:3">
      <c r="A130" s="148" t="str">
        <f>IF(ISBLANK('Meeting #5'!C78),"Name is Not Available",'Meeting #5'!$C78)</f>
        <v>Name is Not Available</v>
      </c>
      <c r="B130" s="148" t="str">
        <f>IF(ISBLANK('Meeting #5'!$D78),"Name is Not Available",'Meeting #5'!$D78)</f>
        <v>Name is Not Available</v>
      </c>
      <c r="C130" s="15" t="str">
        <f>IF(ISBLANK('Meeting #5'!$G78),"Name is Not Available",'Meeting #5'!$G78)</f>
        <v>Name is Not Available</v>
      </c>
    </row>
    <row r="131" spans="1:3">
      <c r="A131" s="148" t="str">
        <f>IF(ISBLANK('Meeting #5'!C79),"Name is Not Available",'Meeting #5'!$C79)</f>
        <v>Name is Not Available</v>
      </c>
      <c r="B131" s="148" t="str">
        <f>IF(ISBLANK('Meeting #5'!$D79),"Name is Not Available",'Meeting #5'!$D79)</f>
        <v>Name is Not Available</v>
      </c>
      <c r="C131" s="15" t="str">
        <f>IF(ISBLANK('Meeting #5'!$G79),"Name is Not Available",'Meeting #5'!$G79)</f>
        <v>Name is Not Available</v>
      </c>
    </row>
    <row r="132" spans="1:3">
      <c r="A132" s="148" t="str">
        <f>IF(ISBLANK('Meeting #5'!C80),"Name is Not Available",'Meeting #5'!$C80)</f>
        <v>Name is Not Available</v>
      </c>
      <c r="B132" s="148" t="str">
        <f>IF(ISBLANK('Meeting #5'!$D80),"Name is Not Available",'Meeting #5'!$D80)</f>
        <v>Name is Not Available</v>
      </c>
      <c r="C132" s="15" t="str">
        <f>IF(ISBLANK('Meeting #5'!$G80),"Name is Not Available",'Meeting #5'!$G80)</f>
        <v>Name is Not Available</v>
      </c>
    </row>
    <row r="133" spans="1:3">
      <c r="A133" s="148" t="str">
        <f>IF(ISBLANK('Meeting #5'!C81),"Name is Not Available",'Meeting #5'!$C81)</f>
        <v>Name is Not Available</v>
      </c>
      <c r="B133" s="148" t="str">
        <f>IF(ISBLANK('Meeting #5'!$D81),"Name is Not Available",'Meeting #5'!$D81)</f>
        <v>Name is Not Available</v>
      </c>
      <c r="C133" s="15" t="str">
        <f>IF(ISBLANK('Meeting #5'!$G81),"Name is Not Available",'Meeting #5'!$G81)</f>
        <v>Name is Not Available</v>
      </c>
    </row>
    <row r="134" spans="1:3">
      <c r="A134" s="148" t="str">
        <f>IF(ISBLANK('Meeting #5'!C82),"Name is Not Available",'Meeting #5'!$C82)</f>
        <v>Name is Not Available</v>
      </c>
      <c r="B134" s="148" t="str">
        <f>IF(ISBLANK('Meeting #5'!$D82),"Name is Not Available",'Meeting #5'!$D82)</f>
        <v>Name is Not Available</v>
      </c>
      <c r="C134" s="15" t="str">
        <f>IF(ISBLANK('Meeting #5'!$G82),"Name is Not Available",'Meeting #5'!$G82)</f>
        <v>Name is Not Available</v>
      </c>
    </row>
    <row r="135" spans="1:3">
      <c r="A135" s="148" t="str">
        <f>IF(ISBLANK('Meeting #5'!C83),"Name is Not Available",'Meeting #5'!$C83)</f>
        <v>Name is Not Available</v>
      </c>
      <c r="B135" s="148" t="str">
        <f>IF(ISBLANK('Meeting #5'!$D83),"Name is Not Available",'Meeting #5'!$D83)</f>
        <v>Name is Not Available</v>
      </c>
      <c r="C135" s="15" t="str">
        <f>IF(ISBLANK('Meeting #5'!$G83),"Name is Not Available",'Meeting #5'!$G83)</f>
        <v>Name is Not Available</v>
      </c>
    </row>
    <row r="136" spans="1:3">
      <c r="A136" s="148" t="str">
        <f>IF(ISBLANK('Meeting #5'!C84),"Name is Not Available",'Meeting #5'!$C84)</f>
        <v>Name is Not Available</v>
      </c>
      <c r="B136" s="148" t="str">
        <f>IF(ISBLANK('Meeting #5'!$D84),"Name is Not Available",'Meeting #5'!$D84)</f>
        <v>Name is Not Available</v>
      </c>
      <c r="C136" s="15" t="str">
        <f>IF(ISBLANK('Meeting #5'!$G84),"Name is Not Available",'Meeting #5'!$G84)</f>
        <v>Name is Not Available</v>
      </c>
    </row>
    <row r="137" spans="1:3">
      <c r="A137" s="148" t="str">
        <f>IF(ISBLANK('Meeting #5'!C85),"Name is Not Available",'Meeting #5'!$C85)</f>
        <v>Name is Not Available</v>
      </c>
      <c r="B137" s="148" t="str">
        <f>IF(ISBLANK('Meeting #5'!$D85),"Name is Not Available",'Meeting #5'!$D85)</f>
        <v>Name is Not Available</v>
      </c>
      <c r="C137" s="15" t="str">
        <f>IF(ISBLANK('Meeting #5'!$G85),"Name is Not Available",'Meeting #5'!$G85)</f>
        <v>Name is Not Available</v>
      </c>
    </row>
    <row r="138" spans="1:3">
      <c r="A138" s="148" t="str">
        <f>IF(ISBLANK('Meeting #5'!C86),"Name is Not Available",'Meeting #5'!$C86)</f>
        <v>Name is Not Available</v>
      </c>
      <c r="B138" s="148" t="str">
        <f>IF(ISBLANK('Meeting #5'!$D86),"Name is Not Available",'Meeting #5'!$D86)</f>
        <v>Name is Not Available</v>
      </c>
      <c r="C138" s="15" t="str">
        <f>IF(ISBLANK('Meeting #5'!$G86),"Name is Not Available",'Meeting #5'!$G86)</f>
        <v>Name is Not Available</v>
      </c>
    </row>
    <row r="139" spans="1:3">
      <c r="A139" s="148" t="str">
        <f>IF(ISBLANK('Meeting #5'!C87),"Name is Not Available",'Meeting #5'!$C87)</f>
        <v>Name is Not Available</v>
      </c>
      <c r="B139" s="148" t="str">
        <f>IF(ISBLANK('Meeting #5'!$D87),"Name is Not Available",'Meeting #5'!$D87)</f>
        <v>Name is Not Available</v>
      </c>
      <c r="C139" s="15" t="str">
        <f>IF(ISBLANK('Meeting #5'!$G87),"Name is Not Available",'Meeting #5'!$G87)</f>
        <v>Name is Not Available</v>
      </c>
    </row>
    <row r="140" spans="1:3">
      <c r="A140" s="148" t="str">
        <f>IF(ISBLANK('Meeting #5'!C88),"Name is Not Available",'Meeting #5'!$C88)</f>
        <v>Name is Not Available</v>
      </c>
      <c r="B140" s="148" t="str">
        <f>IF(ISBLANK('Meeting #5'!$D88),"Name is Not Available",'Meeting #5'!$D88)</f>
        <v>Name is Not Available</v>
      </c>
      <c r="C140" s="15" t="str">
        <f>IF(ISBLANK('Meeting #5'!$G88),"Name is Not Available",'Meeting #5'!$G88)</f>
        <v>Name is Not Available</v>
      </c>
    </row>
    <row r="141" spans="1:3">
      <c r="A141" s="148" t="str">
        <f>IF(ISBLANK('Meeting #5'!C89),"Name is Not Available",'Meeting #5'!$C89)</f>
        <v>Name is Not Available</v>
      </c>
      <c r="B141" s="148" t="str">
        <f>IF(ISBLANK('Meeting #5'!$D89),"Name is Not Available",'Meeting #5'!$D89)</f>
        <v>Name is Not Available</v>
      </c>
      <c r="C141" s="15" t="str">
        <f>IF(ISBLANK('Meeting #5'!$G89),"Name is Not Available",'Meeting #5'!$G89)</f>
        <v>Name is Not Available</v>
      </c>
    </row>
    <row r="142" spans="1:3">
      <c r="A142" s="148" t="str">
        <f>IF(ISBLANK('Meeting #5'!C90),"Name is Not Available",'Meeting #5'!$C90)</f>
        <v>Name is Not Available</v>
      </c>
      <c r="B142" s="148" t="str">
        <f>IF(ISBLANK('Meeting #5'!$D90),"Name is Not Available",'Meeting #5'!$D90)</f>
        <v>Name is Not Available</v>
      </c>
      <c r="C142" s="15" t="str">
        <f>IF(ISBLANK('Meeting #5'!$G90),"Name is Not Available",'Meeting #5'!$G90)</f>
        <v>Name is Not Available</v>
      </c>
    </row>
    <row r="143" spans="1:3">
      <c r="A143" s="148" t="str">
        <f>IF(ISBLANK('Meeting #5'!C91),"Name is Not Available",'Meeting #5'!$C91)</f>
        <v>Name is Not Available</v>
      </c>
      <c r="B143" s="148" t="str">
        <f>IF(ISBLANK('Meeting #5'!$D91),"Name is Not Available",'Meeting #5'!$D91)</f>
        <v>Name is Not Available</v>
      </c>
      <c r="C143" s="15" t="str">
        <f>IF(ISBLANK('Meeting #5'!$G91),"Name is Not Available",'Meeting #5'!$G91)</f>
        <v>Name is Not Available</v>
      </c>
    </row>
    <row r="144" spans="1:3">
      <c r="A144" s="148" t="str">
        <f>IF(ISBLANK('Meeting #5'!C92),"Name is Not Available",'Meeting #5'!$C92)</f>
        <v>Name is Not Available</v>
      </c>
      <c r="B144" s="148" t="str">
        <f>IF(ISBLANK('Meeting #5'!$D92),"Name is Not Available",'Meeting #5'!$D92)</f>
        <v>Name is Not Available</v>
      </c>
      <c r="C144" s="15" t="str">
        <f>IF(ISBLANK('Meeting #5'!$G92),"Name is Not Available",'Meeting #5'!$G92)</f>
        <v>Name is Not Available</v>
      </c>
    </row>
    <row r="145" spans="1:3">
      <c r="A145" s="148" t="str">
        <f>IF(ISBLANK('Meeting #5'!C93),"Name is Not Available",'Meeting #5'!$C93)</f>
        <v>Name is Not Available</v>
      </c>
      <c r="B145" s="148" t="str">
        <f>IF(ISBLANK('Meeting #5'!$D93),"Name is Not Available",'Meeting #5'!$D93)</f>
        <v>Name is Not Available</v>
      </c>
      <c r="C145" s="15" t="str">
        <f>IF(ISBLANK('Meeting #5'!$G93),"Name is Not Available",'Meeting #5'!$G93)</f>
        <v>Name is Not Available</v>
      </c>
    </row>
    <row r="146" spans="1:3">
      <c r="A146" s="148" t="str">
        <f>IF(ISBLANK('Meeting #5'!C94),"Name is Not Available",'Meeting #5'!$C94)</f>
        <v>Name is Not Available</v>
      </c>
      <c r="B146" s="148" t="str">
        <f>IF(ISBLANK('Meeting #5'!$D94),"Name is Not Available",'Meeting #5'!$D94)</f>
        <v>Name is Not Available</v>
      </c>
      <c r="C146" s="15" t="str">
        <f>IF(ISBLANK('Meeting #5'!$G94),"Name is Not Available",'Meeting #5'!$G94)</f>
        <v>Name is Not Available</v>
      </c>
    </row>
    <row r="147" spans="1:3">
      <c r="A147" s="148" t="str">
        <f>IF(ISBLANK('Meeting #5'!C95),"Name is Not Available",'Meeting #5'!$C95)</f>
        <v>Name is Not Available</v>
      </c>
      <c r="B147" s="148" t="str">
        <f>IF(ISBLANK('Meeting #5'!$D95),"Name is Not Available",'Meeting #5'!$D95)</f>
        <v>Name is Not Available</v>
      </c>
      <c r="C147" s="15" t="str">
        <f>IF(ISBLANK('Meeting #5'!$G95),"Name is Not Available",'Meeting #5'!$G95)</f>
        <v>Name is Not Available</v>
      </c>
    </row>
    <row r="148" spans="1:3">
      <c r="A148" s="148" t="str">
        <f>IF(ISBLANK('Meeting #5'!C96),"Name is Not Available",'Meeting #5'!$C96)</f>
        <v>Name is Not Available</v>
      </c>
      <c r="B148" s="148" t="str">
        <f>IF(ISBLANK('Meeting #5'!$D96),"Name is Not Available",'Meeting #5'!$D96)</f>
        <v>Name is Not Available</v>
      </c>
      <c r="C148" s="15" t="str">
        <f>IF(ISBLANK('Meeting #5'!$G96),"Name is Not Available",'Meeting #5'!$G96)</f>
        <v>Name is Not Available</v>
      </c>
    </row>
    <row r="149" spans="1:3">
      <c r="A149" s="148" t="str">
        <f>IF(ISBLANK('Meeting #5'!C97),"Name is Not Available",'Meeting #5'!$C97)</f>
        <v>Name is Not Available</v>
      </c>
      <c r="B149" s="148" t="str">
        <f>IF(ISBLANK('Meeting #5'!$D97),"Name is Not Available",'Meeting #5'!$D97)</f>
        <v>Name is Not Available</v>
      </c>
      <c r="C149" s="15" t="str">
        <f>IF(ISBLANK('Meeting #5'!$G97),"Name is Not Available",'Meeting #5'!$G97)</f>
        <v>Name is Not Available</v>
      </c>
    </row>
    <row r="151" spans="1:3" ht="19">
      <c r="A151" s="281" t="s">
        <v>82</v>
      </c>
      <c r="B151" s="281"/>
      <c r="C151" s="281"/>
    </row>
    <row r="152" spans="1:3">
      <c r="A152" s="144" t="s">
        <v>77</v>
      </c>
      <c r="B152" s="144" t="s">
        <v>75</v>
      </c>
      <c r="C152" s="149" t="s">
        <v>76</v>
      </c>
    </row>
    <row r="153" spans="1:3">
      <c r="A153" s="148" t="str">
        <f>IF(ISBLANK('Meeting #6'!C71),"Name is Not Available",'Meeting #6'!$C71)</f>
        <v>Name is Not Available</v>
      </c>
      <c r="B153" s="148" t="str">
        <f>IF(ISBLANK('Meeting #6'!$D71),"Name is Not Available",'Meeting #6'!$D71)</f>
        <v>Name is Not Available</v>
      </c>
      <c r="C153" s="15" t="str">
        <f>IF(ISBLANK('Meeting #6'!$G71),"Name is Not Available",'Meeting #6'!$G71)</f>
        <v>Name is Not Available</v>
      </c>
    </row>
    <row r="154" spans="1:3">
      <c r="A154" s="148" t="str">
        <f>IF(ISBLANK('Meeting #6'!C72),"Name is Not Available",'Meeting #6'!$C72)</f>
        <v>Name is Not Available</v>
      </c>
      <c r="B154" s="148" t="str">
        <f>IF(ISBLANK('Meeting #6'!$D72),"Name is Not Available",'Meeting #6'!$D72)</f>
        <v>Name is Not Available</v>
      </c>
      <c r="C154" s="15" t="str">
        <f>IF(ISBLANK('Meeting #6'!$G72),"Name is Not Available",'Meeting #6'!$G72)</f>
        <v>Name is Not Available</v>
      </c>
    </row>
    <row r="155" spans="1:3">
      <c r="A155" s="148" t="str">
        <f>IF(ISBLANK('Meeting #6'!C73),"Name is Not Available",'Meeting #6'!$C73)</f>
        <v>Name is Not Available</v>
      </c>
      <c r="B155" s="148" t="str">
        <f>IF(ISBLANK('Meeting #6'!$D73),"Name is Not Available",'Meeting #6'!$D73)</f>
        <v>Name is Not Available</v>
      </c>
      <c r="C155" s="15" t="str">
        <f>IF(ISBLANK('Meeting #6'!$G73),"Name is Not Available",'Meeting #6'!$G73)</f>
        <v>Name is Not Available</v>
      </c>
    </row>
    <row r="156" spans="1:3">
      <c r="A156" s="148" t="str">
        <f>IF(ISBLANK('Meeting #6'!C74),"Name is Not Available",'Meeting #6'!$C74)</f>
        <v>Name is Not Available</v>
      </c>
      <c r="B156" s="148" t="str">
        <f>IF(ISBLANK('Meeting #6'!$D74),"Name is Not Available",'Meeting #6'!$D74)</f>
        <v>Name is Not Available</v>
      </c>
      <c r="C156" s="15" t="str">
        <f>IF(ISBLANK('Meeting #6'!$G74),"Name is Not Available",'Meeting #6'!$G74)</f>
        <v>Name is Not Available</v>
      </c>
    </row>
    <row r="157" spans="1:3">
      <c r="A157" s="148" t="str">
        <f>IF(ISBLANK('Meeting #6'!C75),"Name is Not Available",'Meeting #6'!$C75)</f>
        <v>Name is Not Available</v>
      </c>
      <c r="B157" s="148" t="str">
        <f>IF(ISBLANK('Meeting #6'!$D75),"Name is Not Available",'Meeting #6'!$D75)</f>
        <v>Name is Not Available</v>
      </c>
      <c r="C157" s="15" t="str">
        <f>IF(ISBLANK('Meeting #6'!$G75),"Name is Not Available",'Meeting #6'!$G75)</f>
        <v>Name is Not Available</v>
      </c>
    </row>
    <row r="158" spans="1:3">
      <c r="A158" s="148" t="str">
        <f>IF(ISBLANK('Meeting #6'!C76),"Name is Not Available",'Meeting #6'!$C76)</f>
        <v>Name is Not Available</v>
      </c>
      <c r="B158" s="148" t="str">
        <f>IF(ISBLANK('Meeting #6'!$D76),"Name is Not Available",'Meeting #6'!$D76)</f>
        <v>Name is Not Available</v>
      </c>
      <c r="C158" s="15" t="str">
        <f>IF(ISBLANK('Meeting #6'!$G76),"Name is Not Available",'Meeting #6'!$G76)</f>
        <v>Name is Not Available</v>
      </c>
    </row>
    <row r="159" spans="1:3">
      <c r="A159" s="148" t="str">
        <f>IF(ISBLANK('Meeting #6'!C77),"Name is Not Available",'Meeting #6'!$C77)</f>
        <v>Name is Not Available</v>
      </c>
      <c r="B159" s="148" t="str">
        <f>IF(ISBLANK('Meeting #6'!$D77),"Name is Not Available",'Meeting #6'!$D77)</f>
        <v>Name is Not Available</v>
      </c>
      <c r="C159" s="15" t="str">
        <f>IF(ISBLANK('Meeting #6'!$G77),"Name is Not Available",'Meeting #6'!$G77)</f>
        <v>Name is Not Available</v>
      </c>
    </row>
    <row r="160" spans="1:3">
      <c r="A160" s="148" t="str">
        <f>IF(ISBLANK('Meeting #6'!C78),"Name is Not Available",'Meeting #6'!$C78)</f>
        <v>Name is Not Available</v>
      </c>
      <c r="B160" s="148" t="str">
        <f>IF(ISBLANK('Meeting #6'!$D78),"Name is Not Available",'Meeting #6'!$D78)</f>
        <v>Name is Not Available</v>
      </c>
      <c r="C160" s="15" t="str">
        <f>IF(ISBLANK('Meeting #6'!$G78),"Name is Not Available",'Meeting #6'!$G78)</f>
        <v>Name is Not Available</v>
      </c>
    </row>
    <row r="161" spans="1:3">
      <c r="A161" s="148" t="str">
        <f>IF(ISBLANK('Meeting #6'!C79),"Name is Not Available",'Meeting #6'!$C79)</f>
        <v>Name is Not Available</v>
      </c>
      <c r="B161" s="148" t="str">
        <f>IF(ISBLANK('Meeting #6'!$D79),"Name is Not Available",'Meeting #6'!$D79)</f>
        <v>Name is Not Available</v>
      </c>
      <c r="C161" s="15" t="str">
        <f>IF(ISBLANK('Meeting #6'!$G79),"Name is Not Available",'Meeting #6'!$G79)</f>
        <v>Name is Not Available</v>
      </c>
    </row>
    <row r="162" spans="1:3">
      <c r="A162" s="148" t="str">
        <f>IF(ISBLANK('Meeting #6'!C80),"Name is Not Available",'Meeting #6'!$C80)</f>
        <v>Name is Not Available</v>
      </c>
      <c r="B162" s="148" t="str">
        <f>IF(ISBLANK('Meeting #6'!$D80),"Name is Not Available",'Meeting #6'!$D80)</f>
        <v>Name is Not Available</v>
      </c>
      <c r="C162" s="15" t="str">
        <f>IF(ISBLANK('Meeting #6'!$G80),"Name is Not Available",'Meeting #6'!$G80)</f>
        <v>Name is Not Available</v>
      </c>
    </row>
    <row r="163" spans="1:3">
      <c r="A163" s="148" t="str">
        <f>IF(ISBLANK('Meeting #6'!C81),"Name is Not Available",'Meeting #6'!$C81)</f>
        <v>Name is Not Available</v>
      </c>
      <c r="B163" s="148" t="str">
        <f>IF(ISBLANK('Meeting #6'!$D81),"Name is Not Available",'Meeting #6'!$D81)</f>
        <v>Name is Not Available</v>
      </c>
      <c r="C163" s="15" t="str">
        <f>IF(ISBLANK('Meeting #6'!$G81),"Name is Not Available",'Meeting #6'!$G81)</f>
        <v>Name is Not Available</v>
      </c>
    </row>
    <row r="164" spans="1:3">
      <c r="A164" s="148" t="str">
        <f>IF(ISBLANK('Meeting #6'!C82),"Name is Not Available",'Meeting #6'!$C82)</f>
        <v>Name is Not Available</v>
      </c>
      <c r="B164" s="148" t="str">
        <f>IF(ISBLANK('Meeting #6'!$D82),"Name is Not Available",'Meeting #6'!$D82)</f>
        <v>Name is Not Available</v>
      </c>
      <c r="C164" s="15" t="str">
        <f>IF(ISBLANK('Meeting #6'!$G82),"Name is Not Available",'Meeting #6'!$G82)</f>
        <v>Name is Not Available</v>
      </c>
    </row>
    <row r="165" spans="1:3">
      <c r="A165" s="148" t="str">
        <f>IF(ISBLANK('Meeting #6'!C83),"Name is Not Available",'Meeting #6'!$C83)</f>
        <v>Name is Not Available</v>
      </c>
      <c r="B165" s="148" t="str">
        <f>IF(ISBLANK('Meeting #6'!$D83),"Name is Not Available",'Meeting #6'!$D83)</f>
        <v>Name is Not Available</v>
      </c>
      <c r="C165" s="15" t="str">
        <f>IF(ISBLANK('Meeting #6'!$G83),"Name is Not Available",'Meeting #6'!$G83)</f>
        <v>Name is Not Available</v>
      </c>
    </row>
    <row r="166" spans="1:3">
      <c r="A166" s="148" t="str">
        <f>IF(ISBLANK('Meeting #6'!C84),"Name is Not Available",'Meeting #6'!$C84)</f>
        <v>Name is Not Available</v>
      </c>
      <c r="B166" s="148" t="str">
        <f>IF(ISBLANK('Meeting #6'!$D84),"Name is Not Available",'Meeting #6'!$D84)</f>
        <v>Name is Not Available</v>
      </c>
      <c r="C166" s="15" t="str">
        <f>IF(ISBLANK('Meeting #6'!$G84),"Name is Not Available",'Meeting #6'!$G84)</f>
        <v>Name is Not Available</v>
      </c>
    </row>
    <row r="167" spans="1:3">
      <c r="A167" s="148" t="str">
        <f>IF(ISBLANK('Meeting #6'!C85),"Name is Not Available",'Meeting #6'!$C85)</f>
        <v>Name is Not Available</v>
      </c>
      <c r="B167" s="148" t="str">
        <f>IF(ISBLANK('Meeting #6'!$D85),"Name is Not Available",'Meeting #6'!$D85)</f>
        <v>Name is Not Available</v>
      </c>
      <c r="C167" s="15" t="str">
        <f>IF(ISBLANK('Meeting #6'!$G85),"Name is Not Available",'Meeting #6'!$G85)</f>
        <v>Name is Not Available</v>
      </c>
    </row>
    <row r="168" spans="1:3">
      <c r="A168" s="148" t="str">
        <f>IF(ISBLANK('Meeting #6'!C86),"Name is Not Available",'Meeting #6'!$C86)</f>
        <v>Name is Not Available</v>
      </c>
      <c r="B168" s="148" t="str">
        <f>IF(ISBLANK('Meeting #6'!$D86),"Name is Not Available",'Meeting #6'!$D86)</f>
        <v>Name is Not Available</v>
      </c>
      <c r="C168" s="15" t="str">
        <f>IF(ISBLANK('Meeting #6'!$G86),"Name is Not Available",'Meeting #6'!$G86)</f>
        <v>Name is Not Available</v>
      </c>
    </row>
    <row r="169" spans="1:3">
      <c r="A169" s="148" t="str">
        <f>IF(ISBLANK('Meeting #6'!C87),"Name is Not Available",'Meeting #6'!$C87)</f>
        <v>Name is Not Available</v>
      </c>
      <c r="B169" s="148" t="str">
        <f>IF(ISBLANK('Meeting #6'!$D87),"Name is Not Available",'Meeting #6'!$D87)</f>
        <v>Name is Not Available</v>
      </c>
      <c r="C169" s="15" t="str">
        <f>IF(ISBLANK('Meeting #6'!$G87),"Name is Not Available",'Meeting #6'!$G87)</f>
        <v>Name is Not Available</v>
      </c>
    </row>
    <row r="170" spans="1:3">
      <c r="A170" s="148" t="str">
        <f>IF(ISBLANK('Meeting #6'!C88),"Name is Not Available",'Meeting #6'!$C88)</f>
        <v>Name is Not Available</v>
      </c>
      <c r="B170" s="148" t="str">
        <f>IF(ISBLANK('Meeting #6'!$D88),"Name is Not Available",'Meeting #6'!$D88)</f>
        <v>Name is Not Available</v>
      </c>
      <c r="C170" s="15" t="str">
        <f>IF(ISBLANK('Meeting #6'!$G88),"Name is Not Available",'Meeting #6'!$G88)</f>
        <v>Name is Not Available</v>
      </c>
    </row>
    <row r="171" spans="1:3">
      <c r="A171" s="148" t="str">
        <f>IF(ISBLANK('Meeting #6'!C89),"Name is Not Available",'Meeting #6'!$C89)</f>
        <v>Name is Not Available</v>
      </c>
      <c r="B171" s="148" t="str">
        <f>IF(ISBLANK('Meeting #6'!$D89),"Name is Not Available",'Meeting #6'!$D89)</f>
        <v>Name is Not Available</v>
      </c>
      <c r="C171" s="15" t="str">
        <f>IF(ISBLANK('Meeting #6'!$G89),"Name is Not Available",'Meeting #6'!$G89)</f>
        <v>Name is Not Available</v>
      </c>
    </row>
    <row r="172" spans="1:3">
      <c r="A172" s="148" t="str">
        <f>IF(ISBLANK('Meeting #6'!C90),"Name is Not Available",'Meeting #6'!$C90)</f>
        <v>Name is Not Available</v>
      </c>
      <c r="B172" s="148" t="str">
        <f>IF(ISBLANK('Meeting #6'!$D90),"Name is Not Available",'Meeting #6'!$D90)</f>
        <v>Name is Not Available</v>
      </c>
      <c r="C172" s="15" t="str">
        <f>IF(ISBLANK('Meeting #6'!$G90),"Name is Not Available",'Meeting #6'!$G90)</f>
        <v>Name is Not Available</v>
      </c>
    </row>
    <row r="173" spans="1:3">
      <c r="A173" s="148" t="str">
        <f>IF(ISBLANK('Meeting #6'!C91),"Name is Not Available",'Meeting #6'!$C91)</f>
        <v>Name is Not Available</v>
      </c>
      <c r="B173" s="148" t="str">
        <f>IF(ISBLANK('Meeting #6'!$D91),"Name is Not Available",'Meeting #6'!$D91)</f>
        <v>Name is Not Available</v>
      </c>
      <c r="C173" s="15" t="str">
        <f>IF(ISBLANK('Meeting #6'!$G91),"Name is Not Available",'Meeting #6'!$G91)</f>
        <v>Name is Not Available</v>
      </c>
    </row>
    <row r="174" spans="1:3">
      <c r="A174" s="148" t="str">
        <f>IF(ISBLANK('Meeting #6'!C92),"Name is Not Available",'Meeting #6'!$C92)</f>
        <v>Name is Not Available</v>
      </c>
      <c r="B174" s="148" t="str">
        <f>IF(ISBLANK('Meeting #6'!$D92),"Name is Not Available",'Meeting #6'!$D92)</f>
        <v>Name is Not Available</v>
      </c>
      <c r="C174" s="15" t="str">
        <f>IF(ISBLANK('Meeting #6'!$G92),"Name is Not Available",'Meeting #6'!$G92)</f>
        <v>Name is Not Available</v>
      </c>
    </row>
    <row r="175" spans="1:3">
      <c r="A175" s="148" t="str">
        <f>IF(ISBLANK('Meeting #6'!C93),"Name is Not Available",'Meeting #6'!$C93)</f>
        <v>Name is Not Available</v>
      </c>
      <c r="B175" s="148" t="str">
        <f>IF(ISBLANK('Meeting #6'!$D93),"Name is Not Available",'Meeting #6'!$D93)</f>
        <v>Name is Not Available</v>
      </c>
      <c r="C175" s="15" t="str">
        <f>IF(ISBLANK('Meeting #6'!$G93),"Name is Not Available",'Meeting #6'!$G93)</f>
        <v>Name is Not Available</v>
      </c>
    </row>
    <row r="176" spans="1:3">
      <c r="A176" s="148" t="str">
        <f>IF(ISBLANK('Meeting #6'!C94),"Name is Not Available",'Meeting #6'!$C94)</f>
        <v>Name is Not Available</v>
      </c>
      <c r="B176" s="148" t="str">
        <f>IF(ISBLANK('Meeting #6'!$D94),"Name is Not Available",'Meeting #6'!$D94)</f>
        <v>Name is Not Available</v>
      </c>
      <c r="C176" s="15" t="str">
        <f>IF(ISBLANK('Meeting #6'!$G94),"Name is Not Available",'Meeting #6'!$G94)</f>
        <v>Name is Not Available</v>
      </c>
    </row>
    <row r="177" spans="1:3">
      <c r="A177" s="148" t="str">
        <f>IF(ISBLANK('Meeting #6'!C95),"Name is Not Available",'Meeting #6'!$C95)</f>
        <v>Name is Not Available</v>
      </c>
      <c r="B177" s="148" t="str">
        <f>IF(ISBLANK('Meeting #6'!$D95),"Name is Not Available",'Meeting #6'!$D95)</f>
        <v>Name is Not Available</v>
      </c>
      <c r="C177" s="15" t="str">
        <f>IF(ISBLANK('Meeting #6'!$G95),"Name is Not Available",'Meeting #6'!$G95)</f>
        <v>Name is Not Available</v>
      </c>
    </row>
    <row r="178" spans="1:3">
      <c r="A178" s="148" t="str">
        <f>IF(ISBLANK('Meeting #6'!C96),"Name is Not Available",'Meeting #6'!$C96)</f>
        <v>Name is Not Available</v>
      </c>
      <c r="B178" s="148" t="str">
        <f>IF(ISBLANK('Meeting #6'!$D96),"Name is Not Available",'Meeting #6'!$D96)</f>
        <v>Name is Not Available</v>
      </c>
      <c r="C178" s="15" t="str">
        <f>IF(ISBLANK('Meeting #6'!$G96),"Name is Not Available",'Meeting #6'!$G96)</f>
        <v>Name is Not Available</v>
      </c>
    </row>
    <row r="179" spans="1:3">
      <c r="A179" s="148" t="str">
        <f>IF(ISBLANK('Meeting #6'!C97),"Name is Not Available",'Meeting #6'!$C97)</f>
        <v>Name is Not Available</v>
      </c>
      <c r="B179" s="148" t="str">
        <f>IF(ISBLANK('Meeting #6'!$D97),"Name is Not Available",'Meeting #6'!$D97)</f>
        <v>Name is Not Available</v>
      </c>
      <c r="C179" s="15" t="str">
        <f>IF(ISBLANK('Meeting #6'!$G97),"Name is Not Available",'Meeting #6'!$G97)</f>
        <v>Name is Not Available</v>
      </c>
    </row>
    <row r="181" spans="1:3" ht="19">
      <c r="A181" s="282" t="s">
        <v>83</v>
      </c>
      <c r="B181" s="282"/>
      <c r="C181" s="282"/>
    </row>
    <row r="182" spans="1:3">
      <c r="A182" s="144" t="s">
        <v>77</v>
      </c>
      <c r="B182" s="144" t="s">
        <v>75</v>
      </c>
      <c r="C182" s="149" t="s">
        <v>76</v>
      </c>
    </row>
    <row r="183" spans="1:3">
      <c r="A183" s="148" t="str">
        <f>IF(ISBLANK('Meeting #7'!C71),"Name is Not Available",'Meeting #7'!$C71)</f>
        <v>Name is Not Available</v>
      </c>
      <c r="B183" s="148" t="str">
        <f>IF(ISBLANK('Meeting #7'!$D71),"Name is Not Available",'Meeting #7'!$D71)</f>
        <v>Name is Not Available</v>
      </c>
      <c r="C183" s="15" t="str">
        <f>IF(ISBLANK('Meeting #7'!$G71),"Name is Not Available",'Meeting #7'!$G71)</f>
        <v>Name is Not Available</v>
      </c>
    </row>
    <row r="184" spans="1:3">
      <c r="A184" s="148" t="str">
        <f>IF(ISBLANK('Meeting #7'!C72),"Name is Not Available",'Meeting #7'!$C72)</f>
        <v>Name is Not Available</v>
      </c>
      <c r="B184" s="148" t="str">
        <f>IF(ISBLANK('Meeting #7'!$D72),"Name is Not Available",'Meeting #7'!$D72)</f>
        <v>Name is Not Available</v>
      </c>
      <c r="C184" s="15" t="str">
        <f>IF(ISBLANK('Meeting #7'!$G72),"Name is Not Available",'Meeting #7'!$G72)</f>
        <v>Name is Not Available</v>
      </c>
    </row>
    <row r="185" spans="1:3">
      <c r="A185" s="148" t="str">
        <f>IF(ISBLANK('Meeting #7'!C73),"Name is Not Available",'Meeting #7'!$C73)</f>
        <v>Name is Not Available</v>
      </c>
      <c r="B185" s="148" t="str">
        <f>IF(ISBLANK('Meeting #7'!$D73),"Name is Not Available",'Meeting #7'!$D73)</f>
        <v>Name is Not Available</v>
      </c>
      <c r="C185" s="15" t="str">
        <f>IF(ISBLANK('Meeting #7'!$G73),"Name is Not Available",'Meeting #7'!$G73)</f>
        <v>Name is Not Available</v>
      </c>
    </row>
    <row r="186" spans="1:3">
      <c r="A186" s="148" t="str">
        <f>IF(ISBLANK('Meeting #7'!C74),"Name is Not Available",'Meeting #7'!$C74)</f>
        <v>Name is Not Available</v>
      </c>
      <c r="B186" s="148" t="str">
        <f>IF(ISBLANK('Meeting #7'!$D74),"Name is Not Available",'Meeting #7'!$D74)</f>
        <v>Name is Not Available</v>
      </c>
      <c r="C186" s="15" t="str">
        <f>IF(ISBLANK('Meeting #7'!$G74),"Name is Not Available",'Meeting #7'!$G74)</f>
        <v>Name is Not Available</v>
      </c>
    </row>
    <row r="187" spans="1:3">
      <c r="A187" s="148" t="str">
        <f>IF(ISBLANK('Meeting #7'!C75),"Name is Not Available",'Meeting #7'!$C75)</f>
        <v>Name is Not Available</v>
      </c>
      <c r="B187" s="148" t="str">
        <f>IF(ISBLANK('Meeting #7'!$D75),"Name is Not Available",'Meeting #7'!$D75)</f>
        <v>Name is Not Available</v>
      </c>
      <c r="C187" s="15" t="str">
        <f>IF(ISBLANK('Meeting #7'!$G75),"Name is Not Available",'Meeting #7'!$G75)</f>
        <v>Name is Not Available</v>
      </c>
    </row>
    <row r="188" spans="1:3">
      <c r="A188" s="148" t="str">
        <f>IF(ISBLANK('Meeting #7'!C76),"Name is Not Available",'Meeting #7'!$C76)</f>
        <v>Name is Not Available</v>
      </c>
      <c r="B188" s="148" t="str">
        <f>IF(ISBLANK('Meeting #7'!$D76),"Name is Not Available",'Meeting #7'!$D76)</f>
        <v>Name is Not Available</v>
      </c>
      <c r="C188" s="15" t="str">
        <f>IF(ISBLANK('Meeting #7'!$G76),"Name is Not Available",'Meeting #7'!$G76)</f>
        <v>Name is Not Available</v>
      </c>
    </row>
    <row r="189" spans="1:3">
      <c r="A189" s="148" t="str">
        <f>IF(ISBLANK('Meeting #7'!C77),"Name is Not Available",'Meeting #7'!$C77)</f>
        <v>Name is Not Available</v>
      </c>
      <c r="B189" s="148" t="str">
        <f>IF(ISBLANK('Meeting #7'!$D77),"Name is Not Available",'Meeting #7'!$D77)</f>
        <v>Name is Not Available</v>
      </c>
      <c r="C189" s="15" t="str">
        <f>IF(ISBLANK('Meeting #7'!$G77),"Name is Not Available",'Meeting #7'!$G77)</f>
        <v>Name is Not Available</v>
      </c>
    </row>
    <row r="190" spans="1:3">
      <c r="A190" s="148" t="str">
        <f>IF(ISBLANK('Meeting #7'!C78),"Name is Not Available",'Meeting #7'!$C78)</f>
        <v>Name is Not Available</v>
      </c>
      <c r="B190" s="148" t="str">
        <f>IF(ISBLANK('Meeting #7'!$D78),"Name is Not Available",'Meeting #7'!$D78)</f>
        <v>Name is Not Available</v>
      </c>
      <c r="C190" s="15" t="str">
        <f>IF(ISBLANK('Meeting #7'!$G78),"Name is Not Available",'Meeting #7'!$G78)</f>
        <v>Name is Not Available</v>
      </c>
    </row>
    <row r="191" spans="1:3">
      <c r="A191" s="148" t="str">
        <f>IF(ISBLANK('Meeting #7'!C79),"Name is Not Available",'Meeting #7'!$C79)</f>
        <v>Name is Not Available</v>
      </c>
      <c r="B191" s="148" t="str">
        <f>IF(ISBLANK('Meeting #7'!$D79),"Name is Not Available",'Meeting #7'!$D79)</f>
        <v>Name is Not Available</v>
      </c>
      <c r="C191" s="15" t="str">
        <f>IF(ISBLANK('Meeting #7'!$G79),"Name is Not Available",'Meeting #7'!$G79)</f>
        <v>Name is Not Available</v>
      </c>
    </row>
    <row r="192" spans="1:3">
      <c r="A192" s="148" t="str">
        <f>IF(ISBLANK('Meeting #7'!C80),"Name is Not Available",'Meeting #7'!$C80)</f>
        <v>Name is Not Available</v>
      </c>
      <c r="B192" s="148" t="str">
        <f>IF(ISBLANK('Meeting #7'!$D80),"Name is Not Available",'Meeting #7'!$D80)</f>
        <v>Name is Not Available</v>
      </c>
      <c r="C192" s="15" t="str">
        <f>IF(ISBLANK('Meeting #7'!$G80),"Name is Not Available",'Meeting #7'!$G80)</f>
        <v>Name is Not Available</v>
      </c>
    </row>
    <row r="193" spans="1:3">
      <c r="A193" s="148" t="str">
        <f>IF(ISBLANK('Meeting #7'!C81),"Name is Not Available",'Meeting #7'!$C81)</f>
        <v>Name is Not Available</v>
      </c>
      <c r="B193" s="148" t="str">
        <f>IF(ISBLANK('Meeting #7'!$D81),"Name is Not Available",'Meeting #7'!$D81)</f>
        <v>Name is Not Available</v>
      </c>
      <c r="C193" s="15" t="str">
        <f>IF(ISBLANK('Meeting #7'!$G81),"Name is Not Available",'Meeting #7'!$G81)</f>
        <v>Name is Not Available</v>
      </c>
    </row>
    <row r="194" spans="1:3">
      <c r="A194" s="148" t="str">
        <f>IF(ISBLANK('Meeting #7'!C82),"Name is Not Available",'Meeting #7'!$C82)</f>
        <v>Name is Not Available</v>
      </c>
      <c r="B194" s="148" t="str">
        <f>IF(ISBLANK('Meeting #7'!$D82),"Name is Not Available",'Meeting #7'!$D82)</f>
        <v>Name is Not Available</v>
      </c>
      <c r="C194" s="15" t="str">
        <f>IF(ISBLANK('Meeting #7'!$G82),"Name is Not Available",'Meeting #7'!$G82)</f>
        <v>Name is Not Available</v>
      </c>
    </row>
    <row r="195" spans="1:3">
      <c r="A195" s="148" t="str">
        <f>IF(ISBLANK('Meeting #7'!C83),"Name is Not Available",'Meeting #7'!$C83)</f>
        <v>Name is Not Available</v>
      </c>
      <c r="B195" s="148" t="str">
        <f>IF(ISBLANK('Meeting #7'!$D83),"Name is Not Available",'Meeting #7'!$D83)</f>
        <v>Name is Not Available</v>
      </c>
      <c r="C195" s="15" t="str">
        <f>IF(ISBLANK('Meeting #7'!$G83),"Name is Not Available",'Meeting #7'!$G83)</f>
        <v>Name is Not Available</v>
      </c>
    </row>
    <row r="196" spans="1:3">
      <c r="A196" s="148" t="str">
        <f>IF(ISBLANK('Meeting #7'!C84),"Name is Not Available",'Meeting #7'!$C84)</f>
        <v>Name is Not Available</v>
      </c>
      <c r="B196" s="148" t="str">
        <f>IF(ISBLANK('Meeting #7'!$D84),"Name is Not Available",'Meeting #7'!$D84)</f>
        <v>Name is Not Available</v>
      </c>
      <c r="C196" s="15" t="str">
        <f>IF(ISBLANK('Meeting #7'!$G84),"Name is Not Available",'Meeting #7'!$G84)</f>
        <v>Name is Not Available</v>
      </c>
    </row>
    <row r="197" spans="1:3">
      <c r="A197" s="148" t="str">
        <f>IF(ISBLANK('Meeting #7'!C85),"Name is Not Available",'Meeting #7'!$C85)</f>
        <v>Name is Not Available</v>
      </c>
      <c r="B197" s="148" t="str">
        <f>IF(ISBLANK('Meeting #7'!$D85),"Name is Not Available",'Meeting #7'!$D85)</f>
        <v>Name is Not Available</v>
      </c>
      <c r="C197" s="15" t="str">
        <f>IF(ISBLANK('Meeting #7'!$G85),"Name is Not Available",'Meeting #7'!$G85)</f>
        <v>Name is Not Available</v>
      </c>
    </row>
    <row r="198" spans="1:3">
      <c r="A198" s="148" t="str">
        <f>IF(ISBLANK('Meeting #7'!C86),"Name is Not Available",'Meeting #7'!$C86)</f>
        <v>Name is Not Available</v>
      </c>
      <c r="B198" s="148" t="str">
        <f>IF(ISBLANK('Meeting #7'!$D86),"Name is Not Available",'Meeting #7'!$D86)</f>
        <v>Name is Not Available</v>
      </c>
      <c r="C198" s="15" t="str">
        <f>IF(ISBLANK('Meeting #7'!$G86),"Name is Not Available",'Meeting #7'!$G86)</f>
        <v>Name is Not Available</v>
      </c>
    </row>
    <row r="199" spans="1:3">
      <c r="A199" s="148" t="str">
        <f>IF(ISBLANK('Meeting #7'!C87),"Name is Not Available",'Meeting #7'!$C87)</f>
        <v>Name is Not Available</v>
      </c>
      <c r="B199" s="148" t="str">
        <f>IF(ISBLANK('Meeting #7'!$D87),"Name is Not Available",'Meeting #7'!$D87)</f>
        <v>Name is Not Available</v>
      </c>
      <c r="C199" s="15" t="str">
        <f>IF(ISBLANK('Meeting #7'!$G87),"Name is Not Available",'Meeting #7'!$G87)</f>
        <v>Name is Not Available</v>
      </c>
    </row>
    <row r="200" spans="1:3">
      <c r="A200" s="148" t="str">
        <f>IF(ISBLANK('Meeting #7'!C88),"Name is Not Available",'Meeting #7'!$C88)</f>
        <v>Name is Not Available</v>
      </c>
      <c r="B200" s="148" t="str">
        <f>IF(ISBLANK('Meeting #7'!$D88),"Name is Not Available",'Meeting #7'!$D88)</f>
        <v>Name is Not Available</v>
      </c>
      <c r="C200" s="15" t="str">
        <f>IF(ISBLANK('Meeting #7'!$G88),"Name is Not Available",'Meeting #7'!$G88)</f>
        <v>Name is Not Available</v>
      </c>
    </row>
    <row r="201" spans="1:3">
      <c r="A201" s="148" t="str">
        <f>IF(ISBLANK('Meeting #7'!C89),"Name is Not Available",'Meeting #7'!$C89)</f>
        <v>Name is Not Available</v>
      </c>
      <c r="B201" s="148" t="str">
        <f>IF(ISBLANK('Meeting #7'!$D89),"Name is Not Available",'Meeting #7'!$D89)</f>
        <v>Name is Not Available</v>
      </c>
      <c r="C201" s="15" t="str">
        <f>IF(ISBLANK('Meeting #7'!$G89),"Name is Not Available",'Meeting #7'!$G89)</f>
        <v>Name is Not Available</v>
      </c>
    </row>
    <row r="202" spans="1:3">
      <c r="A202" s="148" t="str">
        <f>IF(ISBLANK('Meeting #7'!C90),"Name is Not Available",'Meeting #7'!$C90)</f>
        <v>Name is Not Available</v>
      </c>
      <c r="B202" s="148" t="str">
        <f>IF(ISBLANK('Meeting #7'!$D90),"Name is Not Available",'Meeting #7'!$D90)</f>
        <v>Name is Not Available</v>
      </c>
      <c r="C202" s="15" t="str">
        <f>IF(ISBLANK('Meeting #7'!$G90),"Name is Not Available",'Meeting #7'!$G90)</f>
        <v>Name is Not Available</v>
      </c>
    </row>
    <row r="203" spans="1:3">
      <c r="A203" s="148" t="str">
        <f>IF(ISBLANK('Meeting #7'!C91),"Name is Not Available",'Meeting #7'!$C91)</f>
        <v>Name is Not Available</v>
      </c>
      <c r="B203" s="148" t="str">
        <f>IF(ISBLANK('Meeting #7'!$D91),"Name is Not Available",'Meeting #7'!$D91)</f>
        <v>Name is Not Available</v>
      </c>
      <c r="C203" s="15" t="str">
        <f>IF(ISBLANK('Meeting #7'!$G91),"Name is Not Available",'Meeting #7'!$G91)</f>
        <v>Name is Not Available</v>
      </c>
    </row>
    <row r="204" spans="1:3">
      <c r="A204" s="148" t="str">
        <f>IF(ISBLANK('Meeting #7'!C92),"Name is Not Available",'Meeting #7'!$C92)</f>
        <v>Name is Not Available</v>
      </c>
      <c r="B204" s="148" t="str">
        <f>IF(ISBLANK('Meeting #7'!$D92),"Name is Not Available",'Meeting #7'!$D92)</f>
        <v>Name is Not Available</v>
      </c>
      <c r="C204" s="15" t="str">
        <f>IF(ISBLANK('Meeting #7'!$G92),"Name is Not Available",'Meeting #7'!$G92)</f>
        <v>Name is Not Available</v>
      </c>
    </row>
    <row r="205" spans="1:3">
      <c r="A205" s="148" t="str">
        <f>IF(ISBLANK('Meeting #7'!C93),"Name is Not Available",'Meeting #7'!$C93)</f>
        <v>Name is Not Available</v>
      </c>
      <c r="B205" s="148" t="str">
        <f>IF(ISBLANK('Meeting #7'!$D93),"Name is Not Available",'Meeting #7'!$D93)</f>
        <v>Name is Not Available</v>
      </c>
      <c r="C205" s="15" t="str">
        <f>IF(ISBLANK('Meeting #7'!$G93),"Name is Not Available",'Meeting #7'!$G93)</f>
        <v>Name is Not Available</v>
      </c>
    </row>
    <row r="206" spans="1:3">
      <c r="A206" s="148" t="str">
        <f>IF(ISBLANK('Meeting #7'!C94),"Name is Not Available",'Meeting #7'!$C94)</f>
        <v>Name is Not Available</v>
      </c>
      <c r="B206" s="148" t="str">
        <f>IF(ISBLANK('Meeting #7'!$D94),"Name is Not Available",'Meeting #7'!$D94)</f>
        <v>Name is Not Available</v>
      </c>
      <c r="C206" s="15" t="str">
        <f>IF(ISBLANK('Meeting #7'!$G94),"Name is Not Available",'Meeting #7'!$G94)</f>
        <v>Name is Not Available</v>
      </c>
    </row>
    <row r="207" spans="1:3">
      <c r="A207" s="148" t="str">
        <f>IF(ISBLANK('Meeting #7'!C95),"Name is Not Available",'Meeting #7'!$C95)</f>
        <v>Name is Not Available</v>
      </c>
      <c r="B207" s="148" t="str">
        <f>IF(ISBLANK('Meeting #7'!$D95),"Name is Not Available",'Meeting #7'!$D95)</f>
        <v>Name is Not Available</v>
      </c>
      <c r="C207" s="15" t="str">
        <f>IF(ISBLANK('Meeting #7'!$G95),"Name is Not Available",'Meeting #7'!$G95)</f>
        <v>Name is Not Available</v>
      </c>
    </row>
    <row r="208" spans="1:3">
      <c r="A208" s="148" t="str">
        <f>IF(ISBLANK('Meeting #7'!C96),"Name is Not Available",'Meeting #7'!$C96)</f>
        <v>Name is Not Available</v>
      </c>
      <c r="B208" s="148" t="str">
        <f>IF(ISBLANK('Meeting #7'!$D96),"Name is Not Available",'Meeting #7'!$D96)</f>
        <v>Name is Not Available</v>
      </c>
      <c r="C208" s="15" t="str">
        <f>IF(ISBLANK('Meeting #7'!$G96),"Name is Not Available",'Meeting #7'!$G96)</f>
        <v>Name is Not Available</v>
      </c>
    </row>
    <row r="209" spans="1:3">
      <c r="A209" s="148" t="str">
        <f>IF(ISBLANK('Meeting #7'!C97),"Name is Not Available",'Meeting #7'!$C97)</f>
        <v>Name is Not Available</v>
      </c>
      <c r="B209" s="148" t="str">
        <f>IF(ISBLANK('Meeting #7'!$D97),"Name is Not Available",'Meeting #7'!$D97)</f>
        <v>Name is Not Available</v>
      </c>
      <c r="C209" s="15" t="str">
        <f>IF(ISBLANK('Meeting #7'!$G97),"Name is Not Available",'Meeting #7'!$G97)</f>
        <v>Name is Not Available</v>
      </c>
    </row>
    <row r="211" spans="1:3" ht="19">
      <c r="A211" s="283" t="s">
        <v>84</v>
      </c>
      <c r="B211" s="283"/>
      <c r="C211" s="283"/>
    </row>
    <row r="212" spans="1:3">
      <c r="A212" s="144" t="s">
        <v>77</v>
      </c>
      <c r="B212" s="144" t="s">
        <v>75</v>
      </c>
      <c r="C212" s="149" t="s">
        <v>76</v>
      </c>
    </row>
    <row r="213" spans="1:3">
      <c r="A213" s="148" t="str">
        <f>IF(ISBLANK('Meeting #8'!C71),"Name is Not Available",'Meeting #8'!$C71)</f>
        <v>Name is Not Available</v>
      </c>
      <c r="B213" s="148" t="str">
        <f>IF(ISBLANK('Meeting #8'!$D71),"Name is Not Available",'Meeting #8'!$D71)</f>
        <v>Name is Not Available</v>
      </c>
      <c r="C213" s="15" t="str">
        <f>IF(ISBLANK('Meeting #8'!$G71),"Name is Not Available",'Meeting #8'!$G71)</f>
        <v>Name is Not Available</v>
      </c>
    </row>
    <row r="214" spans="1:3">
      <c r="A214" s="148" t="str">
        <f>IF(ISBLANK('Meeting #8'!C72),"Name is Not Available",'Meeting #8'!$C72)</f>
        <v>Name is Not Available</v>
      </c>
      <c r="B214" s="148" t="str">
        <f>IF(ISBLANK('Meeting #8'!$D72),"Name is Not Available",'Meeting #8'!$D72)</f>
        <v>Name is Not Available</v>
      </c>
      <c r="C214" s="15" t="str">
        <f>IF(ISBLANK('Meeting #8'!$G72),"Name is Not Available",'Meeting #8'!$G72)</f>
        <v>Name is Not Available</v>
      </c>
    </row>
    <row r="215" spans="1:3">
      <c r="A215" s="148" t="str">
        <f>IF(ISBLANK('Meeting #8'!C73),"Name is Not Available",'Meeting #8'!$C73)</f>
        <v>Name is Not Available</v>
      </c>
      <c r="B215" s="148" t="str">
        <f>IF(ISBLANK('Meeting #8'!$D73),"Name is Not Available",'Meeting #8'!$D73)</f>
        <v>Name is Not Available</v>
      </c>
      <c r="C215" s="15" t="str">
        <f>IF(ISBLANK('Meeting #8'!$G73),"Name is Not Available",'Meeting #8'!$G73)</f>
        <v>Name is Not Available</v>
      </c>
    </row>
    <row r="216" spans="1:3">
      <c r="A216" s="148" t="str">
        <f>IF(ISBLANK('Meeting #8'!C74),"Name is Not Available",'Meeting #8'!$C74)</f>
        <v>Name is Not Available</v>
      </c>
      <c r="B216" s="148" t="str">
        <f>IF(ISBLANK('Meeting #8'!$D74),"Name is Not Available",'Meeting #8'!$D74)</f>
        <v>Name is Not Available</v>
      </c>
      <c r="C216" s="15" t="str">
        <f>IF(ISBLANK('Meeting #8'!$G74),"Name is Not Available",'Meeting #8'!$G74)</f>
        <v>Name is Not Available</v>
      </c>
    </row>
    <row r="217" spans="1:3">
      <c r="A217" s="148" t="str">
        <f>IF(ISBLANK('Meeting #8'!C75),"Name is Not Available",'Meeting #8'!$C75)</f>
        <v>Name is Not Available</v>
      </c>
      <c r="B217" s="148" t="str">
        <f>IF(ISBLANK('Meeting #8'!$D75),"Name is Not Available",'Meeting #8'!$D75)</f>
        <v>Name is Not Available</v>
      </c>
      <c r="C217" s="15" t="str">
        <f>IF(ISBLANK('Meeting #8'!$G75),"Name is Not Available",'Meeting #8'!$G75)</f>
        <v>Name is Not Available</v>
      </c>
    </row>
    <row r="218" spans="1:3">
      <c r="A218" s="148" t="str">
        <f>IF(ISBLANK('Meeting #8'!C76),"Name is Not Available",'Meeting #8'!$C76)</f>
        <v>Name is Not Available</v>
      </c>
      <c r="B218" s="148" t="str">
        <f>IF(ISBLANK('Meeting #8'!$D76),"Name is Not Available",'Meeting #8'!$D76)</f>
        <v>Name is Not Available</v>
      </c>
      <c r="C218" s="15" t="str">
        <f>IF(ISBLANK('Meeting #8'!$G76),"Name is Not Available",'Meeting #8'!$G76)</f>
        <v>Name is Not Available</v>
      </c>
    </row>
    <row r="219" spans="1:3">
      <c r="A219" s="148" t="str">
        <f>IF(ISBLANK('Meeting #8'!C77),"Name is Not Available",'Meeting #8'!$C77)</f>
        <v>Name is Not Available</v>
      </c>
      <c r="B219" s="148" t="str">
        <f>IF(ISBLANK('Meeting #8'!$D77),"Name is Not Available",'Meeting #8'!$D77)</f>
        <v>Name is Not Available</v>
      </c>
      <c r="C219" s="15" t="str">
        <f>IF(ISBLANK('Meeting #8'!$G77),"Name is Not Available",'Meeting #8'!$G77)</f>
        <v>Name is Not Available</v>
      </c>
    </row>
    <row r="220" spans="1:3">
      <c r="A220" s="148" t="str">
        <f>IF(ISBLANK('Meeting #8'!C78),"Name is Not Available",'Meeting #8'!$C78)</f>
        <v>Name is Not Available</v>
      </c>
      <c r="B220" s="148" t="str">
        <f>IF(ISBLANK('Meeting #8'!$D78),"Name is Not Available",'Meeting #8'!$D78)</f>
        <v>Name is Not Available</v>
      </c>
      <c r="C220" s="15" t="str">
        <f>IF(ISBLANK('Meeting #8'!$G78),"Name is Not Available",'Meeting #8'!$G78)</f>
        <v>Name is Not Available</v>
      </c>
    </row>
    <row r="221" spans="1:3">
      <c r="A221" s="148" t="str">
        <f>IF(ISBLANK('Meeting #8'!C79),"Name is Not Available",'Meeting #8'!$C79)</f>
        <v>Name is Not Available</v>
      </c>
      <c r="B221" s="148" t="str">
        <f>IF(ISBLANK('Meeting #8'!$D79),"Name is Not Available",'Meeting #8'!$D79)</f>
        <v>Name is Not Available</v>
      </c>
      <c r="C221" s="15" t="str">
        <f>IF(ISBLANK('Meeting #8'!$G79),"Name is Not Available",'Meeting #8'!$G79)</f>
        <v>Name is Not Available</v>
      </c>
    </row>
    <row r="222" spans="1:3">
      <c r="A222" s="148" t="str">
        <f>IF(ISBLANK('Meeting #8'!C80),"Name is Not Available",'Meeting #8'!$C80)</f>
        <v>Name is Not Available</v>
      </c>
      <c r="B222" s="148" t="str">
        <f>IF(ISBLANK('Meeting #8'!$D80),"Name is Not Available",'Meeting #8'!$D80)</f>
        <v>Name is Not Available</v>
      </c>
      <c r="C222" s="15" t="str">
        <f>IF(ISBLANK('Meeting #8'!$G80),"Name is Not Available",'Meeting #8'!$G80)</f>
        <v>Name is Not Available</v>
      </c>
    </row>
    <row r="223" spans="1:3">
      <c r="A223" s="148" t="str">
        <f>IF(ISBLANK('Meeting #8'!C81),"Name is Not Available",'Meeting #8'!$C81)</f>
        <v>Name is Not Available</v>
      </c>
      <c r="B223" s="148" t="str">
        <f>IF(ISBLANK('Meeting #8'!$D81),"Name is Not Available",'Meeting #8'!$D81)</f>
        <v>Name is Not Available</v>
      </c>
      <c r="C223" s="15" t="str">
        <f>IF(ISBLANK('Meeting #8'!$G81),"Name is Not Available",'Meeting #8'!$G81)</f>
        <v>Name is Not Available</v>
      </c>
    </row>
    <row r="224" spans="1:3">
      <c r="A224" s="148" t="str">
        <f>IF(ISBLANK('Meeting #8'!C82),"Name is Not Available",'Meeting #8'!$C82)</f>
        <v>Name is Not Available</v>
      </c>
      <c r="B224" s="148" t="str">
        <f>IF(ISBLANK('Meeting #8'!$D82),"Name is Not Available",'Meeting #8'!$D82)</f>
        <v>Name is Not Available</v>
      </c>
      <c r="C224" s="15" t="str">
        <f>IF(ISBLANK('Meeting #8'!$G82),"Name is Not Available",'Meeting #8'!$G82)</f>
        <v>Name is Not Available</v>
      </c>
    </row>
    <row r="225" spans="1:3">
      <c r="A225" s="148" t="str">
        <f>IF(ISBLANK('Meeting #8'!C83),"Name is Not Available",'Meeting #8'!$C83)</f>
        <v>Name is Not Available</v>
      </c>
      <c r="B225" s="148" t="str">
        <f>IF(ISBLANK('Meeting #8'!$D83),"Name is Not Available",'Meeting #8'!$D83)</f>
        <v>Name is Not Available</v>
      </c>
      <c r="C225" s="15" t="str">
        <f>IF(ISBLANK('Meeting #8'!$G83),"Name is Not Available",'Meeting #8'!$G83)</f>
        <v>Name is Not Available</v>
      </c>
    </row>
    <row r="226" spans="1:3">
      <c r="A226" s="148" t="str">
        <f>IF(ISBLANK('Meeting #8'!C84),"Name is Not Available",'Meeting #8'!$C84)</f>
        <v>Name is Not Available</v>
      </c>
      <c r="B226" s="148" t="str">
        <f>IF(ISBLANK('Meeting #8'!$D84),"Name is Not Available",'Meeting #8'!$D84)</f>
        <v>Name is Not Available</v>
      </c>
      <c r="C226" s="15" t="str">
        <f>IF(ISBLANK('Meeting #8'!$G84),"Name is Not Available",'Meeting #8'!$G84)</f>
        <v>Name is Not Available</v>
      </c>
    </row>
    <row r="227" spans="1:3">
      <c r="A227" s="148" t="str">
        <f>IF(ISBLANK('Meeting #8'!C85),"Name is Not Available",'Meeting #8'!$C85)</f>
        <v>Name is Not Available</v>
      </c>
      <c r="B227" s="148" t="str">
        <f>IF(ISBLANK('Meeting #8'!$D85),"Name is Not Available",'Meeting #8'!$D85)</f>
        <v>Name is Not Available</v>
      </c>
      <c r="C227" s="15" t="str">
        <f>IF(ISBLANK('Meeting #8'!$G85),"Name is Not Available",'Meeting #8'!$G85)</f>
        <v>Name is Not Available</v>
      </c>
    </row>
    <row r="228" spans="1:3">
      <c r="A228" s="148" t="str">
        <f>IF(ISBLANK('Meeting #8'!C86),"Name is Not Available",'Meeting #8'!$C86)</f>
        <v>Name is Not Available</v>
      </c>
      <c r="B228" s="148" t="str">
        <f>IF(ISBLANK('Meeting #8'!$D86),"Name is Not Available",'Meeting #8'!$D86)</f>
        <v>Name is Not Available</v>
      </c>
      <c r="C228" s="15" t="str">
        <f>IF(ISBLANK('Meeting #8'!$G86),"Name is Not Available",'Meeting #8'!$G86)</f>
        <v>Name is Not Available</v>
      </c>
    </row>
    <row r="229" spans="1:3">
      <c r="A229" s="148" t="str">
        <f>IF(ISBLANK('Meeting #8'!C87),"Name is Not Available",'Meeting #8'!$C87)</f>
        <v>Name is Not Available</v>
      </c>
      <c r="B229" s="148" t="str">
        <f>IF(ISBLANK('Meeting #8'!$D87),"Name is Not Available",'Meeting #8'!$D87)</f>
        <v>Name is Not Available</v>
      </c>
      <c r="C229" s="15" t="str">
        <f>IF(ISBLANK('Meeting #8'!$G87),"Name is Not Available",'Meeting #8'!$G87)</f>
        <v>Name is Not Available</v>
      </c>
    </row>
    <row r="230" spans="1:3">
      <c r="A230" s="148" t="str">
        <f>IF(ISBLANK('Meeting #8'!C88),"Name is Not Available",'Meeting #8'!$C88)</f>
        <v>Name is Not Available</v>
      </c>
      <c r="B230" s="148" t="str">
        <f>IF(ISBLANK('Meeting #8'!$D88),"Name is Not Available",'Meeting #8'!$D88)</f>
        <v>Name is Not Available</v>
      </c>
      <c r="C230" s="15" t="str">
        <f>IF(ISBLANK('Meeting #8'!$G88),"Name is Not Available",'Meeting #8'!$G88)</f>
        <v>Name is Not Available</v>
      </c>
    </row>
    <row r="231" spans="1:3">
      <c r="A231" s="148" t="str">
        <f>IF(ISBLANK('Meeting #8'!C89),"Name is Not Available",'Meeting #8'!$C89)</f>
        <v>Name is Not Available</v>
      </c>
      <c r="B231" s="148" t="str">
        <f>IF(ISBLANK('Meeting #8'!$D89),"Name is Not Available",'Meeting #8'!$D89)</f>
        <v>Name is Not Available</v>
      </c>
      <c r="C231" s="15" t="str">
        <f>IF(ISBLANK('Meeting #8'!$G89),"Name is Not Available",'Meeting #8'!$G89)</f>
        <v>Name is Not Available</v>
      </c>
    </row>
    <row r="232" spans="1:3">
      <c r="A232" s="148" t="str">
        <f>IF(ISBLANK('Meeting #8'!C90),"Name is Not Available",'Meeting #8'!$C90)</f>
        <v>Name is Not Available</v>
      </c>
      <c r="B232" s="148" t="str">
        <f>IF(ISBLANK('Meeting #8'!$D90),"Name is Not Available",'Meeting #8'!$D90)</f>
        <v>Name is Not Available</v>
      </c>
      <c r="C232" s="15" t="str">
        <f>IF(ISBLANK('Meeting #8'!$G90),"Name is Not Available",'Meeting #8'!$G90)</f>
        <v>Name is Not Available</v>
      </c>
    </row>
    <row r="233" spans="1:3">
      <c r="A233" s="148" t="str">
        <f>IF(ISBLANK('Meeting #8'!C91),"Name is Not Available",'Meeting #8'!$C91)</f>
        <v>Name is Not Available</v>
      </c>
      <c r="B233" s="148" t="str">
        <f>IF(ISBLANK('Meeting #8'!$D91),"Name is Not Available",'Meeting #8'!$D91)</f>
        <v>Name is Not Available</v>
      </c>
      <c r="C233" s="15" t="str">
        <f>IF(ISBLANK('Meeting #8'!$G91),"Name is Not Available",'Meeting #8'!$G91)</f>
        <v>Name is Not Available</v>
      </c>
    </row>
    <row r="234" spans="1:3">
      <c r="A234" s="148" t="str">
        <f>IF(ISBLANK('Meeting #8'!C92),"Name is Not Available",'Meeting #8'!$C92)</f>
        <v>Name is Not Available</v>
      </c>
      <c r="B234" s="148" t="str">
        <f>IF(ISBLANK('Meeting #8'!$D92),"Name is Not Available",'Meeting #8'!$D92)</f>
        <v>Name is Not Available</v>
      </c>
      <c r="C234" s="15" t="str">
        <f>IF(ISBLANK('Meeting #8'!$G92),"Name is Not Available",'Meeting #8'!$G92)</f>
        <v>Name is Not Available</v>
      </c>
    </row>
    <row r="235" spans="1:3">
      <c r="A235" s="148" t="str">
        <f>IF(ISBLANK('Meeting #8'!C93),"Name is Not Available",'Meeting #8'!$C93)</f>
        <v>Name is Not Available</v>
      </c>
      <c r="B235" s="148" t="str">
        <f>IF(ISBLANK('Meeting #8'!$D93),"Name is Not Available",'Meeting #8'!$D93)</f>
        <v>Name is Not Available</v>
      </c>
      <c r="C235" s="15" t="str">
        <f>IF(ISBLANK('Meeting #8'!$G93),"Name is Not Available",'Meeting #8'!$G93)</f>
        <v>Name is Not Available</v>
      </c>
    </row>
    <row r="236" spans="1:3">
      <c r="A236" s="148" t="str">
        <f>IF(ISBLANK('Meeting #8'!C94),"Name is Not Available",'Meeting #8'!$C94)</f>
        <v>Name is Not Available</v>
      </c>
      <c r="B236" s="148" t="str">
        <f>IF(ISBLANK('Meeting #8'!$D94),"Name is Not Available",'Meeting #8'!$D94)</f>
        <v>Name is Not Available</v>
      </c>
      <c r="C236" s="15" t="str">
        <f>IF(ISBLANK('Meeting #8'!$G94),"Name is Not Available",'Meeting #8'!$G94)</f>
        <v>Name is Not Available</v>
      </c>
    </row>
    <row r="237" spans="1:3">
      <c r="A237" s="148" t="str">
        <f>IF(ISBLANK('Meeting #8'!C95),"Name is Not Available",'Meeting #8'!$C95)</f>
        <v>Name is Not Available</v>
      </c>
      <c r="B237" s="148" t="str">
        <f>IF(ISBLANK('Meeting #8'!$D95),"Name is Not Available",'Meeting #8'!$D95)</f>
        <v>Name is Not Available</v>
      </c>
      <c r="C237" s="15" t="str">
        <f>IF(ISBLANK('Meeting #8'!$G95),"Name is Not Available",'Meeting #8'!$G95)</f>
        <v>Name is Not Available</v>
      </c>
    </row>
    <row r="238" spans="1:3">
      <c r="A238" s="148" t="str">
        <f>IF(ISBLANK('Meeting #8'!C96),"Name is Not Available",'Meeting #8'!$C96)</f>
        <v>Name is Not Available</v>
      </c>
      <c r="B238" s="148" t="str">
        <f>IF(ISBLANK('Meeting #8'!$D96),"Name is Not Available",'Meeting #8'!$D96)</f>
        <v>Name is Not Available</v>
      </c>
      <c r="C238" s="15" t="str">
        <f>IF(ISBLANK('Meeting #8'!$G96),"Name is Not Available",'Meeting #8'!$G96)</f>
        <v>Name is Not Available</v>
      </c>
    </row>
    <row r="239" spans="1:3">
      <c r="A239" s="148" t="str">
        <f>IF(ISBLANK('Meeting #8'!C97),"Name is Not Available",'Meeting #8'!$C97)</f>
        <v>Name is Not Available</v>
      </c>
      <c r="B239" s="148" t="str">
        <f>IF(ISBLANK('Meeting #8'!$D97),"Name is Not Available",'Meeting #8'!$D97)</f>
        <v>Name is Not Available</v>
      </c>
      <c r="C239" s="15" t="str">
        <f>IF(ISBLANK('Meeting #8'!$G97),"Name is Not Available",'Meeting #8'!$G97)</f>
        <v>Name is Not Available</v>
      </c>
    </row>
    <row r="241" spans="1:3" ht="19">
      <c r="A241" s="284" t="s">
        <v>85</v>
      </c>
      <c r="B241" s="284"/>
      <c r="C241" s="284"/>
    </row>
    <row r="242" spans="1:3">
      <c r="A242" s="151" t="s">
        <v>77</v>
      </c>
      <c r="B242" s="152" t="s">
        <v>75</v>
      </c>
      <c r="C242" s="153" t="s">
        <v>76</v>
      </c>
    </row>
    <row r="243" spans="1:3">
      <c r="A243" s="154" t="str">
        <f>IF(ISBLANK('Meeting #9'!C71),"Name is Not Available",'Meeting #9'!$C71)</f>
        <v>Name is Not Available</v>
      </c>
      <c r="B243" s="148" t="str">
        <f>IF(ISBLANK('Meeting #9'!$D71),"Name is Not Available",'Meeting #9'!$D71)</f>
        <v>Name is Not Available</v>
      </c>
      <c r="C243" s="155" t="str">
        <f>IF(ISBLANK('Meeting #9'!$G71),"Name is Not Available",'Meeting #9'!$G71)</f>
        <v>Name is Not Available</v>
      </c>
    </row>
    <row r="244" spans="1:3">
      <c r="A244" s="154" t="str">
        <f>IF(ISBLANK('Meeting #9'!C72),"Name is Not Available",'Meeting #9'!$C72)</f>
        <v>Name is Not Available</v>
      </c>
      <c r="B244" s="148" t="str">
        <f>IF(ISBLANK('Meeting #9'!$D72),"Name is Not Available",'Meeting #9'!$D72)</f>
        <v>Name is Not Available</v>
      </c>
      <c r="C244" s="155" t="str">
        <f>IF(ISBLANK('Meeting #9'!$G72),"Name is Not Available",'Meeting #9'!$G72)</f>
        <v>Name is Not Available</v>
      </c>
    </row>
    <row r="245" spans="1:3">
      <c r="A245" s="154" t="str">
        <f>IF(ISBLANK('Meeting #9'!C73),"Name is Not Available",'Meeting #9'!$C73)</f>
        <v>Name is Not Available</v>
      </c>
      <c r="B245" s="148" t="str">
        <f>IF(ISBLANK('Meeting #9'!$D73),"Name is Not Available",'Meeting #9'!$D73)</f>
        <v>Name is Not Available</v>
      </c>
      <c r="C245" s="155" t="str">
        <f>IF(ISBLANK('Meeting #9'!$G73),"Name is Not Available",'Meeting #9'!$G73)</f>
        <v>Name is Not Available</v>
      </c>
    </row>
    <row r="246" spans="1:3">
      <c r="A246" s="154" t="str">
        <f>IF(ISBLANK('Meeting #9'!C74),"Name is Not Available",'Meeting #9'!$C74)</f>
        <v>Name is Not Available</v>
      </c>
      <c r="B246" s="148" t="str">
        <f>IF(ISBLANK('Meeting #9'!$D74),"Name is Not Available",'Meeting #9'!$D74)</f>
        <v>Name is Not Available</v>
      </c>
      <c r="C246" s="155" t="str">
        <f>IF(ISBLANK('Meeting #9'!$G74),"Name is Not Available",'Meeting #9'!$G74)</f>
        <v>Name is Not Available</v>
      </c>
    </row>
    <row r="247" spans="1:3">
      <c r="A247" s="154" t="str">
        <f>IF(ISBLANK('Meeting #9'!C75),"Name is Not Available",'Meeting #9'!$C75)</f>
        <v>Name is Not Available</v>
      </c>
      <c r="B247" s="148" t="str">
        <f>IF(ISBLANK('Meeting #9'!$D75),"Name is Not Available",'Meeting #9'!$D75)</f>
        <v>Name is Not Available</v>
      </c>
      <c r="C247" s="155" t="str">
        <f>IF(ISBLANK('Meeting #9'!$G75),"Name is Not Available",'Meeting #9'!$G75)</f>
        <v>Name is Not Available</v>
      </c>
    </row>
    <row r="248" spans="1:3">
      <c r="A248" s="154" t="str">
        <f>IF(ISBLANK('Meeting #9'!C76),"Name is Not Available",'Meeting #9'!$C76)</f>
        <v>Name is Not Available</v>
      </c>
      <c r="B248" s="148" t="str">
        <f>IF(ISBLANK('Meeting #9'!$D76),"Name is Not Available",'Meeting #9'!$D76)</f>
        <v>Name is Not Available</v>
      </c>
      <c r="C248" s="155" t="str">
        <f>IF(ISBLANK('Meeting #9'!$G76),"Name is Not Available",'Meeting #9'!$G76)</f>
        <v>Name is Not Available</v>
      </c>
    </row>
    <row r="249" spans="1:3">
      <c r="A249" s="154" t="str">
        <f>IF(ISBLANK('Meeting #9'!C77),"Name is Not Available",'Meeting #9'!$C77)</f>
        <v>Name is Not Available</v>
      </c>
      <c r="B249" s="148" t="str">
        <f>IF(ISBLANK('Meeting #9'!$D77),"Name is Not Available",'Meeting #9'!$D77)</f>
        <v>Name is Not Available</v>
      </c>
      <c r="C249" s="155" t="str">
        <f>IF(ISBLANK('Meeting #9'!$G77),"Name is Not Available",'Meeting #9'!$G77)</f>
        <v>Name is Not Available</v>
      </c>
    </row>
    <row r="250" spans="1:3">
      <c r="A250" s="154" t="str">
        <f>IF(ISBLANK('Meeting #9'!C78),"Name is Not Available",'Meeting #9'!$C78)</f>
        <v>Name is Not Available</v>
      </c>
      <c r="B250" s="148" t="str">
        <f>IF(ISBLANK('Meeting #9'!$D78),"Name is Not Available",'Meeting #9'!$D78)</f>
        <v>Name is Not Available</v>
      </c>
      <c r="C250" s="155" t="str">
        <f>IF(ISBLANK('Meeting #9'!$G78),"Name is Not Available",'Meeting #9'!$G78)</f>
        <v>Name is Not Available</v>
      </c>
    </row>
    <row r="251" spans="1:3">
      <c r="A251" s="154" t="str">
        <f>IF(ISBLANK('Meeting #9'!C79),"Name is Not Available",'Meeting #9'!$C79)</f>
        <v>Name is Not Available</v>
      </c>
      <c r="B251" s="148" t="str">
        <f>IF(ISBLANK('Meeting #9'!$D79),"Name is Not Available",'Meeting #9'!$D79)</f>
        <v>Name is Not Available</v>
      </c>
      <c r="C251" s="155" t="str">
        <f>IF(ISBLANK('Meeting #9'!$G79),"Name is Not Available",'Meeting #9'!$G79)</f>
        <v>Name is Not Available</v>
      </c>
    </row>
    <row r="252" spans="1:3">
      <c r="A252" s="154" t="str">
        <f>IF(ISBLANK('Meeting #9'!C80),"Name is Not Available",'Meeting #9'!$C80)</f>
        <v>Name is Not Available</v>
      </c>
      <c r="B252" s="148" t="str">
        <f>IF(ISBLANK('Meeting #9'!$D80),"Name is Not Available",'Meeting #9'!$D80)</f>
        <v>Name is Not Available</v>
      </c>
      <c r="C252" s="155" t="str">
        <f>IF(ISBLANK('Meeting #9'!$G80),"Name is Not Available",'Meeting #9'!$G80)</f>
        <v>Name is Not Available</v>
      </c>
    </row>
    <row r="253" spans="1:3">
      <c r="A253" s="154" t="str">
        <f>IF(ISBLANK('Meeting #9'!C81),"Name is Not Available",'Meeting #9'!$C81)</f>
        <v>Name is Not Available</v>
      </c>
      <c r="B253" s="148" t="str">
        <f>IF(ISBLANK('Meeting #9'!$D81),"Name is Not Available",'Meeting #9'!$D81)</f>
        <v>Name is Not Available</v>
      </c>
      <c r="C253" s="155" t="str">
        <f>IF(ISBLANK('Meeting #9'!$G81),"Name is Not Available",'Meeting #9'!$G81)</f>
        <v>Name is Not Available</v>
      </c>
    </row>
    <row r="254" spans="1:3">
      <c r="A254" s="154" t="str">
        <f>IF(ISBLANK('Meeting #9'!C82),"Name is Not Available",'Meeting #9'!$C82)</f>
        <v>Name is Not Available</v>
      </c>
      <c r="B254" s="148" t="str">
        <f>IF(ISBLANK('Meeting #9'!$D82),"Name is Not Available",'Meeting #9'!$D82)</f>
        <v>Name is Not Available</v>
      </c>
      <c r="C254" s="155" t="str">
        <f>IF(ISBLANK('Meeting #9'!$G82),"Name is Not Available",'Meeting #9'!$G82)</f>
        <v>Name is Not Available</v>
      </c>
    </row>
    <row r="255" spans="1:3">
      <c r="A255" s="154" t="str">
        <f>IF(ISBLANK('Meeting #9'!C83),"Name is Not Available",'Meeting #9'!$C83)</f>
        <v>Name is Not Available</v>
      </c>
      <c r="B255" s="148" t="str">
        <f>IF(ISBLANK('Meeting #9'!$D83),"Name is Not Available",'Meeting #9'!$D83)</f>
        <v>Name is Not Available</v>
      </c>
      <c r="C255" s="155" t="str">
        <f>IF(ISBLANK('Meeting #9'!$G83),"Name is Not Available",'Meeting #9'!$G83)</f>
        <v>Name is Not Available</v>
      </c>
    </row>
    <row r="256" spans="1:3">
      <c r="A256" s="154" t="str">
        <f>IF(ISBLANK('Meeting #9'!C84),"Name is Not Available",'Meeting #9'!$C84)</f>
        <v>Name is Not Available</v>
      </c>
      <c r="B256" s="148" t="str">
        <f>IF(ISBLANK('Meeting #9'!$D84),"Name is Not Available",'Meeting #9'!$D84)</f>
        <v>Name is Not Available</v>
      </c>
      <c r="C256" s="155" t="str">
        <f>IF(ISBLANK('Meeting #9'!$G84),"Name is Not Available",'Meeting #9'!$G84)</f>
        <v>Name is Not Available</v>
      </c>
    </row>
    <row r="257" spans="1:3">
      <c r="A257" s="154" t="str">
        <f>IF(ISBLANK('Meeting #9'!C85),"Name is Not Available",'Meeting #9'!$C85)</f>
        <v>Name is Not Available</v>
      </c>
      <c r="B257" s="148" t="str">
        <f>IF(ISBLANK('Meeting #9'!$D85),"Name is Not Available",'Meeting #9'!$D85)</f>
        <v>Name is Not Available</v>
      </c>
      <c r="C257" s="155" t="str">
        <f>IF(ISBLANK('Meeting #9'!$G85),"Name is Not Available",'Meeting #9'!$G85)</f>
        <v>Name is Not Available</v>
      </c>
    </row>
    <row r="258" spans="1:3">
      <c r="A258" s="154" t="str">
        <f>IF(ISBLANK('Meeting #9'!C86),"Name is Not Available",'Meeting #9'!$C86)</f>
        <v>Name is Not Available</v>
      </c>
      <c r="B258" s="148" t="str">
        <f>IF(ISBLANK('Meeting #9'!$D86),"Name is Not Available",'Meeting #9'!$D86)</f>
        <v>Name is Not Available</v>
      </c>
      <c r="C258" s="155" t="str">
        <f>IF(ISBLANK('Meeting #9'!$G86),"Name is Not Available",'Meeting #9'!$G86)</f>
        <v>Name is Not Available</v>
      </c>
    </row>
    <row r="259" spans="1:3">
      <c r="A259" s="154" t="str">
        <f>IF(ISBLANK('Meeting #9'!C87),"Name is Not Available",'Meeting #9'!$C87)</f>
        <v>Name is Not Available</v>
      </c>
      <c r="B259" s="148" t="str">
        <f>IF(ISBLANK('Meeting #9'!$D87),"Name is Not Available",'Meeting #9'!$D87)</f>
        <v>Name is Not Available</v>
      </c>
      <c r="C259" s="155" t="str">
        <f>IF(ISBLANK('Meeting #9'!$G87),"Name is Not Available",'Meeting #9'!$G87)</f>
        <v>Name is Not Available</v>
      </c>
    </row>
    <row r="260" spans="1:3">
      <c r="A260" s="154" t="str">
        <f>IF(ISBLANK('Meeting #9'!C88),"Name is Not Available",'Meeting #9'!$C88)</f>
        <v>Name is Not Available</v>
      </c>
      <c r="B260" s="148" t="str">
        <f>IF(ISBLANK('Meeting #9'!$D88),"Name is Not Available",'Meeting #9'!$D88)</f>
        <v>Name is Not Available</v>
      </c>
      <c r="C260" s="155" t="str">
        <f>IF(ISBLANK('Meeting #9'!$G88),"Name is Not Available",'Meeting #9'!$G88)</f>
        <v>Name is Not Available</v>
      </c>
    </row>
    <row r="261" spans="1:3">
      <c r="A261" s="154" t="str">
        <f>IF(ISBLANK('Meeting #9'!C89),"Name is Not Available",'Meeting #9'!$C89)</f>
        <v>Name is Not Available</v>
      </c>
      <c r="B261" s="148" t="str">
        <f>IF(ISBLANK('Meeting #9'!$D89),"Name is Not Available",'Meeting #9'!$D89)</f>
        <v>Name is Not Available</v>
      </c>
      <c r="C261" s="155" t="str">
        <f>IF(ISBLANK('Meeting #9'!$G89),"Name is Not Available",'Meeting #9'!$G89)</f>
        <v>Name is Not Available</v>
      </c>
    </row>
    <row r="262" spans="1:3">
      <c r="A262" s="154" t="str">
        <f>IF(ISBLANK('Meeting #9'!C90),"Name is Not Available",'Meeting #9'!$C90)</f>
        <v>Name is Not Available</v>
      </c>
      <c r="B262" s="148" t="str">
        <f>IF(ISBLANK('Meeting #9'!$D90),"Name is Not Available",'Meeting #9'!$D90)</f>
        <v>Name is Not Available</v>
      </c>
      <c r="C262" s="155" t="str">
        <f>IF(ISBLANK('Meeting #9'!$G90),"Name is Not Available",'Meeting #9'!$G90)</f>
        <v>Name is Not Available</v>
      </c>
    </row>
    <row r="263" spans="1:3">
      <c r="A263" s="154" t="str">
        <f>IF(ISBLANK('Meeting #9'!C91),"Name is Not Available",'Meeting #9'!$C91)</f>
        <v>Name is Not Available</v>
      </c>
      <c r="B263" s="148" t="str">
        <f>IF(ISBLANK('Meeting #9'!$D91),"Name is Not Available",'Meeting #9'!$D91)</f>
        <v>Name is Not Available</v>
      </c>
      <c r="C263" s="155" t="str">
        <f>IF(ISBLANK('Meeting #9'!$G91),"Name is Not Available",'Meeting #9'!$G91)</f>
        <v>Name is Not Available</v>
      </c>
    </row>
    <row r="264" spans="1:3">
      <c r="A264" s="154" t="str">
        <f>IF(ISBLANK('Meeting #9'!C92),"Name is Not Available",'Meeting #9'!$C92)</f>
        <v>Name is Not Available</v>
      </c>
      <c r="B264" s="148" t="str">
        <f>IF(ISBLANK('Meeting #9'!$D92),"Name is Not Available",'Meeting #9'!$D92)</f>
        <v>Name is Not Available</v>
      </c>
      <c r="C264" s="155" t="str">
        <f>IF(ISBLANK('Meeting #9'!$G92),"Name is Not Available",'Meeting #9'!$G92)</f>
        <v>Name is Not Available</v>
      </c>
    </row>
    <row r="265" spans="1:3">
      <c r="A265" s="154" t="str">
        <f>IF(ISBLANK('Meeting #9'!C93),"Name is Not Available",'Meeting #9'!$C93)</f>
        <v>Name is Not Available</v>
      </c>
      <c r="B265" s="148" t="str">
        <f>IF(ISBLANK('Meeting #9'!$D93),"Name is Not Available",'Meeting #9'!$D93)</f>
        <v>Name is Not Available</v>
      </c>
      <c r="C265" s="155" t="str">
        <f>IF(ISBLANK('Meeting #9'!$G93),"Name is Not Available",'Meeting #9'!$G93)</f>
        <v>Name is Not Available</v>
      </c>
    </row>
    <row r="266" spans="1:3">
      <c r="A266" s="154" t="str">
        <f>IF(ISBLANK('Meeting #9'!C94),"Name is Not Available",'Meeting #9'!$C94)</f>
        <v>Name is Not Available</v>
      </c>
      <c r="B266" s="148" t="str">
        <f>IF(ISBLANK('Meeting #9'!$D94),"Name is Not Available",'Meeting #9'!$D94)</f>
        <v>Name is Not Available</v>
      </c>
      <c r="C266" s="155" t="str">
        <f>IF(ISBLANK('Meeting #9'!$G94),"Name is Not Available",'Meeting #9'!$G94)</f>
        <v>Name is Not Available</v>
      </c>
    </row>
    <row r="267" spans="1:3">
      <c r="A267" s="154" t="str">
        <f>IF(ISBLANK('Meeting #9'!C95),"Name is Not Available",'Meeting #9'!$C95)</f>
        <v>Name is Not Available</v>
      </c>
      <c r="B267" s="148" t="str">
        <f>IF(ISBLANK('Meeting #9'!$D95),"Name is Not Available",'Meeting #9'!$D95)</f>
        <v>Name is Not Available</v>
      </c>
      <c r="C267" s="155" t="str">
        <f>IF(ISBLANK('Meeting #9'!$G95),"Name is Not Available",'Meeting #9'!$G95)</f>
        <v>Name is Not Available</v>
      </c>
    </row>
    <row r="268" spans="1:3">
      <c r="A268" s="154" t="str">
        <f>IF(ISBLANK('Meeting #9'!C96),"Name is Not Available",'Meeting #9'!$C96)</f>
        <v>Name is Not Available</v>
      </c>
      <c r="B268" s="148" t="str">
        <f>IF(ISBLANK('Meeting #9'!$D96),"Name is Not Available",'Meeting #9'!$D96)</f>
        <v>Name is Not Available</v>
      </c>
      <c r="C268" s="155" t="str">
        <f>IF(ISBLANK('Meeting #9'!$G96),"Name is Not Available",'Meeting #9'!$G96)</f>
        <v>Name is Not Available</v>
      </c>
    </row>
    <row r="269" spans="1:3">
      <c r="A269" s="154" t="str">
        <f>IF(ISBLANK('Meeting #9'!C97),"Name is Not Available",'Meeting #9'!$C97)</f>
        <v>Name is Not Available</v>
      </c>
      <c r="B269" s="148" t="str">
        <f>IF(ISBLANK('Meeting #9'!$D97),"Name is Not Available",'Meeting #9'!$D97)</f>
        <v>Name is Not Available</v>
      </c>
      <c r="C269" s="155" t="str">
        <f>IF(ISBLANK('Meeting #9'!$G97),"Name is Not Available",'Meeting #9'!$G97)</f>
        <v>Name is Not Available</v>
      </c>
    </row>
    <row r="271" spans="1:3" ht="19">
      <c r="A271" s="278" t="s">
        <v>86</v>
      </c>
      <c r="B271" s="278"/>
      <c r="C271" s="278"/>
    </row>
    <row r="272" spans="1:3">
      <c r="A272" s="151" t="s">
        <v>77</v>
      </c>
      <c r="B272" s="152" t="s">
        <v>75</v>
      </c>
      <c r="C272" s="153" t="s">
        <v>76</v>
      </c>
    </row>
    <row r="273" spans="1:3">
      <c r="A273" s="154" t="str">
        <f>IF(ISBLANK('Meeting #10'!C71),"Name is Not Available",'Meeting #10'!$C71)</f>
        <v>Name is Not Available</v>
      </c>
      <c r="B273" s="148" t="str">
        <f>IF(ISBLANK('Meeting #10'!$D71),"Name is Not Available",'Meeting #10'!$D71)</f>
        <v>Name is Not Available</v>
      </c>
      <c r="C273" s="155" t="str">
        <f>IF(ISBLANK('Meeting #10'!$G71),"Name is Not Available",'Meeting #10'!$G71)</f>
        <v>Name is Not Available</v>
      </c>
    </row>
    <row r="274" spans="1:3">
      <c r="A274" s="154" t="str">
        <f>IF(ISBLANK('Meeting #10'!C72),"Name is Not Available",'Meeting #10'!$C72)</f>
        <v>Name is Not Available</v>
      </c>
      <c r="B274" s="148" t="str">
        <f>IF(ISBLANK('Meeting #10'!$D72),"Name is Not Available",'Meeting #10'!$D72)</f>
        <v>Name is Not Available</v>
      </c>
      <c r="C274" s="155" t="str">
        <f>IF(ISBLANK('Meeting #10'!$G72),"Name is Not Available",'Meeting #10'!$G72)</f>
        <v>Name is Not Available</v>
      </c>
    </row>
    <row r="275" spans="1:3">
      <c r="A275" s="154" t="str">
        <f>IF(ISBLANK('Meeting #10'!C73),"Name is Not Available",'Meeting #10'!$C73)</f>
        <v>Name is Not Available</v>
      </c>
      <c r="B275" s="148" t="str">
        <f>IF(ISBLANK('Meeting #10'!$D73),"Name is Not Available",'Meeting #10'!$D73)</f>
        <v>Name is Not Available</v>
      </c>
      <c r="C275" s="155" t="str">
        <f>IF(ISBLANK('Meeting #10'!$G73),"Name is Not Available",'Meeting #10'!$G73)</f>
        <v>Name is Not Available</v>
      </c>
    </row>
    <row r="276" spans="1:3">
      <c r="A276" s="154" t="str">
        <f>IF(ISBLANK('Meeting #10'!C74),"Name is Not Available",'Meeting #10'!$C74)</f>
        <v>Name is Not Available</v>
      </c>
      <c r="B276" s="148" t="str">
        <f>IF(ISBLANK('Meeting #10'!$D74),"Name is Not Available",'Meeting #10'!$D74)</f>
        <v>Name is Not Available</v>
      </c>
      <c r="C276" s="155" t="str">
        <f>IF(ISBLANK('Meeting #10'!$G74),"Name is Not Available",'Meeting #10'!$G74)</f>
        <v>Name is Not Available</v>
      </c>
    </row>
    <row r="277" spans="1:3">
      <c r="A277" s="154" t="str">
        <f>IF(ISBLANK('Meeting #10'!C75),"Name is Not Available",'Meeting #10'!$C75)</f>
        <v>Name is Not Available</v>
      </c>
      <c r="B277" s="148" t="str">
        <f>IF(ISBLANK('Meeting #10'!$D75),"Name is Not Available",'Meeting #10'!$D75)</f>
        <v>Name is Not Available</v>
      </c>
      <c r="C277" s="155" t="str">
        <f>IF(ISBLANK('Meeting #10'!$G75),"Name is Not Available",'Meeting #10'!$G75)</f>
        <v>Name is Not Available</v>
      </c>
    </row>
    <row r="278" spans="1:3">
      <c r="A278" s="154" t="str">
        <f>IF(ISBLANK('Meeting #10'!C76),"Name is Not Available",'Meeting #10'!$C76)</f>
        <v>Name is Not Available</v>
      </c>
      <c r="B278" s="148" t="str">
        <f>IF(ISBLANK('Meeting #10'!$D76),"Name is Not Available",'Meeting #10'!$D76)</f>
        <v>Name is Not Available</v>
      </c>
      <c r="C278" s="155" t="str">
        <f>IF(ISBLANK('Meeting #10'!$G76),"Name is Not Available",'Meeting #10'!$G76)</f>
        <v>Name is Not Available</v>
      </c>
    </row>
    <row r="279" spans="1:3">
      <c r="A279" s="154" t="str">
        <f>IF(ISBLANK('Meeting #10'!C77),"Name is Not Available",'Meeting #10'!$C77)</f>
        <v>Name is Not Available</v>
      </c>
      <c r="B279" s="148" t="str">
        <f>IF(ISBLANK('Meeting #10'!$D77),"Name is Not Available",'Meeting #10'!$D77)</f>
        <v>Name is Not Available</v>
      </c>
      <c r="C279" s="155" t="str">
        <f>IF(ISBLANK('Meeting #10'!$G77),"Name is Not Available",'Meeting #10'!$G77)</f>
        <v>Name is Not Available</v>
      </c>
    </row>
    <row r="280" spans="1:3">
      <c r="A280" s="154" t="str">
        <f>IF(ISBLANK('Meeting #10'!C78),"Name is Not Available",'Meeting #10'!$C78)</f>
        <v>Name is Not Available</v>
      </c>
      <c r="B280" s="148" t="str">
        <f>IF(ISBLANK('Meeting #10'!$D78),"Name is Not Available",'Meeting #10'!$D78)</f>
        <v>Name is Not Available</v>
      </c>
      <c r="C280" s="155" t="str">
        <f>IF(ISBLANK('Meeting #10'!$G78),"Name is Not Available",'Meeting #10'!$G78)</f>
        <v>Name is Not Available</v>
      </c>
    </row>
    <row r="281" spans="1:3">
      <c r="A281" s="154" t="str">
        <f>IF(ISBLANK('Meeting #10'!C79),"Name is Not Available",'Meeting #10'!$C79)</f>
        <v>Name is Not Available</v>
      </c>
      <c r="B281" s="148" t="str">
        <f>IF(ISBLANK('Meeting #10'!$D79),"Name is Not Available",'Meeting #10'!$D79)</f>
        <v>Name is Not Available</v>
      </c>
      <c r="C281" s="155" t="str">
        <f>IF(ISBLANK('Meeting #10'!$G79),"Name is Not Available",'Meeting #10'!$G79)</f>
        <v>Name is Not Available</v>
      </c>
    </row>
    <row r="282" spans="1:3">
      <c r="A282" s="154" t="str">
        <f>IF(ISBLANK('Meeting #10'!C80),"Name is Not Available",'Meeting #10'!$C80)</f>
        <v>Name is Not Available</v>
      </c>
      <c r="B282" s="148" t="str">
        <f>IF(ISBLANK('Meeting #10'!$D80),"Name is Not Available",'Meeting #10'!$D80)</f>
        <v>Name is Not Available</v>
      </c>
      <c r="C282" s="155" t="str">
        <f>IF(ISBLANK('Meeting #10'!$G80),"Name is Not Available",'Meeting #10'!$G80)</f>
        <v>Name is Not Available</v>
      </c>
    </row>
    <row r="283" spans="1:3">
      <c r="A283" s="154" t="str">
        <f>IF(ISBLANK('Meeting #10'!C81),"Name is Not Available",'Meeting #10'!$C81)</f>
        <v>Name is Not Available</v>
      </c>
      <c r="B283" s="148" t="str">
        <f>IF(ISBLANK('Meeting #10'!$D81),"Name is Not Available",'Meeting #10'!$D81)</f>
        <v>Name is Not Available</v>
      </c>
      <c r="C283" s="155" t="str">
        <f>IF(ISBLANK('Meeting #10'!$G81),"Name is Not Available",'Meeting #10'!$G81)</f>
        <v>Name is Not Available</v>
      </c>
    </row>
    <row r="284" spans="1:3">
      <c r="A284" s="154" t="str">
        <f>IF(ISBLANK('Meeting #10'!C82),"Name is Not Available",'Meeting #10'!$C82)</f>
        <v>Name is Not Available</v>
      </c>
      <c r="B284" s="148" t="str">
        <f>IF(ISBLANK('Meeting #10'!$D82),"Name is Not Available",'Meeting #10'!$D82)</f>
        <v>Name is Not Available</v>
      </c>
      <c r="C284" s="155" t="str">
        <f>IF(ISBLANK('Meeting #10'!$G82),"Name is Not Available",'Meeting #10'!$G82)</f>
        <v>Name is Not Available</v>
      </c>
    </row>
    <row r="285" spans="1:3">
      <c r="A285" s="154" t="str">
        <f>IF(ISBLANK('Meeting #10'!C83),"Name is Not Available",'Meeting #10'!$C83)</f>
        <v>Name is Not Available</v>
      </c>
      <c r="B285" s="148" t="str">
        <f>IF(ISBLANK('Meeting #10'!$D83),"Name is Not Available",'Meeting #10'!$D83)</f>
        <v>Name is Not Available</v>
      </c>
      <c r="C285" s="155" t="str">
        <f>IF(ISBLANK('Meeting #10'!$G83),"Name is Not Available",'Meeting #10'!$G83)</f>
        <v>Name is Not Available</v>
      </c>
    </row>
    <row r="286" spans="1:3">
      <c r="A286" s="154" t="str">
        <f>IF(ISBLANK('Meeting #10'!C84),"Name is Not Available",'Meeting #10'!$C84)</f>
        <v>Name is Not Available</v>
      </c>
      <c r="B286" s="148" t="str">
        <f>IF(ISBLANK('Meeting #10'!$D84),"Name is Not Available",'Meeting #10'!$D84)</f>
        <v>Name is Not Available</v>
      </c>
      <c r="C286" s="155" t="str">
        <f>IF(ISBLANK('Meeting #10'!$G84),"Name is Not Available",'Meeting #10'!$G84)</f>
        <v>Name is Not Available</v>
      </c>
    </row>
    <row r="287" spans="1:3">
      <c r="A287" s="154" t="str">
        <f>IF(ISBLANK('Meeting #10'!C85),"Name is Not Available",'Meeting #10'!$C85)</f>
        <v>Name is Not Available</v>
      </c>
      <c r="B287" s="148" t="str">
        <f>IF(ISBLANK('Meeting #10'!$D85),"Name is Not Available",'Meeting #10'!$D85)</f>
        <v>Name is Not Available</v>
      </c>
      <c r="C287" s="155" t="str">
        <f>IF(ISBLANK('Meeting #10'!$G85),"Name is Not Available",'Meeting #10'!$G85)</f>
        <v>Name is Not Available</v>
      </c>
    </row>
    <row r="288" spans="1:3">
      <c r="A288" s="154" t="str">
        <f>IF(ISBLANK('Meeting #10'!C86),"Name is Not Available",'Meeting #10'!$C86)</f>
        <v>Name is Not Available</v>
      </c>
      <c r="B288" s="148" t="str">
        <f>IF(ISBLANK('Meeting #10'!$D86),"Name is Not Available",'Meeting #10'!$D86)</f>
        <v>Name is Not Available</v>
      </c>
      <c r="C288" s="155" t="str">
        <f>IF(ISBLANK('Meeting #10'!$G86),"Name is Not Available",'Meeting #10'!$G86)</f>
        <v>Name is Not Available</v>
      </c>
    </row>
    <row r="289" spans="1:3">
      <c r="A289" s="154" t="str">
        <f>IF(ISBLANK('Meeting #10'!C87),"Name is Not Available",'Meeting #10'!$C87)</f>
        <v>Name is Not Available</v>
      </c>
      <c r="B289" s="148" t="str">
        <f>IF(ISBLANK('Meeting #10'!$D87),"Name is Not Available",'Meeting #10'!$D87)</f>
        <v>Name is Not Available</v>
      </c>
      <c r="C289" s="155" t="str">
        <f>IF(ISBLANK('Meeting #10'!$G87),"Name is Not Available",'Meeting #10'!$G87)</f>
        <v>Name is Not Available</v>
      </c>
    </row>
    <row r="290" spans="1:3">
      <c r="A290" s="154" t="str">
        <f>IF(ISBLANK('Meeting #10'!C88),"Name is Not Available",'Meeting #10'!$C88)</f>
        <v>Name is Not Available</v>
      </c>
      <c r="B290" s="148" t="str">
        <f>IF(ISBLANK('Meeting #10'!$D88),"Name is Not Available",'Meeting #10'!$D88)</f>
        <v>Name is Not Available</v>
      </c>
      <c r="C290" s="155" t="str">
        <f>IF(ISBLANK('Meeting #10'!$G88),"Name is Not Available",'Meeting #10'!$G88)</f>
        <v>Name is Not Available</v>
      </c>
    </row>
    <row r="291" spans="1:3">
      <c r="A291" s="154" t="str">
        <f>IF(ISBLANK('Meeting #10'!C89),"Name is Not Available",'Meeting #10'!$C89)</f>
        <v>Name is Not Available</v>
      </c>
      <c r="B291" s="148" t="str">
        <f>IF(ISBLANK('Meeting #10'!$D89),"Name is Not Available",'Meeting #10'!$D89)</f>
        <v>Name is Not Available</v>
      </c>
      <c r="C291" s="155" t="str">
        <f>IF(ISBLANK('Meeting #10'!$G89),"Name is Not Available",'Meeting #10'!$G89)</f>
        <v>Name is Not Available</v>
      </c>
    </row>
    <row r="292" spans="1:3">
      <c r="A292" s="154" t="str">
        <f>IF(ISBLANK('Meeting #10'!C90),"Name is Not Available",'Meeting #10'!$C90)</f>
        <v>Name is Not Available</v>
      </c>
      <c r="B292" s="148" t="str">
        <f>IF(ISBLANK('Meeting #10'!$D90),"Name is Not Available",'Meeting #10'!$D90)</f>
        <v>Name is Not Available</v>
      </c>
      <c r="C292" s="155" t="str">
        <f>IF(ISBLANK('Meeting #10'!$G90),"Name is Not Available",'Meeting #10'!$G90)</f>
        <v>Name is Not Available</v>
      </c>
    </row>
    <row r="293" spans="1:3">
      <c r="A293" s="154" t="str">
        <f>IF(ISBLANK('Meeting #10'!C91),"Name is Not Available",'Meeting #10'!$C91)</f>
        <v>Name is Not Available</v>
      </c>
      <c r="B293" s="148" t="str">
        <f>IF(ISBLANK('Meeting #10'!$D91),"Name is Not Available",'Meeting #10'!$D91)</f>
        <v>Name is Not Available</v>
      </c>
      <c r="C293" s="155" t="str">
        <f>IF(ISBLANK('Meeting #10'!$G91),"Name is Not Available",'Meeting #10'!$G91)</f>
        <v>Name is Not Available</v>
      </c>
    </row>
    <row r="294" spans="1:3">
      <c r="A294" s="154" t="str">
        <f>IF(ISBLANK('Meeting #10'!C92),"Name is Not Available",'Meeting #10'!$C92)</f>
        <v>Name is Not Available</v>
      </c>
      <c r="B294" s="148" t="str">
        <f>IF(ISBLANK('Meeting #10'!$D92),"Name is Not Available",'Meeting #10'!$D92)</f>
        <v>Name is Not Available</v>
      </c>
      <c r="C294" s="155" t="str">
        <f>IF(ISBLANK('Meeting #10'!$G92),"Name is Not Available",'Meeting #10'!$G92)</f>
        <v>Name is Not Available</v>
      </c>
    </row>
    <row r="295" spans="1:3">
      <c r="A295" s="154" t="str">
        <f>IF(ISBLANK('Meeting #10'!C93),"Name is Not Available",'Meeting #10'!$C93)</f>
        <v>Name is Not Available</v>
      </c>
      <c r="B295" s="148" t="str">
        <f>IF(ISBLANK('Meeting #10'!$D93),"Name is Not Available",'Meeting #10'!$D93)</f>
        <v>Name is Not Available</v>
      </c>
      <c r="C295" s="155" t="str">
        <f>IF(ISBLANK('Meeting #10'!$G93),"Name is Not Available",'Meeting #10'!$G93)</f>
        <v>Name is Not Available</v>
      </c>
    </row>
    <row r="296" spans="1:3">
      <c r="A296" s="154" t="str">
        <f>IF(ISBLANK('Meeting #10'!C94),"Name is Not Available",'Meeting #10'!$C94)</f>
        <v>Name is Not Available</v>
      </c>
      <c r="B296" s="148" t="str">
        <f>IF(ISBLANK('Meeting #10'!$D94),"Name is Not Available",'Meeting #10'!$D94)</f>
        <v>Name is Not Available</v>
      </c>
      <c r="C296" s="155" t="str">
        <f>IF(ISBLANK('Meeting #10'!$G94),"Name is Not Available",'Meeting #10'!$G94)</f>
        <v>Name is Not Available</v>
      </c>
    </row>
    <row r="297" spans="1:3">
      <c r="A297" s="154" t="str">
        <f>IF(ISBLANK('Meeting #10'!C95),"Name is Not Available",'Meeting #10'!$C95)</f>
        <v>Name is Not Available</v>
      </c>
      <c r="B297" s="148" t="str">
        <f>IF(ISBLANK('Meeting #10'!$D95),"Name is Not Available",'Meeting #10'!$D95)</f>
        <v>Name is Not Available</v>
      </c>
      <c r="C297" s="155" t="str">
        <f>IF(ISBLANK('Meeting #10'!$G95),"Name is Not Available",'Meeting #10'!$G95)</f>
        <v>Name is Not Available</v>
      </c>
    </row>
    <row r="298" spans="1:3">
      <c r="A298" s="154" t="str">
        <f>IF(ISBLANK('Meeting #10'!C96),"Name is Not Available",'Meeting #10'!$C96)</f>
        <v>Name is Not Available</v>
      </c>
      <c r="B298" s="148" t="str">
        <f>IF(ISBLANK('Meeting #10'!$D96),"Name is Not Available",'Meeting #10'!$D96)</f>
        <v>Name is Not Available</v>
      </c>
      <c r="C298" s="155" t="str">
        <f>IF(ISBLANK('Meeting #10'!$G96),"Name is Not Available",'Meeting #10'!$G96)</f>
        <v>Name is Not Available</v>
      </c>
    </row>
    <row r="299" spans="1:3">
      <c r="A299" s="154" t="str">
        <f>IF(ISBLANK('Meeting #10'!C97),"Name is Not Available",'Meeting #10'!$C97)</f>
        <v>Name is Not Available</v>
      </c>
      <c r="B299" s="148" t="str">
        <f>IF(ISBLANK('Meeting #10'!$D97),"Name is Not Available",'Meeting #10'!$D97)</f>
        <v>Name is Not Available</v>
      </c>
      <c r="C299" s="155" t="str">
        <f>IF(ISBLANK('Meeting #10'!$G97),"Name is Not Available",'Meeting #10'!$G97)</f>
        <v>Name is Not Available</v>
      </c>
    </row>
    <row r="301" spans="1:3" ht="19">
      <c r="A301" s="278" t="s">
        <v>87</v>
      </c>
      <c r="B301" s="278"/>
      <c r="C301" s="278"/>
    </row>
    <row r="302" spans="1:3">
      <c r="A302" s="151" t="s">
        <v>77</v>
      </c>
      <c r="B302" s="152" t="s">
        <v>75</v>
      </c>
      <c r="C302" s="153" t="s">
        <v>76</v>
      </c>
    </row>
    <row r="303" spans="1:3">
      <c r="A303" s="154" t="str">
        <f>IF(ISBLANK('Meeting #11'!C71),"Name is Not Available",'Meeting #11'!$C71)</f>
        <v>Name is Not Available</v>
      </c>
      <c r="B303" s="148" t="str">
        <f>IF(ISBLANK('Meeting #11'!$D71),"Name is Not Available",'Meeting #11'!$D71)</f>
        <v>Name is Not Available</v>
      </c>
      <c r="C303" s="155" t="str">
        <f>IF(ISBLANK('Meeting #11'!$G71),"Name is Not Available",'Meeting #11'!$G71)</f>
        <v>Name is Not Available</v>
      </c>
    </row>
    <row r="304" spans="1:3">
      <c r="A304" s="154" t="str">
        <f>IF(ISBLANK('Meeting #11'!C72),"Name is Not Available",'Meeting #11'!$C72)</f>
        <v>Name is Not Available</v>
      </c>
      <c r="B304" s="148" t="str">
        <f>IF(ISBLANK('Meeting #11'!$D72),"Name is Not Available",'Meeting #11'!$D72)</f>
        <v>Name is Not Available</v>
      </c>
      <c r="C304" s="155" t="str">
        <f>IF(ISBLANK('Meeting #11'!$G72),"Name is Not Available",'Meeting #11'!$G72)</f>
        <v>Name is Not Available</v>
      </c>
    </row>
    <row r="305" spans="1:3">
      <c r="A305" s="154" t="str">
        <f>IF(ISBLANK('Meeting #11'!C73),"Name is Not Available",'Meeting #11'!$C73)</f>
        <v>Name is Not Available</v>
      </c>
      <c r="B305" s="148" t="str">
        <f>IF(ISBLANK('Meeting #11'!$D73),"Name is Not Available",'Meeting #11'!$D73)</f>
        <v>Name is Not Available</v>
      </c>
      <c r="C305" s="155" t="str">
        <f>IF(ISBLANK('Meeting #11'!$G73),"Name is Not Available",'Meeting #11'!$G73)</f>
        <v>Name is Not Available</v>
      </c>
    </row>
    <row r="306" spans="1:3">
      <c r="A306" s="154" t="str">
        <f>IF(ISBLANK('Meeting #11'!C74),"Name is Not Available",'Meeting #11'!$C74)</f>
        <v>Name is Not Available</v>
      </c>
      <c r="B306" s="148" t="str">
        <f>IF(ISBLANK('Meeting #11'!$D74),"Name is Not Available",'Meeting #11'!$D74)</f>
        <v>Name is Not Available</v>
      </c>
      <c r="C306" s="155" t="str">
        <f>IF(ISBLANK('Meeting #11'!$G74),"Name is Not Available",'Meeting #11'!$G74)</f>
        <v>Name is Not Available</v>
      </c>
    </row>
    <row r="307" spans="1:3">
      <c r="A307" s="154" t="str">
        <f>IF(ISBLANK('Meeting #11'!C75),"Name is Not Available",'Meeting #11'!$C75)</f>
        <v>Name is Not Available</v>
      </c>
      <c r="B307" s="148" t="str">
        <f>IF(ISBLANK('Meeting #11'!$D75),"Name is Not Available",'Meeting #11'!$D75)</f>
        <v>Name is Not Available</v>
      </c>
      <c r="C307" s="155" t="str">
        <f>IF(ISBLANK('Meeting #11'!$G75),"Name is Not Available",'Meeting #11'!$G75)</f>
        <v>Name is Not Available</v>
      </c>
    </row>
    <row r="308" spans="1:3">
      <c r="A308" s="154" t="str">
        <f>IF(ISBLANK('Meeting #11'!C76),"Name is Not Available",'Meeting #11'!$C76)</f>
        <v>Name is Not Available</v>
      </c>
      <c r="B308" s="148" t="str">
        <f>IF(ISBLANK('Meeting #11'!$D76),"Name is Not Available",'Meeting #11'!$D76)</f>
        <v>Name is Not Available</v>
      </c>
      <c r="C308" s="155" t="str">
        <f>IF(ISBLANK('Meeting #11'!$G76),"Name is Not Available",'Meeting #11'!$G76)</f>
        <v>Name is Not Available</v>
      </c>
    </row>
    <row r="309" spans="1:3">
      <c r="A309" s="154" t="str">
        <f>IF(ISBLANK('Meeting #11'!C77),"Name is Not Available",'Meeting #11'!$C77)</f>
        <v>Name is Not Available</v>
      </c>
      <c r="B309" s="148" t="str">
        <f>IF(ISBLANK('Meeting #11'!$D77),"Name is Not Available",'Meeting #11'!$D77)</f>
        <v>Name is Not Available</v>
      </c>
      <c r="C309" s="155" t="str">
        <f>IF(ISBLANK('Meeting #11'!$G77),"Name is Not Available",'Meeting #11'!$G77)</f>
        <v>Name is Not Available</v>
      </c>
    </row>
    <row r="310" spans="1:3">
      <c r="A310" s="154" t="str">
        <f>IF(ISBLANK('Meeting #11'!C78),"Name is Not Available",'Meeting #11'!$C78)</f>
        <v>Name is Not Available</v>
      </c>
      <c r="B310" s="148" t="str">
        <f>IF(ISBLANK('Meeting #11'!$D78),"Name is Not Available",'Meeting #11'!$D78)</f>
        <v>Name is Not Available</v>
      </c>
      <c r="C310" s="155" t="str">
        <f>IF(ISBLANK('Meeting #11'!$G78),"Name is Not Available",'Meeting #11'!$G78)</f>
        <v>Name is Not Available</v>
      </c>
    </row>
    <row r="311" spans="1:3">
      <c r="A311" s="154" t="str">
        <f>IF(ISBLANK('Meeting #11'!C79),"Name is Not Available",'Meeting #11'!$C79)</f>
        <v>Name is Not Available</v>
      </c>
      <c r="B311" s="148" t="str">
        <f>IF(ISBLANK('Meeting #11'!$D79),"Name is Not Available",'Meeting #11'!$D79)</f>
        <v>Name is Not Available</v>
      </c>
      <c r="C311" s="155" t="str">
        <f>IF(ISBLANK('Meeting #11'!$G79),"Name is Not Available",'Meeting #11'!$G79)</f>
        <v>Name is Not Available</v>
      </c>
    </row>
    <row r="312" spans="1:3">
      <c r="A312" s="154" t="str">
        <f>IF(ISBLANK('Meeting #11'!C80),"Name is Not Available",'Meeting #11'!$C80)</f>
        <v>Name is Not Available</v>
      </c>
      <c r="B312" s="148" t="str">
        <f>IF(ISBLANK('Meeting #11'!$D80),"Name is Not Available",'Meeting #11'!$D80)</f>
        <v>Name is Not Available</v>
      </c>
      <c r="C312" s="155" t="str">
        <f>IF(ISBLANK('Meeting #11'!$G80),"Name is Not Available",'Meeting #11'!$G80)</f>
        <v>Name is Not Available</v>
      </c>
    </row>
    <row r="313" spans="1:3">
      <c r="A313" s="154" t="str">
        <f>IF(ISBLANK('Meeting #11'!C81),"Name is Not Available",'Meeting #11'!$C81)</f>
        <v>Name is Not Available</v>
      </c>
      <c r="B313" s="148" t="str">
        <f>IF(ISBLANK('Meeting #11'!$D81),"Name is Not Available",'Meeting #11'!$D81)</f>
        <v>Name is Not Available</v>
      </c>
      <c r="C313" s="155" t="str">
        <f>IF(ISBLANK('Meeting #11'!$G81),"Name is Not Available",'Meeting #11'!$G81)</f>
        <v>Name is Not Available</v>
      </c>
    </row>
    <row r="314" spans="1:3">
      <c r="A314" s="154" t="str">
        <f>IF(ISBLANK('Meeting #11'!C82),"Name is Not Available",'Meeting #11'!$C82)</f>
        <v>Name is Not Available</v>
      </c>
      <c r="B314" s="148" t="str">
        <f>IF(ISBLANK('Meeting #11'!$D82),"Name is Not Available",'Meeting #11'!$D82)</f>
        <v>Name is Not Available</v>
      </c>
      <c r="C314" s="155" t="str">
        <f>IF(ISBLANK('Meeting #11'!$G82),"Name is Not Available",'Meeting #11'!$G82)</f>
        <v>Name is Not Available</v>
      </c>
    </row>
    <row r="315" spans="1:3">
      <c r="A315" s="154" t="str">
        <f>IF(ISBLANK('Meeting #11'!C83),"Name is Not Available",'Meeting #11'!$C83)</f>
        <v>Name is Not Available</v>
      </c>
      <c r="B315" s="148" t="str">
        <f>IF(ISBLANK('Meeting #11'!$D83),"Name is Not Available",'Meeting #11'!$D83)</f>
        <v>Name is Not Available</v>
      </c>
      <c r="C315" s="155" t="str">
        <f>IF(ISBLANK('Meeting #11'!$G83),"Name is Not Available",'Meeting #11'!$G83)</f>
        <v>Name is Not Available</v>
      </c>
    </row>
    <row r="316" spans="1:3">
      <c r="A316" s="154" t="str">
        <f>IF(ISBLANK('Meeting #11'!C84),"Name is Not Available",'Meeting #11'!$C84)</f>
        <v>Name is Not Available</v>
      </c>
      <c r="B316" s="148" t="str">
        <f>IF(ISBLANK('Meeting #11'!$D84),"Name is Not Available",'Meeting #11'!$D84)</f>
        <v>Name is Not Available</v>
      </c>
      <c r="C316" s="155" t="str">
        <f>IF(ISBLANK('Meeting #11'!$G84),"Name is Not Available",'Meeting #11'!$G84)</f>
        <v>Name is Not Available</v>
      </c>
    </row>
    <row r="317" spans="1:3">
      <c r="A317" s="154" t="str">
        <f>IF(ISBLANK('Meeting #11'!C85),"Name is Not Available",'Meeting #11'!$C85)</f>
        <v>Name is Not Available</v>
      </c>
      <c r="B317" s="148" t="str">
        <f>IF(ISBLANK('Meeting #11'!$D85),"Name is Not Available",'Meeting #11'!$D85)</f>
        <v>Name is Not Available</v>
      </c>
      <c r="C317" s="155" t="str">
        <f>IF(ISBLANK('Meeting #11'!$G85),"Name is Not Available",'Meeting #11'!$G85)</f>
        <v>Name is Not Available</v>
      </c>
    </row>
    <row r="318" spans="1:3">
      <c r="A318" s="154" t="str">
        <f>IF(ISBLANK('Meeting #11'!C86),"Name is Not Available",'Meeting #11'!$C86)</f>
        <v>Name is Not Available</v>
      </c>
      <c r="B318" s="148" t="str">
        <f>IF(ISBLANK('Meeting #11'!$D86),"Name is Not Available",'Meeting #11'!$D86)</f>
        <v>Name is Not Available</v>
      </c>
      <c r="C318" s="155" t="str">
        <f>IF(ISBLANK('Meeting #11'!$G86),"Name is Not Available",'Meeting #11'!$G86)</f>
        <v>Name is Not Available</v>
      </c>
    </row>
    <row r="319" spans="1:3">
      <c r="A319" s="154" t="str">
        <f>IF(ISBLANK('Meeting #11'!C87),"Name is Not Available",'Meeting #11'!$C87)</f>
        <v>Name is Not Available</v>
      </c>
      <c r="B319" s="148" t="str">
        <f>IF(ISBLANK('Meeting #11'!$D87),"Name is Not Available",'Meeting #11'!$D87)</f>
        <v>Name is Not Available</v>
      </c>
      <c r="C319" s="155" t="str">
        <f>IF(ISBLANK('Meeting #11'!$G87),"Name is Not Available",'Meeting #11'!$G87)</f>
        <v>Name is Not Available</v>
      </c>
    </row>
    <row r="320" spans="1:3">
      <c r="A320" s="154" t="str">
        <f>IF(ISBLANK('Meeting #11'!C88),"Name is Not Available",'Meeting #11'!$C88)</f>
        <v>Name is Not Available</v>
      </c>
      <c r="B320" s="148" t="str">
        <f>IF(ISBLANK('Meeting #11'!$D88),"Name is Not Available",'Meeting #11'!$D88)</f>
        <v>Name is Not Available</v>
      </c>
      <c r="C320" s="155" t="str">
        <f>IF(ISBLANK('Meeting #11'!$G88),"Name is Not Available",'Meeting #11'!$G88)</f>
        <v>Name is Not Available</v>
      </c>
    </row>
    <row r="321" spans="1:3">
      <c r="A321" s="154" t="str">
        <f>IF(ISBLANK('Meeting #11'!C89),"Name is Not Available",'Meeting #11'!$C89)</f>
        <v>Name is Not Available</v>
      </c>
      <c r="B321" s="148" t="str">
        <f>IF(ISBLANK('Meeting #11'!$D89),"Name is Not Available",'Meeting #11'!$D89)</f>
        <v>Name is Not Available</v>
      </c>
      <c r="C321" s="155" t="str">
        <f>IF(ISBLANK('Meeting #11'!$G89),"Name is Not Available",'Meeting #11'!$G89)</f>
        <v>Name is Not Available</v>
      </c>
    </row>
    <row r="322" spans="1:3">
      <c r="A322" s="154" t="str">
        <f>IF(ISBLANK('Meeting #11'!C90),"Name is Not Available",'Meeting #11'!$C90)</f>
        <v>Name is Not Available</v>
      </c>
      <c r="B322" s="148" t="str">
        <f>IF(ISBLANK('Meeting #11'!$D90),"Name is Not Available",'Meeting #11'!$D90)</f>
        <v>Name is Not Available</v>
      </c>
      <c r="C322" s="155" t="str">
        <f>IF(ISBLANK('Meeting #11'!$G90),"Name is Not Available",'Meeting #11'!$G90)</f>
        <v>Name is Not Available</v>
      </c>
    </row>
    <row r="323" spans="1:3">
      <c r="A323" s="154" t="str">
        <f>IF(ISBLANK('Meeting #11'!C91),"Name is Not Available",'Meeting #11'!$C91)</f>
        <v>Name is Not Available</v>
      </c>
      <c r="B323" s="148" t="str">
        <f>IF(ISBLANK('Meeting #11'!$D91),"Name is Not Available",'Meeting #11'!$D91)</f>
        <v>Name is Not Available</v>
      </c>
      <c r="C323" s="155" t="str">
        <f>IF(ISBLANK('Meeting #11'!$G91),"Name is Not Available",'Meeting #11'!$G91)</f>
        <v>Name is Not Available</v>
      </c>
    </row>
    <row r="324" spans="1:3">
      <c r="A324" s="154" t="str">
        <f>IF(ISBLANK('Meeting #11'!C92),"Name is Not Available",'Meeting #11'!$C92)</f>
        <v>Name is Not Available</v>
      </c>
      <c r="B324" s="148" t="str">
        <f>IF(ISBLANK('Meeting #11'!$D92),"Name is Not Available",'Meeting #11'!$D92)</f>
        <v>Name is Not Available</v>
      </c>
      <c r="C324" s="155" t="str">
        <f>IF(ISBLANK('Meeting #11'!$G92),"Name is Not Available",'Meeting #11'!$G92)</f>
        <v>Name is Not Available</v>
      </c>
    </row>
    <row r="325" spans="1:3">
      <c r="A325" s="154" t="str">
        <f>IF(ISBLANK('Meeting #11'!C93),"Name is Not Available",'Meeting #11'!$C93)</f>
        <v>Name is Not Available</v>
      </c>
      <c r="B325" s="148" t="str">
        <f>IF(ISBLANK('Meeting #11'!$D93),"Name is Not Available",'Meeting #11'!$D93)</f>
        <v>Name is Not Available</v>
      </c>
      <c r="C325" s="155" t="str">
        <f>IF(ISBLANK('Meeting #11'!$G93),"Name is Not Available",'Meeting #11'!$G93)</f>
        <v>Name is Not Available</v>
      </c>
    </row>
    <row r="326" spans="1:3">
      <c r="A326" s="154" t="str">
        <f>IF(ISBLANK('Meeting #11'!C94),"Name is Not Available",'Meeting #11'!$C94)</f>
        <v>Name is Not Available</v>
      </c>
      <c r="B326" s="148" t="str">
        <f>IF(ISBLANK('Meeting #11'!$D94),"Name is Not Available",'Meeting #11'!$D94)</f>
        <v>Name is Not Available</v>
      </c>
      <c r="C326" s="155" t="str">
        <f>IF(ISBLANK('Meeting #11'!$G94),"Name is Not Available",'Meeting #11'!$G94)</f>
        <v>Name is Not Available</v>
      </c>
    </row>
    <row r="327" spans="1:3">
      <c r="A327" s="154" t="str">
        <f>IF(ISBLANK('Meeting #11'!C95),"Name is Not Available",'Meeting #11'!$C95)</f>
        <v>Name is Not Available</v>
      </c>
      <c r="B327" s="148" t="str">
        <f>IF(ISBLANK('Meeting #11'!$D95),"Name is Not Available",'Meeting #11'!$D95)</f>
        <v>Name is Not Available</v>
      </c>
      <c r="C327" s="155" t="str">
        <f>IF(ISBLANK('Meeting #11'!$G95),"Name is Not Available",'Meeting #11'!$G95)</f>
        <v>Name is Not Available</v>
      </c>
    </row>
    <row r="328" spans="1:3">
      <c r="A328" s="154" t="str">
        <f>IF(ISBLANK('Meeting #11'!C96),"Name is Not Available",'Meeting #11'!$C96)</f>
        <v>Name is Not Available</v>
      </c>
      <c r="B328" s="148" t="str">
        <f>IF(ISBLANK('Meeting #11'!$D96),"Name is Not Available",'Meeting #11'!$D96)</f>
        <v>Name is Not Available</v>
      </c>
      <c r="C328" s="155" t="str">
        <f>IF(ISBLANK('Meeting #11'!$G96),"Name is Not Available",'Meeting #11'!$G96)</f>
        <v>Name is Not Available</v>
      </c>
    </row>
    <row r="329" spans="1:3">
      <c r="A329" s="154" t="str">
        <f>IF(ISBLANK('Meeting #11'!C97),"Name is Not Available",'Meeting #11'!$C97)</f>
        <v>Name is Not Available</v>
      </c>
      <c r="B329" s="148" t="str">
        <f>IF(ISBLANK('Meeting #11'!$D97),"Name is Not Available",'Meeting #11'!$D97)</f>
        <v>Name is Not Available</v>
      </c>
      <c r="C329" s="155" t="str">
        <f>IF(ISBLANK('Meeting #11'!$G97),"Name is Not Available",'Meeting #11'!$G97)</f>
        <v>Name is Not Available</v>
      </c>
    </row>
    <row r="331" spans="1:3" ht="19">
      <c r="A331" s="278" t="s">
        <v>88</v>
      </c>
      <c r="B331" s="278"/>
      <c r="C331" s="278"/>
    </row>
    <row r="332" spans="1:3">
      <c r="A332" s="151" t="s">
        <v>77</v>
      </c>
      <c r="B332" s="152" t="s">
        <v>75</v>
      </c>
      <c r="C332" s="153" t="s">
        <v>76</v>
      </c>
    </row>
    <row r="333" spans="1:3">
      <c r="A333" s="154" t="str">
        <f>IF(ISBLANK('Meeting #12'!C71),"Name is Not Available",'Meeting #12'!$C71)</f>
        <v>Name is Not Available</v>
      </c>
      <c r="B333" s="148" t="str">
        <f>IF(ISBLANK('Meeting #12'!$D71),"Name is Not Available",'Meeting #12'!$D71)</f>
        <v>Name is Not Available</v>
      </c>
      <c r="C333" s="155" t="str">
        <f>IF(ISBLANK('Meeting #12'!$G71),"Name is Not Available",'Meeting #12'!$G71)</f>
        <v>Name is Not Available</v>
      </c>
    </row>
    <row r="334" spans="1:3">
      <c r="A334" s="154" t="str">
        <f>IF(ISBLANK('Meeting #12'!C72),"Name is Not Available",'Meeting #12'!$C72)</f>
        <v>Name is Not Available</v>
      </c>
      <c r="B334" s="148" t="str">
        <f>IF(ISBLANK('Meeting #12'!$D72),"Name is Not Available",'Meeting #12'!$D72)</f>
        <v>Name is Not Available</v>
      </c>
      <c r="C334" s="155" t="str">
        <f>IF(ISBLANK('Meeting #12'!$G72),"Name is Not Available",'Meeting #12'!$G72)</f>
        <v>Name is Not Available</v>
      </c>
    </row>
    <row r="335" spans="1:3">
      <c r="A335" s="154" t="str">
        <f>IF(ISBLANK('Meeting #12'!C73),"Name is Not Available",'Meeting #12'!$C73)</f>
        <v>Name is Not Available</v>
      </c>
      <c r="B335" s="148" t="str">
        <f>IF(ISBLANK('Meeting #12'!$D73),"Name is Not Available",'Meeting #12'!$D73)</f>
        <v>Name is Not Available</v>
      </c>
      <c r="C335" s="155" t="str">
        <f>IF(ISBLANK('Meeting #12'!$G73),"Name is Not Available",'Meeting #12'!$G73)</f>
        <v>Name is Not Available</v>
      </c>
    </row>
    <row r="336" spans="1:3">
      <c r="A336" s="154" t="str">
        <f>IF(ISBLANK('Meeting #12'!C74),"Name is Not Available",'Meeting #12'!$C74)</f>
        <v>Name is Not Available</v>
      </c>
      <c r="B336" s="148" t="str">
        <f>IF(ISBLANK('Meeting #12'!$D74),"Name is Not Available",'Meeting #12'!$D74)</f>
        <v>Name is Not Available</v>
      </c>
      <c r="C336" s="155" t="str">
        <f>IF(ISBLANK('Meeting #12'!$G74),"Name is Not Available",'Meeting #12'!$G74)</f>
        <v>Name is Not Available</v>
      </c>
    </row>
    <row r="337" spans="1:3">
      <c r="A337" s="154" t="str">
        <f>IF(ISBLANK('Meeting #12'!C75),"Name is Not Available",'Meeting #12'!$C75)</f>
        <v>Name is Not Available</v>
      </c>
      <c r="B337" s="148" t="str">
        <f>IF(ISBLANK('Meeting #12'!$D75),"Name is Not Available",'Meeting #12'!$D75)</f>
        <v>Name is Not Available</v>
      </c>
      <c r="C337" s="155" t="str">
        <f>IF(ISBLANK('Meeting #12'!$G75),"Name is Not Available",'Meeting #12'!$G75)</f>
        <v>Name is Not Available</v>
      </c>
    </row>
    <row r="338" spans="1:3">
      <c r="A338" s="154" t="str">
        <f>IF(ISBLANK('Meeting #12'!C76),"Name is Not Available",'Meeting #12'!$C76)</f>
        <v>Name is Not Available</v>
      </c>
      <c r="B338" s="148" t="str">
        <f>IF(ISBLANK('Meeting #12'!$D76),"Name is Not Available",'Meeting #12'!$D76)</f>
        <v>Name is Not Available</v>
      </c>
      <c r="C338" s="155" t="str">
        <f>IF(ISBLANK('Meeting #12'!$G76),"Name is Not Available",'Meeting #12'!$G76)</f>
        <v>Name is Not Available</v>
      </c>
    </row>
    <row r="339" spans="1:3">
      <c r="A339" s="154" t="str">
        <f>IF(ISBLANK('Meeting #12'!C77),"Name is Not Available",'Meeting #12'!$C77)</f>
        <v>Name is Not Available</v>
      </c>
      <c r="B339" s="148" t="str">
        <f>IF(ISBLANK('Meeting #12'!$D77),"Name is Not Available",'Meeting #12'!$D77)</f>
        <v>Name is Not Available</v>
      </c>
      <c r="C339" s="155" t="str">
        <f>IF(ISBLANK('Meeting #12'!$G77),"Name is Not Available",'Meeting #12'!$G77)</f>
        <v>Name is Not Available</v>
      </c>
    </row>
    <row r="340" spans="1:3">
      <c r="A340" s="154" t="str">
        <f>IF(ISBLANK('Meeting #12'!C78),"Name is Not Available",'Meeting #12'!$C78)</f>
        <v>Name is Not Available</v>
      </c>
      <c r="B340" s="148" t="str">
        <f>IF(ISBLANK('Meeting #12'!$D78),"Name is Not Available",'Meeting #12'!$D78)</f>
        <v>Name is Not Available</v>
      </c>
      <c r="C340" s="155" t="str">
        <f>IF(ISBLANK('Meeting #12'!$G78),"Name is Not Available",'Meeting #12'!$G78)</f>
        <v>Name is Not Available</v>
      </c>
    </row>
    <row r="341" spans="1:3">
      <c r="A341" s="154" t="str">
        <f>IF(ISBLANK('Meeting #12'!C79),"Name is Not Available",'Meeting #12'!$C79)</f>
        <v>Name is Not Available</v>
      </c>
      <c r="B341" s="148" t="str">
        <f>IF(ISBLANK('Meeting #12'!$D79),"Name is Not Available",'Meeting #12'!$D79)</f>
        <v>Name is Not Available</v>
      </c>
      <c r="C341" s="155" t="str">
        <f>IF(ISBLANK('Meeting #12'!$G79),"Name is Not Available",'Meeting #12'!$G79)</f>
        <v>Name is Not Available</v>
      </c>
    </row>
    <row r="342" spans="1:3">
      <c r="A342" s="154" t="str">
        <f>IF(ISBLANK('Meeting #12'!C80),"Name is Not Available",'Meeting #12'!$C80)</f>
        <v>Name is Not Available</v>
      </c>
      <c r="B342" s="148" t="str">
        <f>IF(ISBLANK('Meeting #12'!$D80),"Name is Not Available",'Meeting #12'!$D80)</f>
        <v>Name is Not Available</v>
      </c>
      <c r="C342" s="155" t="str">
        <f>IF(ISBLANK('Meeting #12'!$G80),"Name is Not Available",'Meeting #12'!$G80)</f>
        <v>Name is Not Available</v>
      </c>
    </row>
    <row r="343" spans="1:3">
      <c r="A343" s="154" t="str">
        <f>IF(ISBLANK('Meeting #12'!C81),"Name is Not Available",'Meeting #12'!$C81)</f>
        <v>Name is Not Available</v>
      </c>
      <c r="B343" s="148" t="str">
        <f>IF(ISBLANK('Meeting #12'!$D81),"Name is Not Available",'Meeting #12'!$D81)</f>
        <v>Name is Not Available</v>
      </c>
      <c r="C343" s="155" t="str">
        <f>IF(ISBLANK('Meeting #12'!$G81),"Name is Not Available",'Meeting #12'!$G81)</f>
        <v>Name is Not Available</v>
      </c>
    </row>
    <row r="344" spans="1:3">
      <c r="A344" s="154" t="str">
        <f>IF(ISBLANK('Meeting #12'!C82),"Name is Not Available",'Meeting #12'!$C82)</f>
        <v>Name is Not Available</v>
      </c>
      <c r="B344" s="148" t="str">
        <f>IF(ISBLANK('Meeting #12'!$D82),"Name is Not Available",'Meeting #12'!$D82)</f>
        <v>Name is Not Available</v>
      </c>
      <c r="C344" s="155" t="str">
        <f>IF(ISBLANK('Meeting #12'!$G82),"Name is Not Available",'Meeting #12'!$G82)</f>
        <v>Name is Not Available</v>
      </c>
    </row>
    <row r="345" spans="1:3">
      <c r="A345" s="154" t="str">
        <f>IF(ISBLANK('Meeting #12'!C83),"Name is Not Available",'Meeting #12'!$C83)</f>
        <v>Name is Not Available</v>
      </c>
      <c r="B345" s="148" t="str">
        <f>IF(ISBLANK('Meeting #12'!$D83),"Name is Not Available",'Meeting #12'!$D83)</f>
        <v>Name is Not Available</v>
      </c>
      <c r="C345" s="155" t="str">
        <f>IF(ISBLANK('Meeting #12'!$G83),"Name is Not Available",'Meeting #12'!$G83)</f>
        <v>Name is Not Available</v>
      </c>
    </row>
    <row r="346" spans="1:3">
      <c r="A346" s="154" t="str">
        <f>IF(ISBLANK('Meeting #12'!C84),"Name is Not Available",'Meeting #12'!$C84)</f>
        <v>Name is Not Available</v>
      </c>
      <c r="B346" s="148" t="str">
        <f>IF(ISBLANK('Meeting #12'!$D84),"Name is Not Available",'Meeting #12'!$D84)</f>
        <v>Name is Not Available</v>
      </c>
      <c r="C346" s="155" t="str">
        <f>IF(ISBLANK('Meeting #12'!$G84),"Name is Not Available",'Meeting #12'!$G84)</f>
        <v>Name is Not Available</v>
      </c>
    </row>
    <row r="347" spans="1:3">
      <c r="A347" s="154" t="str">
        <f>IF(ISBLANK('Meeting #12'!C85),"Name is Not Available",'Meeting #12'!$C85)</f>
        <v>Name is Not Available</v>
      </c>
      <c r="B347" s="148" t="str">
        <f>IF(ISBLANK('Meeting #12'!$D85),"Name is Not Available",'Meeting #12'!$D85)</f>
        <v>Name is Not Available</v>
      </c>
      <c r="C347" s="155" t="str">
        <f>IF(ISBLANK('Meeting #12'!$G85),"Name is Not Available",'Meeting #12'!$G85)</f>
        <v>Name is Not Available</v>
      </c>
    </row>
    <row r="348" spans="1:3">
      <c r="A348" s="154" t="str">
        <f>IF(ISBLANK('Meeting #12'!C86),"Name is Not Available",'Meeting #12'!$C86)</f>
        <v>Name is Not Available</v>
      </c>
      <c r="B348" s="148" t="str">
        <f>IF(ISBLANK('Meeting #12'!$D86),"Name is Not Available",'Meeting #12'!$D86)</f>
        <v>Name is Not Available</v>
      </c>
      <c r="C348" s="155" t="str">
        <f>IF(ISBLANK('Meeting #12'!$G86),"Name is Not Available",'Meeting #12'!$G86)</f>
        <v>Name is Not Available</v>
      </c>
    </row>
    <row r="349" spans="1:3">
      <c r="A349" s="154" t="str">
        <f>IF(ISBLANK('Meeting #12'!C87),"Name is Not Available",'Meeting #12'!$C87)</f>
        <v>Name is Not Available</v>
      </c>
      <c r="B349" s="148" t="str">
        <f>IF(ISBLANK('Meeting #12'!$D87),"Name is Not Available",'Meeting #12'!$D87)</f>
        <v>Name is Not Available</v>
      </c>
      <c r="C349" s="155" t="str">
        <f>IF(ISBLANK('Meeting #12'!$G87),"Name is Not Available",'Meeting #12'!$G87)</f>
        <v>Name is Not Available</v>
      </c>
    </row>
    <row r="350" spans="1:3">
      <c r="A350" s="154" t="str">
        <f>IF(ISBLANK('Meeting #12'!C88),"Name is Not Available",'Meeting #12'!$C88)</f>
        <v>Name is Not Available</v>
      </c>
      <c r="B350" s="148" t="str">
        <f>IF(ISBLANK('Meeting #12'!$D88),"Name is Not Available",'Meeting #12'!$D88)</f>
        <v>Name is Not Available</v>
      </c>
      <c r="C350" s="155" t="str">
        <f>IF(ISBLANK('Meeting #12'!$G88),"Name is Not Available",'Meeting #12'!$G88)</f>
        <v>Name is Not Available</v>
      </c>
    </row>
    <row r="351" spans="1:3">
      <c r="A351" s="154" t="str">
        <f>IF(ISBLANK('Meeting #12'!C89),"Name is Not Available",'Meeting #12'!$C89)</f>
        <v>Name is Not Available</v>
      </c>
      <c r="B351" s="148" t="str">
        <f>IF(ISBLANK('Meeting #12'!$D89),"Name is Not Available",'Meeting #12'!$D89)</f>
        <v>Name is Not Available</v>
      </c>
      <c r="C351" s="155" t="str">
        <f>IF(ISBLANK('Meeting #12'!$G89),"Name is Not Available",'Meeting #12'!$G89)</f>
        <v>Name is Not Available</v>
      </c>
    </row>
    <row r="352" spans="1:3">
      <c r="A352" s="154" t="str">
        <f>IF(ISBLANK('Meeting #12'!C90),"Name is Not Available",'Meeting #12'!$C90)</f>
        <v>Name is Not Available</v>
      </c>
      <c r="B352" s="148" t="str">
        <f>IF(ISBLANK('Meeting #12'!$D90),"Name is Not Available",'Meeting #12'!$D90)</f>
        <v>Name is Not Available</v>
      </c>
      <c r="C352" s="155" t="str">
        <f>IF(ISBLANK('Meeting #12'!$G90),"Name is Not Available",'Meeting #12'!$G90)</f>
        <v>Name is Not Available</v>
      </c>
    </row>
    <row r="353" spans="1:3">
      <c r="A353" s="154" t="str">
        <f>IF(ISBLANK('Meeting #12'!C91),"Name is Not Available",'Meeting #12'!$C91)</f>
        <v>Name is Not Available</v>
      </c>
      <c r="B353" s="148" t="str">
        <f>IF(ISBLANK('Meeting #12'!$D91),"Name is Not Available",'Meeting #12'!$D91)</f>
        <v>Name is Not Available</v>
      </c>
      <c r="C353" s="155" t="str">
        <f>IF(ISBLANK('Meeting #12'!$G91),"Name is Not Available",'Meeting #12'!$G91)</f>
        <v>Name is Not Available</v>
      </c>
    </row>
    <row r="354" spans="1:3">
      <c r="A354" s="154" t="str">
        <f>IF(ISBLANK('Meeting #12'!C92),"Name is Not Available",'Meeting #12'!$C92)</f>
        <v>Name is Not Available</v>
      </c>
      <c r="B354" s="148" t="str">
        <f>IF(ISBLANK('Meeting #12'!$D92),"Name is Not Available",'Meeting #12'!$D92)</f>
        <v>Name is Not Available</v>
      </c>
      <c r="C354" s="155" t="str">
        <f>IF(ISBLANK('Meeting #12'!$G92),"Name is Not Available",'Meeting #12'!$G92)</f>
        <v>Name is Not Available</v>
      </c>
    </row>
    <row r="355" spans="1:3">
      <c r="A355" s="154" t="str">
        <f>IF(ISBLANK('Meeting #12'!C93),"Name is Not Available",'Meeting #12'!$C93)</f>
        <v>Name is Not Available</v>
      </c>
      <c r="B355" s="148" t="str">
        <f>IF(ISBLANK('Meeting #12'!$D93),"Name is Not Available",'Meeting #12'!$D93)</f>
        <v>Name is Not Available</v>
      </c>
      <c r="C355" s="155" t="str">
        <f>IF(ISBLANK('Meeting #12'!$G93),"Name is Not Available",'Meeting #12'!$G93)</f>
        <v>Name is Not Available</v>
      </c>
    </row>
    <row r="356" spans="1:3">
      <c r="A356" s="154" t="str">
        <f>IF(ISBLANK('Meeting #12'!C94),"Name is Not Available",'Meeting #12'!$C94)</f>
        <v>Name is Not Available</v>
      </c>
      <c r="B356" s="148" t="str">
        <f>IF(ISBLANK('Meeting #12'!$D94),"Name is Not Available",'Meeting #12'!$D94)</f>
        <v>Name is Not Available</v>
      </c>
      <c r="C356" s="155" t="str">
        <f>IF(ISBLANK('Meeting #12'!$G94),"Name is Not Available",'Meeting #12'!$G94)</f>
        <v>Name is Not Available</v>
      </c>
    </row>
    <row r="357" spans="1:3">
      <c r="A357" s="154" t="str">
        <f>IF(ISBLANK('Meeting #12'!C95),"Name is Not Available",'Meeting #12'!$C95)</f>
        <v>Name is Not Available</v>
      </c>
      <c r="B357" s="148" t="str">
        <f>IF(ISBLANK('Meeting #12'!$D95),"Name is Not Available",'Meeting #12'!$D95)</f>
        <v>Name is Not Available</v>
      </c>
      <c r="C357" s="155" t="str">
        <f>IF(ISBLANK('Meeting #12'!$G95),"Name is Not Available",'Meeting #12'!$G95)</f>
        <v>Name is Not Available</v>
      </c>
    </row>
    <row r="358" spans="1:3">
      <c r="A358" s="154" t="str">
        <f>IF(ISBLANK('Meeting #12'!C96),"Name is Not Available",'Meeting #12'!$C96)</f>
        <v>Name is Not Available</v>
      </c>
      <c r="B358" s="148" t="str">
        <f>IF(ISBLANK('Meeting #12'!$D96),"Name is Not Available",'Meeting #12'!$D96)</f>
        <v>Name is Not Available</v>
      </c>
      <c r="C358" s="155" t="str">
        <f>IF(ISBLANK('Meeting #12'!$G96),"Name is Not Available",'Meeting #12'!$G96)</f>
        <v>Name is Not Available</v>
      </c>
    </row>
    <row r="359" spans="1:3">
      <c r="A359" s="154" t="str">
        <f>IF(ISBLANK('Meeting #12'!C97),"Name is Not Available",'Meeting #12'!$C97)</f>
        <v>Name is Not Available</v>
      </c>
      <c r="B359" s="148" t="str">
        <f>IF(ISBLANK('Meeting #12'!$D97),"Name is Not Available",'Meeting #12'!$D97)</f>
        <v>Name is Not Available</v>
      </c>
      <c r="C359" s="155" t="str">
        <f>IF(ISBLANK('Meeting #12'!$G97),"Name is Not Available",'Meeting #12'!$G97)</f>
        <v>Name is Not Available</v>
      </c>
    </row>
  </sheetData>
  <sheetProtection algorithmName="SHA-512" hashValue="Wt+WOS8yFQBGLN0gEKS3v+fUPfYTMhzkMHtkkaeHKSK2jJmwBmeuu65qjasBFLJDFjzWR1O01FFYAqmSpSBAXQ==" saltValue="+qMidW2w2jFReSgmKH68/g==" spinCount="100000" sheet="1" objects="1" scenarios="1"/>
  <autoFilter ref="A332:C332" xr:uid="{0E36EEEB-1B4A-B744-BDA0-305748C294E2}"/>
  <mergeCells count="12">
    <mergeCell ref="A331:C331"/>
    <mergeCell ref="A1:C1"/>
    <mergeCell ref="A31:C31"/>
    <mergeCell ref="A61:C61"/>
    <mergeCell ref="A91:C91"/>
    <mergeCell ref="A121:C121"/>
    <mergeCell ref="A151:C151"/>
    <mergeCell ref="A181:C181"/>
    <mergeCell ref="A211:C211"/>
    <mergeCell ref="A241:C241"/>
    <mergeCell ref="A271:C271"/>
    <mergeCell ref="A301:C301"/>
  </mergeCells>
  <pageMargins left="0.7" right="0.7" top="0.75" bottom="0.75" header="0.3" footer="0.3"/>
  <pageSetup paperSize="9" scale="81" fitToHeight="6" orientation="portrait" horizontalDpi="0" verticalDpi="0"/>
  <ignoredErrors>
    <ignoredError sqref="B3:C3 C153 A183:C183" calculatedColumn="1"/>
  </ignoredErrors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DD36-5143-474A-8AC2-C28BFFFBC340}">
  <dimension ref="B1:AW348"/>
  <sheetViews>
    <sheetView zoomScale="86" workbookViewId="0">
      <selection activeCell="L22" sqref="L22"/>
    </sheetView>
  </sheetViews>
  <sheetFormatPr baseColWidth="10" defaultRowHeight="16"/>
  <cols>
    <col min="2" max="2" width="34.1640625" customWidth="1"/>
    <col min="3" max="3" width="37" style="15" customWidth="1"/>
    <col min="4" max="4" width="33" style="15" customWidth="1"/>
    <col min="5" max="5" width="26.1640625" style="15" customWidth="1"/>
    <col min="7" max="7" width="49.1640625" style="7" customWidth="1"/>
    <col min="8" max="8" width="34.1640625" style="7" customWidth="1"/>
    <col min="9" max="9" width="31.1640625" style="7" customWidth="1"/>
    <col min="10" max="10" width="31.83203125" style="7" customWidth="1"/>
    <col min="11" max="11" width="14.6640625" style="7" customWidth="1"/>
    <col min="12" max="12" width="16" style="7" customWidth="1"/>
    <col min="13" max="13" width="19.83203125" style="7" customWidth="1"/>
    <col min="14" max="14" width="10.83203125" style="7"/>
    <col min="15" max="15" width="33.83203125" style="7" customWidth="1"/>
    <col min="16" max="16" width="32.83203125" style="7" customWidth="1"/>
    <col min="17" max="17" width="17.1640625" style="7" customWidth="1"/>
    <col min="18" max="18" width="10.83203125" style="7"/>
    <col min="19" max="19" width="32.83203125" style="7" customWidth="1"/>
    <col min="20" max="20" width="31.1640625" style="7" customWidth="1"/>
    <col min="21" max="21" width="24.6640625" style="7" customWidth="1"/>
    <col min="22" max="22" width="10.83203125" style="7"/>
    <col min="23" max="23" width="30.1640625" style="7" customWidth="1"/>
    <col min="24" max="24" width="31" style="7" customWidth="1"/>
    <col min="25" max="25" width="20.6640625" style="7" customWidth="1"/>
    <col min="26" max="26" width="10.83203125" style="7"/>
    <col min="27" max="28" width="30" style="7" customWidth="1"/>
    <col min="29" max="29" width="25.6640625" style="7" customWidth="1"/>
    <col min="30" max="30" width="10.83203125" style="7"/>
    <col min="31" max="31" width="33.1640625" style="7" customWidth="1"/>
    <col min="32" max="32" width="36.5" style="7" customWidth="1"/>
    <col min="33" max="33" width="24.83203125" style="7" customWidth="1"/>
    <col min="34" max="34" width="10.83203125" style="7"/>
    <col min="35" max="35" width="32.33203125" style="7" customWidth="1"/>
    <col min="36" max="36" width="36.33203125" style="7" customWidth="1"/>
    <col min="37" max="37" width="24.6640625" style="7" customWidth="1"/>
    <col min="38" max="38" width="10.83203125" style="7"/>
    <col min="39" max="39" width="32" style="7" customWidth="1"/>
    <col min="40" max="40" width="37.83203125" style="7" customWidth="1"/>
    <col min="41" max="41" width="23.83203125" style="7" customWidth="1"/>
    <col min="42" max="42" width="10.83203125" style="7"/>
    <col min="43" max="43" width="34.33203125" style="7" customWidth="1"/>
    <col min="44" max="44" width="32.83203125" style="7" customWidth="1"/>
    <col min="45" max="45" width="20.83203125" style="7" customWidth="1"/>
    <col min="46" max="46" width="10.83203125" style="7"/>
    <col min="47" max="47" width="33.33203125" style="7" customWidth="1"/>
    <col min="48" max="48" width="32.5" style="7" customWidth="1"/>
    <col min="49" max="49" width="22.1640625" style="7" customWidth="1"/>
  </cols>
  <sheetData>
    <row r="1" spans="2:49">
      <c r="C1" s="287"/>
      <c r="D1" s="287"/>
      <c r="E1" s="287"/>
      <c r="F1" s="7"/>
    </row>
    <row r="2" spans="2:49" ht="19">
      <c r="C2" s="74"/>
      <c r="D2" s="73"/>
      <c r="E2" s="75"/>
      <c r="F2" s="7"/>
    </row>
    <row r="3" spans="2:49">
      <c r="C3" s="89"/>
      <c r="D3" s="89"/>
      <c r="E3" s="89"/>
      <c r="F3" s="7"/>
      <c r="G3" s="285"/>
      <c r="H3" s="285"/>
      <c r="I3" s="285"/>
      <c r="K3" s="286"/>
      <c r="L3" s="286"/>
      <c r="M3" s="286"/>
    </row>
    <row r="4" spans="2:49" ht="17" customHeight="1">
      <c r="C4" s="89"/>
      <c r="D4" s="89"/>
      <c r="E4" s="89"/>
      <c r="F4" s="7"/>
      <c r="G4" s="74"/>
      <c r="H4" s="73"/>
      <c r="I4" s="75"/>
      <c r="K4" s="74"/>
      <c r="L4" s="73"/>
      <c r="M4" s="75"/>
      <c r="O4" s="74"/>
      <c r="P4" s="73"/>
      <c r="Q4" s="75"/>
      <c r="S4" s="74"/>
      <c r="T4" s="73"/>
      <c r="U4" s="75"/>
      <c r="W4" s="74"/>
      <c r="X4" s="73"/>
      <c r="Y4" s="75"/>
      <c r="AA4" s="74"/>
      <c r="AB4" s="73"/>
      <c r="AC4" s="75"/>
      <c r="AE4" s="74"/>
      <c r="AF4" s="73"/>
      <c r="AG4" s="75"/>
      <c r="AI4" s="74"/>
      <c r="AJ4" s="73"/>
      <c r="AK4" s="75"/>
      <c r="AM4" s="74"/>
      <c r="AN4" s="73"/>
      <c r="AO4" s="75"/>
      <c r="AQ4" s="74"/>
      <c r="AR4" s="73"/>
      <c r="AS4" s="75"/>
      <c r="AU4" s="74"/>
      <c r="AV4" s="73"/>
      <c r="AW4" s="75"/>
    </row>
    <row r="5" spans="2:49">
      <c r="C5" s="89"/>
      <c r="D5" s="89"/>
      <c r="E5" s="89"/>
      <c r="F5" s="7"/>
    </row>
    <row r="6" spans="2:49">
      <c r="C6" s="89"/>
      <c r="D6" s="89"/>
      <c r="E6" s="89"/>
      <c r="F6" s="7"/>
    </row>
    <row r="7" spans="2:49">
      <c r="C7" s="89"/>
      <c r="D7" s="89"/>
      <c r="E7" s="89"/>
      <c r="F7" s="7"/>
    </row>
    <row r="8" spans="2:49">
      <c r="C8" s="89"/>
      <c r="D8" s="89"/>
      <c r="E8" s="89"/>
      <c r="F8" s="7"/>
    </row>
    <row r="9" spans="2:49" ht="17" thickBot="1">
      <c r="C9" s="89"/>
      <c r="D9" s="89"/>
      <c r="E9" s="89"/>
      <c r="F9" s="7"/>
    </row>
    <row r="10" spans="2:49" ht="20" customHeight="1" thickBot="1">
      <c r="C10" s="89"/>
      <c r="D10" s="89"/>
      <c r="E10" s="89"/>
      <c r="F10" s="7"/>
      <c r="G10" s="264"/>
      <c r="H10" s="264"/>
      <c r="I10" s="264"/>
      <c r="J10" s="88"/>
      <c r="K10" s="121" t="s">
        <v>63</v>
      </c>
      <c r="L10" s="120" t="s">
        <v>64</v>
      </c>
    </row>
    <row r="11" spans="2:49" ht="17" customHeight="1" thickBot="1">
      <c r="C11" s="89"/>
      <c r="D11" s="89"/>
      <c r="E11" s="89"/>
      <c r="F11" s="7"/>
      <c r="G11" s="75"/>
      <c r="H11" s="74"/>
      <c r="I11" s="75"/>
      <c r="K11" s="119">
        <v>0</v>
      </c>
      <c r="L11" s="190">
        <f>'Annual Report'!$G$61</f>
        <v>0.25</v>
      </c>
    </row>
    <row r="12" spans="2:49" ht="17" thickBot="1">
      <c r="C12" s="89"/>
      <c r="D12" s="89"/>
      <c r="E12" s="89"/>
      <c r="F12" s="7"/>
      <c r="G12" s="89"/>
      <c r="H12" s="89"/>
      <c r="I12" s="89"/>
      <c r="K12" s="119">
        <v>25</v>
      </c>
      <c r="L12" s="190">
        <v>0.01</v>
      </c>
    </row>
    <row r="13" spans="2:49" ht="17" thickBot="1">
      <c r="C13" s="89"/>
      <c r="D13" s="89"/>
      <c r="E13" s="89"/>
      <c r="F13" s="7"/>
      <c r="G13" s="89"/>
      <c r="H13" s="89"/>
      <c r="I13" s="89"/>
      <c r="K13" s="119">
        <v>50</v>
      </c>
      <c r="L13" s="190">
        <f>200%-L12-L11</f>
        <v>1.74</v>
      </c>
    </row>
    <row r="14" spans="2:49" ht="17" thickBot="1">
      <c r="C14" s="89"/>
      <c r="D14" s="89"/>
      <c r="E14" s="89"/>
      <c r="F14" s="7"/>
      <c r="G14" s="89"/>
      <c r="H14" s="89"/>
      <c r="I14" s="89"/>
      <c r="K14" s="119">
        <v>25</v>
      </c>
      <c r="L14" s="289"/>
    </row>
    <row r="15" spans="2:49" ht="17" thickBot="1">
      <c r="C15" s="89"/>
      <c r="D15" s="89"/>
      <c r="E15" s="89"/>
      <c r="F15" s="7"/>
      <c r="G15" s="89"/>
      <c r="H15" s="89"/>
      <c r="I15" s="89"/>
      <c r="K15" s="119">
        <v>100</v>
      </c>
      <c r="L15" s="290"/>
    </row>
    <row r="16" spans="2:49" ht="20" thickBot="1">
      <c r="B16" s="73"/>
      <c r="C16" s="89"/>
      <c r="D16" s="89"/>
      <c r="E16" s="89"/>
      <c r="F16" s="7"/>
      <c r="G16" s="89"/>
      <c r="H16" s="89"/>
      <c r="I16" s="89"/>
      <c r="K16" s="118">
        <f>SUM(K11:K15)</f>
        <v>200</v>
      </c>
      <c r="L16" s="291"/>
    </row>
    <row r="17" spans="3:11">
      <c r="C17" s="89"/>
      <c r="D17" s="89"/>
      <c r="E17" s="89"/>
      <c r="F17" s="7"/>
      <c r="G17" s="89"/>
      <c r="H17" s="89"/>
      <c r="I17" s="89"/>
    </row>
    <row r="18" spans="3:11">
      <c r="C18" s="89"/>
      <c r="D18" s="89"/>
      <c r="E18" s="89"/>
      <c r="F18" s="7"/>
      <c r="G18" s="89"/>
      <c r="H18" s="89"/>
      <c r="I18" s="89"/>
    </row>
    <row r="19" spans="3:11" ht="19">
      <c r="C19" s="89"/>
      <c r="D19" s="89"/>
      <c r="E19" s="89"/>
      <c r="F19" s="7"/>
      <c r="G19" s="75"/>
      <c r="H19" s="74"/>
      <c r="I19" s="75"/>
    </row>
    <row r="20" spans="3:11">
      <c r="C20" s="89"/>
      <c r="D20" s="89"/>
      <c r="E20" s="89"/>
      <c r="F20" s="7"/>
      <c r="G20" s="89"/>
      <c r="H20" s="89"/>
      <c r="I20" s="89"/>
      <c r="J20" s="89"/>
      <c r="K20" s="89"/>
    </row>
    <row r="21" spans="3:11">
      <c r="C21" s="89"/>
      <c r="D21" s="89"/>
      <c r="E21" s="89"/>
      <c r="F21" s="7"/>
      <c r="G21" s="89"/>
      <c r="H21" s="89"/>
      <c r="I21" s="89"/>
    </row>
    <row r="22" spans="3:11">
      <c r="C22" s="89"/>
      <c r="D22" s="89"/>
      <c r="E22" s="89"/>
      <c r="F22" s="7"/>
      <c r="G22" s="89"/>
      <c r="H22" s="89"/>
      <c r="I22" s="89"/>
    </row>
    <row r="23" spans="3:11">
      <c r="C23" s="89"/>
      <c r="D23" s="89"/>
      <c r="E23" s="89"/>
      <c r="F23" s="7"/>
      <c r="G23" s="89"/>
      <c r="H23" s="89"/>
      <c r="I23" s="89"/>
    </row>
    <row r="24" spans="3:11">
      <c r="C24" s="89"/>
      <c r="D24" s="89"/>
      <c r="E24" s="89"/>
      <c r="F24" s="7"/>
      <c r="G24" s="89"/>
      <c r="H24" s="89"/>
      <c r="I24" s="89"/>
    </row>
    <row r="25" spans="3:11">
      <c r="C25" s="89"/>
      <c r="D25" s="89"/>
      <c r="E25" s="89"/>
      <c r="F25" s="7"/>
      <c r="G25" s="89"/>
      <c r="H25" s="89"/>
      <c r="I25" s="89"/>
    </row>
    <row r="26" spans="3:11">
      <c r="C26" s="89"/>
      <c r="D26" s="89"/>
      <c r="E26" s="89"/>
      <c r="F26" s="7"/>
      <c r="G26" s="89"/>
      <c r="H26" s="89"/>
      <c r="I26" s="89"/>
    </row>
    <row r="27" spans="3:11">
      <c r="C27" s="287"/>
      <c r="D27" s="287"/>
      <c r="E27" s="287"/>
      <c r="F27" s="7"/>
      <c r="G27" s="89"/>
      <c r="H27" s="89"/>
      <c r="I27" s="89"/>
    </row>
    <row r="28" spans="3:11" ht="19">
      <c r="C28" s="74"/>
      <c r="D28" s="73"/>
      <c r="E28" s="75"/>
      <c r="F28" s="7"/>
      <c r="G28" s="89"/>
      <c r="H28" s="89"/>
      <c r="I28" s="89"/>
    </row>
    <row r="29" spans="3:11">
      <c r="C29" s="89"/>
      <c r="D29" s="89"/>
      <c r="E29" s="89"/>
      <c r="F29" s="7"/>
      <c r="G29" s="89"/>
      <c r="H29" s="89"/>
      <c r="I29" s="89"/>
    </row>
    <row r="30" spans="3:11">
      <c r="C30" s="89"/>
      <c r="D30" s="89"/>
      <c r="E30" s="89"/>
      <c r="F30" s="7"/>
      <c r="G30" s="89"/>
      <c r="H30" s="89"/>
      <c r="I30" s="89"/>
    </row>
    <row r="31" spans="3:11">
      <c r="C31" s="89"/>
      <c r="D31" s="89"/>
      <c r="E31" s="89"/>
      <c r="F31" s="7"/>
      <c r="G31" s="89"/>
      <c r="H31" s="89"/>
      <c r="I31" s="89"/>
    </row>
    <row r="32" spans="3:11">
      <c r="C32" s="89"/>
      <c r="D32" s="89"/>
      <c r="E32" s="89"/>
      <c r="F32" s="7"/>
      <c r="G32" s="89"/>
      <c r="H32" s="89"/>
      <c r="I32" s="89"/>
    </row>
    <row r="33" spans="3:9">
      <c r="C33" s="89"/>
      <c r="D33" s="89"/>
      <c r="E33" s="89"/>
      <c r="F33" s="7"/>
      <c r="G33" s="89"/>
      <c r="H33" s="89"/>
      <c r="I33" s="89"/>
    </row>
    <row r="34" spans="3:9">
      <c r="C34" s="89"/>
      <c r="D34" s="89"/>
      <c r="E34" s="89"/>
      <c r="F34" s="7"/>
      <c r="G34" s="89"/>
      <c r="H34" s="89"/>
      <c r="I34" s="89"/>
    </row>
    <row r="35" spans="3:9">
      <c r="C35" s="89"/>
      <c r="D35" s="89"/>
      <c r="E35" s="89"/>
      <c r="F35" s="7"/>
      <c r="G35" s="89"/>
      <c r="H35" s="89"/>
      <c r="I35" s="89"/>
    </row>
    <row r="36" spans="3:9">
      <c r="C36" s="89"/>
      <c r="D36" s="89"/>
      <c r="E36" s="89"/>
      <c r="F36" s="7"/>
      <c r="G36" s="89"/>
      <c r="H36" s="89"/>
      <c r="I36" s="89"/>
    </row>
    <row r="37" spans="3:9">
      <c r="C37" s="89"/>
      <c r="D37" s="89"/>
      <c r="E37" s="89"/>
      <c r="F37" s="7"/>
      <c r="G37" s="89"/>
      <c r="H37" s="89"/>
      <c r="I37" s="89"/>
    </row>
    <row r="38" spans="3:9">
      <c r="C38" s="89"/>
      <c r="D38" s="89"/>
      <c r="E38" s="89"/>
      <c r="F38" s="7"/>
      <c r="G38" s="89"/>
      <c r="H38" s="89"/>
      <c r="I38" s="89"/>
    </row>
    <row r="39" spans="3:9">
      <c r="C39" s="89"/>
      <c r="D39" s="89"/>
      <c r="E39" s="89"/>
      <c r="F39" s="7"/>
      <c r="G39" s="89"/>
      <c r="H39" s="89"/>
      <c r="I39" s="89"/>
    </row>
    <row r="40" spans="3:9">
      <c r="C40" s="89"/>
      <c r="D40" s="89"/>
      <c r="E40" s="89"/>
      <c r="F40" s="7"/>
      <c r="G40" s="89"/>
      <c r="H40" s="89"/>
      <c r="I40" s="89"/>
    </row>
    <row r="41" spans="3:9">
      <c r="C41" s="89"/>
      <c r="D41" s="89"/>
      <c r="E41" s="89"/>
      <c r="F41" s="7"/>
      <c r="G41" s="89"/>
      <c r="H41" s="89"/>
      <c r="I41" s="89"/>
    </row>
    <row r="42" spans="3:9">
      <c r="C42" s="89"/>
      <c r="D42" s="89"/>
      <c r="E42" s="89"/>
      <c r="F42" s="7"/>
      <c r="G42" s="89"/>
      <c r="H42" s="89"/>
      <c r="I42" s="89"/>
    </row>
    <row r="43" spans="3:9">
      <c r="C43" s="89"/>
      <c r="D43" s="89"/>
      <c r="E43" s="89"/>
      <c r="F43" s="7"/>
      <c r="G43" s="89"/>
      <c r="H43" s="89"/>
      <c r="I43" s="89"/>
    </row>
    <row r="44" spans="3:9">
      <c r="C44" s="89"/>
      <c r="D44" s="89"/>
      <c r="E44" s="89"/>
      <c r="F44" s="7"/>
      <c r="G44" s="89"/>
      <c r="H44" s="89"/>
      <c r="I44" s="89"/>
    </row>
    <row r="45" spans="3:9">
      <c r="C45" s="89"/>
      <c r="D45" s="89"/>
      <c r="E45" s="89"/>
      <c r="F45" s="7"/>
      <c r="G45" s="89"/>
      <c r="H45" s="89"/>
      <c r="I45" s="89"/>
    </row>
    <row r="46" spans="3:9">
      <c r="C46" s="89"/>
      <c r="D46" s="89"/>
      <c r="E46" s="89"/>
      <c r="F46" s="7"/>
      <c r="G46" s="89"/>
      <c r="H46" s="89"/>
      <c r="I46" s="89"/>
    </row>
    <row r="47" spans="3:9">
      <c r="C47" s="89"/>
      <c r="D47" s="89"/>
      <c r="E47" s="89"/>
      <c r="F47" s="7"/>
      <c r="G47" s="89"/>
      <c r="H47" s="89"/>
      <c r="I47" s="89"/>
    </row>
    <row r="48" spans="3:9">
      <c r="C48" s="89"/>
      <c r="D48" s="89"/>
      <c r="E48" s="89"/>
      <c r="F48" s="7"/>
      <c r="G48" s="89"/>
      <c r="H48" s="89"/>
      <c r="I48" s="89"/>
    </row>
    <row r="49" spans="3:9">
      <c r="C49" s="89"/>
      <c r="D49" s="89"/>
      <c r="E49" s="89"/>
      <c r="F49" s="7"/>
      <c r="G49" s="89"/>
      <c r="H49" s="89"/>
      <c r="I49" s="89"/>
    </row>
    <row r="50" spans="3:9">
      <c r="C50" s="89"/>
      <c r="D50" s="89"/>
      <c r="E50" s="89"/>
      <c r="F50" s="7"/>
      <c r="G50" s="89"/>
      <c r="H50" s="89"/>
      <c r="I50" s="89"/>
    </row>
    <row r="51" spans="3:9">
      <c r="C51" s="89"/>
      <c r="D51" s="89"/>
      <c r="E51" s="89"/>
      <c r="F51" s="7"/>
      <c r="G51" s="89"/>
      <c r="H51" s="89"/>
      <c r="I51" s="89"/>
    </row>
    <row r="52" spans="3:9">
      <c r="C52" s="89"/>
      <c r="D52" s="89"/>
      <c r="E52" s="89"/>
      <c r="F52" s="7"/>
      <c r="G52" s="89"/>
      <c r="H52" s="89"/>
      <c r="I52" s="89"/>
    </row>
    <row r="53" spans="3:9">
      <c r="C53" s="89"/>
      <c r="D53" s="89"/>
      <c r="E53" s="89"/>
      <c r="F53" s="7"/>
      <c r="G53" s="89"/>
      <c r="H53" s="89"/>
      <c r="I53" s="89"/>
    </row>
    <row r="54" spans="3:9">
      <c r="C54" s="89"/>
      <c r="D54" s="89"/>
      <c r="E54" s="89"/>
      <c r="F54" s="7"/>
      <c r="G54" s="89"/>
      <c r="H54" s="89"/>
      <c r="I54" s="89"/>
    </row>
    <row r="55" spans="3:9">
      <c r="C55" s="89"/>
      <c r="D55" s="89"/>
      <c r="E55" s="89"/>
      <c r="F55" s="7"/>
      <c r="G55" s="89"/>
      <c r="H55" s="89"/>
      <c r="I55" s="89"/>
    </row>
    <row r="56" spans="3:9">
      <c r="C56" s="288"/>
      <c r="D56" s="288"/>
      <c r="E56" s="288"/>
      <c r="F56" s="7"/>
      <c r="G56" s="89"/>
      <c r="H56" s="89"/>
      <c r="I56" s="89"/>
    </row>
    <row r="57" spans="3:9" ht="19">
      <c r="C57" s="74"/>
      <c r="D57" s="73"/>
      <c r="E57" s="75"/>
      <c r="F57" s="7"/>
      <c r="G57" s="89"/>
      <c r="H57" s="89"/>
      <c r="I57" s="89"/>
    </row>
    <row r="58" spans="3:9">
      <c r="C58" s="89"/>
      <c r="D58" s="89"/>
      <c r="E58" s="89"/>
      <c r="F58" s="7"/>
      <c r="G58" s="89"/>
      <c r="H58" s="89"/>
      <c r="I58" s="89"/>
    </row>
    <row r="59" spans="3:9">
      <c r="C59" s="89"/>
      <c r="D59" s="89"/>
      <c r="E59" s="89"/>
      <c r="F59" s="7"/>
      <c r="G59" s="89"/>
      <c r="H59" s="89"/>
      <c r="I59" s="89"/>
    </row>
    <row r="60" spans="3:9">
      <c r="C60" s="89"/>
      <c r="D60" s="89"/>
      <c r="E60" s="89"/>
      <c r="F60" s="7"/>
      <c r="G60" s="89"/>
      <c r="H60" s="89"/>
      <c r="I60" s="89"/>
    </row>
    <row r="61" spans="3:9">
      <c r="C61" s="89"/>
      <c r="D61" s="89"/>
      <c r="E61" s="89"/>
      <c r="F61" s="7"/>
      <c r="G61" s="89"/>
      <c r="H61" s="89"/>
      <c r="I61" s="89"/>
    </row>
    <row r="62" spans="3:9">
      <c r="C62" s="89"/>
      <c r="D62" s="89"/>
      <c r="E62" s="89"/>
      <c r="F62" s="7"/>
      <c r="G62" s="89"/>
      <c r="H62" s="89"/>
      <c r="I62" s="89"/>
    </row>
    <row r="63" spans="3:9">
      <c r="C63" s="89"/>
      <c r="D63" s="89"/>
      <c r="E63" s="89"/>
      <c r="F63" s="7"/>
      <c r="G63" s="89"/>
      <c r="H63" s="89"/>
      <c r="I63" s="89"/>
    </row>
    <row r="64" spans="3:9">
      <c r="C64" s="89"/>
      <c r="D64" s="89"/>
      <c r="E64" s="89"/>
      <c r="F64" s="7"/>
    </row>
    <row r="65" spans="3:6">
      <c r="C65" s="89"/>
      <c r="D65" s="89"/>
      <c r="E65" s="89"/>
      <c r="F65" s="7"/>
    </row>
    <row r="66" spans="3:6">
      <c r="C66" s="89"/>
      <c r="D66" s="89"/>
      <c r="E66" s="89"/>
      <c r="F66" s="7"/>
    </row>
    <row r="67" spans="3:6">
      <c r="C67" s="89"/>
      <c r="D67" s="89"/>
      <c r="E67" s="89"/>
      <c r="F67" s="7"/>
    </row>
    <row r="68" spans="3:6">
      <c r="C68" s="89"/>
      <c r="D68" s="89"/>
      <c r="E68" s="89"/>
      <c r="F68" s="7"/>
    </row>
    <row r="69" spans="3:6">
      <c r="C69" s="89"/>
      <c r="D69" s="89"/>
      <c r="E69" s="89"/>
      <c r="F69" s="7"/>
    </row>
    <row r="70" spans="3:6">
      <c r="C70" s="89"/>
      <c r="D70" s="89"/>
      <c r="E70" s="89"/>
      <c r="F70" s="7"/>
    </row>
    <row r="71" spans="3:6">
      <c r="C71" s="89"/>
      <c r="D71" s="89"/>
      <c r="E71" s="89"/>
      <c r="F71" s="7"/>
    </row>
    <row r="72" spans="3:6">
      <c r="C72" s="89"/>
      <c r="D72" s="89"/>
      <c r="E72" s="89"/>
      <c r="F72" s="7"/>
    </row>
    <row r="73" spans="3:6">
      <c r="C73" s="89"/>
      <c r="D73" s="89"/>
      <c r="E73" s="89"/>
      <c r="F73" s="7"/>
    </row>
    <row r="74" spans="3:6">
      <c r="C74" s="89"/>
      <c r="D74" s="89"/>
      <c r="E74" s="89"/>
      <c r="F74" s="7"/>
    </row>
    <row r="75" spans="3:6">
      <c r="C75" s="89"/>
      <c r="D75" s="89"/>
      <c r="E75" s="89"/>
      <c r="F75" s="7"/>
    </row>
    <row r="76" spans="3:6">
      <c r="C76" s="89"/>
      <c r="D76" s="89"/>
      <c r="E76" s="89"/>
      <c r="F76" s="7"/>
    </row>
    <row r="77" spans="3:6">
      <c r="C77" s="89"/>
      <c r="D77" s="89"/>
      <c r="E77" s="89"/>
      <c r="F77" s="7"/>
    </row>
    <row r="78" spans="3:6">
      <c r="C78" s="89"/>
      <c r="D78" s="89"/>
      <c r="E78" s="89"/>
      <c r="F78" s="7"/>
    </row>
    <row r="79" spans="3:6">
      <c r="C79" s="89"/>
      <c r="D79" s="89"/>
      <c r="E79" s="89"/>
      <c r="F79" s="7"/>
    </row>
    <row r="80" spans="3:6">
      <c r="C80" s="89"/>
      <c r="D80" s="89"/>
      <c r="E80" s="89"/>
      <c r="F80" s="7"/>
    </row>
    <row r="81" spans="3:6">
      <c r="C81" s="89"/>
      <c r="D81" s="89"/>
      <c r="E81" s="89"/>
      <c r="F81" s="7"/>
    </row>
    <row r="82" spans="3:6">
      <c r="C82" s="89"/>
      <c r="D82" s="89"/>
      <c r="E82" s="89"/>
      <c r="F82" s="7"/>
    </row>
    <row r="83" spans="3:6">
      <c r="C83" s="89"/>
      <c r="D83" s="89"/>
      <c r="E83" s="89"/>
      <c r="F83" s="7"/>
    </row>
    <row r="84" spans="3:6">
      <c r="C84" s="89"/>
      <c r="D84" s="89"/>
      <c r="E84" s="89"/>
      <c r="F84" s="7"/>
    </row>
    <row r="85" spans="3:6">
      <c r="C85" s="89"/>
      <c r="D85" s="89"/>
      <c r="E85" s="89"/>
      <c r="F85" s="7"/>
    </row>
    <row r="86" spans="3:6">
      <c r="C86" s="288"/>
      <c r="D86" s="288"/>
      <c r="E86" s="288"/>
      <c r="F86" s="7"/>
    </row>
    <row r="87" spans="3:6" ht="19">
      <c r="C87" s="74"/>
      <c r="D87" s="73"/>
      <c r="E87" s="75"/>
      <c r="F87" s="7"/>
    </row>
    <row r="88" spans="3:6">
      <c r="C88" s="89"/>
      <c r="D88" s="89"/>
      <c r="E88" s="89"/>
      <c r="F88" s="7"/>
    </row>
    <row r="89" spans="3:6">
      <c r="C89" s="89"/>
      <c r="D89" s="89"/>
      <c r="E89" s="89"/>
      <c r="F89" s="7"/>
    </row>
    <row r="90" spans="3:6">
      <c r="C90" s="89"/>
      <c r="D90" s="89"/>
      <c r="E90" s="89"/>
      <c r="F90" s="7"/>
    </row>
    <row r="91" spans="3:6">
      <c r="C91" s="89"/>
      <c r="D91" s="89"/>
      <c r="E91" s="89"/>
      <c r="F91" s="7"/>
    </row>
    <row r="92" spans="3:6">
      <c r="C92" s="89"/>
      <c r="D92" s="89"/>
      <c r="E92" s="89"/>
      <c r="F92" s="7"/>
    </row>
    <row r="93" spans="3:6">
      <c r="C93" s="89"/>
      <c r="D93" s="89"/>
      <c r="E93" s="89"/>
      <c r="F93" s="7"/>
    </row>
    <row r="94" spans="3:6">
      <c r="C94" s="89"/>
      <c r="D94" s="89"/>
      <c r="E94" s="89"/>
      <c r="F94" s="7"/>
    </row>
    <row r="95" spans="3:6">
      <c r="C95" s="89"/>
      <c r="D95" s="89"/>
      <c r="E95" s="89"/>
      <c r="F95" s="7"/>
    </row>
    <row r="96" spans="3:6">
      <c r="C96" s="89"/>
      <c r="D96" s="89"/>
      <c r="E96" s="89"/>
      <c r="F96" s="7"/>
    </row>
    <row r="97" spans="3:6">
      <c r="C97" s="89"/>
      <c r="D97" s="89"/>
      <c r="E97" s="89"/>
      <c r="F97" s="7"/>
    </row>
    <row r="98" spans="3:6">
      <c r="C98" s="89"/>
      <c r="D98" s="89"/>
      <c r="E98" s="89"/>
      <c r="F98" s="7"/>
    </row>
    <row r="99" spans="3:6">
      <c r="C99" s="89"/>
      <c r="D99" s="89"/>
      <c r="E99" s="89"/>
      <c r="F99" s="7"/>
    </row>
    <row r="100" spans="3:6">
      <c r="C100" s="89"/>
      <c r="D100" s="89"/>
      <c r="E100" s="89"/>
      <c r="F100" s="7"/>
    </row>
    <row r="101" spans="3:6">
      <c r="C101" s="89"/>
      <c r="D101" s="89"/>
      <c r="E101" s="89"/>
      <c r="F101" s="7"/>
    </row>
    <row r="102" spans="3:6">
      <c r="C102" s="89"/>
      <c r="D102" s="89"/>
      <c r="E102" s="89"/>
      <c r="F102" s="7"/>
    </row>
    <row r="103" spans="3:6">
      <c r="C103" s="89"/>
      <c r="D103" s="89"/>
      <c r="E103" s="89"/>
      <c r="F103" s="7"/>
    </row>
    <row r="104" spans="3:6">
      <c r="C104" s="89"/>
      <c r="D104" s="89"/>
      <c r="E104" s="89"/>
      <c r="F104" s="7"/>
    </row>
    <row r="105" spans="3:6">
      <c r="C105" s="89"/>
      <c r="D105" s="89"/>
      <c r="E105" s="89"/>
      <c r="F105" s="7"/>
    </row>
    <row r="106" spans="3:6">
      <c r="C106" s="89"/>
      <c r="D106" s="89"/>
      <c r="E106" s="89"/>
      <c r="F106" s="7"/>
    </row>
    <row r="107" spans="3:6">
      <c r="C107" s="89"/>
      <c r="D107" s="89"/>
      <c r="E107" s="89"/>
      <c r="F107" s="7"/>
    </row>
    <row r="108" spans="3:6">
      <c r="C108" s="89"/>
      <c r="D108" s="89"/>
      <c r="E108" s="89"/>
      <c r="F108" s="7"/>
    </row>
    <row r="109" spans="3:6">
      <c r="C109" s="89"/>
      <c r="D109" s="89"/>
      <c r="E109" s="89"/>
      <c r="F109" s="7"/>
    </row>
    <row r="110" spans="3:6">
      <c r="C110" s="89"/>
      <c r="D110" s="89"/>
      <c r="E110" s="89"/>
      <c r="F110" s="7"/>
    </row>
    <row r="111" spans="3:6">
      <c r="C111" s="89"/>
      <c r="D111" s="89"/>
      <c r="E111" s="89"/>
      <c r="F111" s="7"/>
    </row>
    <row r="112" spans="3:6">
      <c r="C112" s="89"/>
      <c r="D112" s="89"/>
      <c r="E112" s="89"/>
      <c r="F112" s="7"/>
    </row>
    <row r="113" spans="3:6">
      <c r="C113" s="89"/>
      <c r="D113" s="89"/>
      <c r="E113" s="89"/>
      <c r="F113" s="7"/>
    </row>
    <row r="114" spans="3:6">
      <c r="C114" s="89"/>
      <c r="D114" s="89"/>
      <c r="E114" s="89"/>
      <c r="F114" s="7"/>
    </row>
    <row r="115" spans="3:6">
      <c r="C115" s="89"/>
      <c r="D115" s="89"/>
      <c r="E115" s="89"/>
      <c r="F115" s="7"/>
    </row>
    <row r="116" spans="3:6">
      <c r="C116" s="288"/>
      <c r="D116" s="288"/>
      <c r="E116" s="288"/>
      <c r="F116" s="7"/>
    </row>
    <row r="117" spans="3:6" ht="19">
      <c r="C117" s="74"/>
      <c r="D117" s="73"/>
      <c r="E117" s="75"/>
      <c r="F117" s="7"/>
    </row>
    <row r="118" spans="3:6">
      <c r="C118" s="89"/>
      <c r="D118" s="89"/>
      <c r="E118" s="89"/>
      <c r="F118" s="7"/>
    </row>
    <row r="119" spans="3:6">
      <c r="C119" s="89"/>
      <c r="D119" s="89"/>
      <c r="E119" s="89"/>
      <c r="F119" s="7"/>
    </row>
    <row r="120" spans="3:6">
      <c r="C120" s="89"/>
      <c r="D120" s="89"/>
      <c r="E120" s="89"/>
      <c r="F120" s="7"/>
    </row>
    <row r="121" spans="3:6">
      <c r="C121" s="89"/>
      <c r="D121" s="89"/>
      <c r="E121" s="89"/>
      <c r="F121" s="7"/>
    </row>
    <row r="122" spans="3:6">
      <c r="C122" s="89"/>
      <c r="D122" s="89"/>
      <c r="E122" s="89"/>
      <c r="F122" s="7"/>
    </row>
    <row r="123" spans="3:6">
      <c r="C123" s="89"/>
      <c r="D123" s="89"/>
      <c r="E123" s="89"/>
      <c r="F123" s="7"/>
    </row>
    <row r="124" spans="3:6">
      <c r="C124" s="89"/>
      <c r="D124" s="89"/>
      <c r="E124" s="89"/>
      <c r="F124" s="7"/>
    </row>
    <row r="125" spans="3:6">
      <c r="C125" s="89"/>
      <c r="D125" s="89"/>
      <c r="E125" s="89"/>
      <c r="F125" s="7"/>
    </row>
    <row r="126" spans="3:6">
      <c r="C126" s="89"/>
      <c r="D126" s="89"/>
      <c r="E126" s="89"/>
      <c r="F126" s="7"/>
    </row>
    <row r="127" spans="3:6">
      <c r="C127" s="89"/>
      <c r="D127" s="89"/>
      <c r="E127" s="89"/>
      <c r="F127" s="7"/>
    </row>
    <row r="128" spans="3:6">
      <c r="C128" s="89"/>
      <c r="D128" s="89"/>
      <c r="E128" s="89"/>
      <c r="F128" s="7"/>
    </row>
    <row r="129" spans="3:6">
      <c r="C129" s="89"/>
      <c r="D129" s="89"/>
      <c r="E129" s="89"/>
      <c r="F129" s="7"/>
    </row>
    <row r="130" spans="3:6">
      <c r="C130" s="89"/>
      <c r="D130" s="89"/>
      <c r="E130" s="89"/>
      <c r="F130" s="7"/>
    </row>
    <row r="131" spans="3:6">
      <c r="C131" s="89"/>
      <c r="D131" s="89"/>
      <c r="E131" s="89"/>
      <c r="F131" s="7"/>
    </row>
    <row r="132" spans="3:6">
      <c r="C132" s="89"/>
      <c r="D132" s="89"/>
      <c r="E132" s="89"/>
      <c r="F132" s="7"/>
    </row>
    <row r="133" spans="3:6">
      <c r="C133" s="89"/>
      <c r="D133" s="89"/>
      <c r="E133" s="89"/>
      <c r="F133" s="7"/>
    </row>
    <row r="134" spans="3:6">
      <c r="C134" s="89"/>
      <c r="D134" s="89"/>
      <c r="E134" s="89"/>
      <c r="F134" s="7"/>
    </row>
    <row r="135" spans="3:6">
      <c r="C135" s="89"/>
      <c r="D135" s="89"/>
      <c r="E135" s="89"/>
      <c r="F135" s="7"/>
    </row>
    <row r="136" spans="3:6">
      <c r="C136" s="89"/>
      <c r="D136" s="89"/>
      <c r="E136" s="89"/>
      <c r="F136" s="7"/>
    </row>
    <row r="137" spans="3:6">
      <c r="C137" s="89"/>
      <c r="D137" s="89"/>
      <c r="E137" s="89"/>
      <c r="F137" s="7"/>
    </row>
    <row r="138" spans="3:6">
      <c r="C138" s="89"/>
      <c r="D138" s="89"/>
      <c r="E138" s="89"/>
      <c r="F138" s="7"/>
    </row>
    <row r="139" spans="3:6">
      <c r="C139" s="89"/>
      <c r="D139" s="89"/>
      <c r="E139" s="89"/>
      <c r="F139" s="7"/>
    </row>
    <row r="140" spans="3:6">
      <c r="C140" s="89"/>
      <c r="D140" s="89"/>
      <c r="E140" s="89"/>
      <c r="F140" s="7"/>
    </row>
    <row r="141" spans="3:6">
      <c r="C141" s="89"/>
      <c r="D141" s="89"/>
      <c r="E141" s="89"/>
      <c r="F141" s="7"/>
    </row>
    <row r="142" spans="3:6">
      <c r="C142" s="89"/>
      <c r="D142" s="89"/>
      <c r="E142" s="89"/>
      <c r="F142" s="7"/>
    </row>
    <row r="143" spans="3:6">
      <c r="C143" s="89"/>
      <c r="D143" s="89"/>
      <c r="E143" s="89"/>
      <c r="F143" s="7"/>
    </row>
    <row r="144" spans="3:6">
      <c r="C144" s="89"/>
      <c r="D144" s="89"/>
      <c r="E144" s="89"/>
      <c r="F144" s="7"/>
    </row>
    <row r="145" spans="3:6">
      <c r="C145" s="89"/>
      <c r="D145" s="89"/>
      <c r="E145" s="89"/>
      <c r="F145" s="7"/>
    </row>
    <row r="146" spans="3:6">
      <c r="C146" s="288"/>
      <c r="D146" s="288"/>
      <c r="E146" s="288"/>
      <c r="F146" s="7"/>
    </row>
    <row r="147" spans="3:6" ht="19">
      <c r="C147" s="74"/>
      <c r="D147" s="73"/>
      <c r="E147" s="75"/>
      <c r="F147" s="7"/>
    </row>
    <row r="148" spans="3:6">
      <c r="C148" s="89"/>
      <c r="D148" s="89"/>
      <c r="E148" s="89"/>
      <c r="F148" s="7"/>
    </row>
    <row r="149" spans="3:6">
      <c r="C149" s="89"/>
      <c r="D149" s="89"/>
      <c r="E149" s="89"/>
      <c r="F149" s="7"/>
    </row>
    <row r="150" spans="3:6">
      <c r="C150" s="89"/>
      <c r="D150" s="89"/>
      <c r="E150" s="89"/>
      <c r="F150" s="7"/>
    </row>
    <row r="151" spans="3:6">
      <c r="C151" s="89"/>
      <c r="D151" s="89"/>
      <c r="E151" s="89"/>
      <c r="F151" s="7"/>
    </row>
    <row r="152" spans="3:6">
      <c r="C152" s="89"/>
      <c r="D152" s="89"/>
      <c r="E152" s="89"/>
      <c r="F152" s="7"/>
    </row>
    <row r="153" spans="3:6">
      <c r="C153" s="89"/>
      <c r="D153" s="89"/>
      <c r="E153" s="89"/>
      <c r="F153" s="7"/>
    </row>
    <row r="154" spans="3:6">
      <c r="C154" s="89"/>
      <c r="D154" s="89"/>
      <c r="E154" s="89"/>
      <c r="F154" s="7"/>
    </row>
    <row r="155" spans="3:6">
      <c r="C155" s="89"/>
      <c r="D155" s="89"/>
      <c r="E155" s="89"/>
      <c r="F155" s="7"/>
    </row>
    <row r="156" spans="3:6">
      <c r="C156" s="89"/>
      <c r="D156" s="89"/>
      <c r="E156" s="89"/>
      <c r="F156" s="7"/>
    </row>
    <row r="157" spans="3:6">
      <c r="C157" s="89"/>
      <c r="D157" s="89"/>
      <c r="E157" s="89"/>
      <c r="F157" s="7"/>
    </row>
    <row r="158" spans="3:6">
      <c r="C158" s="89"/>
      <c r="D158" s="89"/>
      <c r="E158" s="89"/>
      <c r="F158" s="7"/>
    </row>
    <row r="159" spans="3:6">
      <c r="C159" s="89"/>
      <c r="D159" s="89"/>
      <c r="E159" s="89"/>
      <c r="F159" s="7"/>
    </row>
    <row r="160" spans="3:6">
      <c r="C160" s="89"/>
      <c r="D160" s="89"/>
      <c r="E160" s="89"/>
      <c r="F160" s="7"/>
    </row>
    <row r="161" spans="3:6">
      <c r="C161" s="89"/>
      <c r="D161" s="89"/>
      <c r="E161" s="89"/>
      <c r="F161" s="7"/>
    </row>
    <row r="162" spans="3:6">
      <c r="C162" s="89"/>
      <c r="D162" s="89"/>
      <c r="E162" s="89"/>
      <c r="F162" s="7"/>
    </row>
    <row r="163" spans="3:6">
      <c r="C163" s="89"/>
      <c r="D163" s="89"/>
      <c r="E163" s="89"/>
      <c r="F163" s="7"/>
    </row>
    <row r="164" spans="3:6">
      <c r="C164" s="89"/>
      <c r="D164" s="89"/>
      <c r="E164" s="89"/>
      <c r="F164" s="7"/>
    </row>
    <row r="165" spans="3:6">
      <c r="C165" s="89"/>
      <c r="D165" s="89"/>
      <c r="E165" s="89"/>
      <c r="F165" s="7"/>
    </row>
    <row r="166" spans="3:6">
      <c r="C166" s="89"/>
      <c r="D166" s="89"/>
      <c r="E166" s="89"/>
      <c r="F166" s="7"/>
    </row>
    <row r="167" spans="3:6">
      <c r="C167" s="89"/>
      <c r="D167" s="89"/>
      <c r="E167" s="89"/>
      <c r="F167" s="7"/>
    </row>
    <row r="168" spans="3:6">
      <c r="C168" s="89"/>
      <c r="D168" s="89"/>
      <c r="E168" s="89"/>
      <c r="F168" s="7"/>
    </row>
    <row r="169" spans="3:6">
      <c r="C169" s="89"/>
      <c r="D169" s="89"/>
      <c r="E169" s="89"/>
      <c r="F169" s="7"/>
    </row>
    <row r="170" spans="3:6">
      <c r="C170" s="89"/>
      <c r="D170" s="89"/>
      <c r="E170" s="89"/>
      <c r="F170" s="7"/>
    </row>
    <row r="171" spans="3:6">
      <c r="C171" s="89"/>
      <c r="D171" s="89"/>
      <c r="E171" s="89"/>
      <c r="F171" s="7"/>
    </row>
    <row r="172" spans="3:6">
      <c r="C172" s="89"/>
      <c r="D172" s="89"/>
      <c r="E172" s="89"/>
      <c r="F172" s="7"/>
    </row>
    <row r="173" spans="3:6">
      <c r="C173" s="89"/>
      <c r="D173" s="89"/>
      <c r="E173" s="89"/>
      <c r="F173" s="7"/>
    </row>
    <row r="174" spans="3:6">
      <c r="C174" s="89"/>
      <c r="D174" s="89"/>
      <c r="E174" s="89"/>
      <c r="F174" s="7"/>
    </row>
    <row r="175" spans="3:6">
      <c r="C175" s="89"/>
      <c r="D175" s="89"/>
      <c r="E175" s="89"/>
      <c r="F175" s="7"/>
    </row>
    <row r="176" spans="3:6">
      <c r="C176" s="288"/>
      <c r="D176" s="288"/>
      <c r="E176" s="288"/>
      <c r="F176" s="7"/>
    </row>
    <row r="177" spans="3:6" ht="19">
      <c r="C177" s="74"/>
      <c r="D177" s="73"/>
      <c r="E177" s="75"/>
      <c r="F177" s="7"/>
    </row>
    <row r="178" spans="3:6">
      <c r="C178" s="89"/>
      <c r="D178" s="89"/>
      <c r="E178" s="89"/>
      <c r="F178" s="7"/>
    </row>
    <row r="179" spans="3:6">
      <c r="C179" s="89"/>
      <c r="D179" s="89"/>
      <c r="E179" s="89"/>
      <c r="F179" s="7"/>
    </row>
    <row r="180" spans="3:6">
      <c r="C180" s="89"/>
      <c r="D180" s="89"/>
      <c r="E180" s="89"/>
      <c r="F180" s="7"/>
    </row>
    <row r="181" spans="3:6">
      <c r="C181" s="89"/>
      <c r="D181" s="89"/>
      <c r="E181" s="89"/>
      <c r="F181" s="7"/>
    </row>
    <row r="182" spans="3:6">
      <c r="C182" s="89"/>
      <c r="D182" s="89"/>
      <c r="E182" s="89"/>
      <c r="F182" s="7"/>
    </row>
    <row r="183" spans="3:6">
      <c r="C183" s="89"/>
      <c r="D183" s="89"/>
      <c r="E183" s="89"/>
      <c r="F183" s="7"/>
    </row>
    <row r="184" spans="3:6">
      <c r="C184" s="89"/>
      <c r="D184" s="89"/>
      <c r="E184" s="89"/>
      <c r="F184" s="7"/>
    </row>
    <row r="185" spans="3:6">
      <c r="C185" s="89"/>
      <c r="D185" s="89"/>
      <c r="E185" s="89"/>
      <c r="F185" s="7"/>
    </row>
    <row r="186" spans="3:6">
      <c r="C186" s="89"/>
      <c r="D186" s="89"/>
      <c r="E186" s="89"/>
      <c r="F186" s="7"/>
    </row>
    <row r="187" spans="3:6">
      <c r="C187" s="89"/>
      <c r="D187" s="89"/>
      <c r="E187" s="89"/>
      <c r="F187" s="7"/>
    </row>
    <row r="188" spans="3:6">
      <c r="C188" s="89"/>
      <c r="D188" s="89"/>
      <c r="E188" s="89"/>
      <c r="F188" s="7"/>
    </row>
    <row r="189" spans="3:6">
      <c r="C189" s="89"/>
      <c r="D189" s="89"/>
      <c r="E189" s="89"/>
      <c r="F189" s="7"/>
    </row>
    <row r="190" spans="3:6">
      <c r="C190" s="89"/>
      <c r="D190" s="89"/>
      <c r="E190" s="89"/>
      <c r="F190" s="7"/>
    </row>
    <row r="191" spans="3:6">
      <c r="C191" s="89"/>
      <c r="D191" s="89"/>
      <c r="E191" s="89"/>
      <c r="F191" s="7"/>
    </row>
    <row r="192" spans="3:6">
      <c r="C192" s="89"/>
      <c r="D192" s="89"/>
      <c r="E192" s="89"/>
      <c r="F192" s="7"/>
    </row>
    <row r="193" spans="3:6">
      <c r="C193" s="89"/>
      <c r="D193" s="89"/>
      <c r="E193" s="89"/>
      <c r="F193" s="7"/>
    </row>
    <row r="194" spans="3:6">
      <c r="C194" s="89"/>
      <c r="D194" s="89"/>
      <c r="E194" s="89"/>
      <c r="F194" s="7"/>
    </row>
    <row r="195" spans="3:6">
      <c r="C195" s="89"/>
      <c r="D195" s="89"/>
      <c r="E195" s="89"/>
      <c r="F195" s="7"/>
    </row>
    <row r="196" spans="3:6">
      <c r="C196" s="89"/>
      <c r="D196" s="89"/>
      <c r="E196" s="89"/>
      <c r="F196" s="7"/>
    </row>
    <row r="197" spans="3:6">
      <c r="C197" s="89"/>
      <c r="D197" s="89"/>
      <c r="E197" s="89"/>
      <c r="F197" s="7"/>
    </row>
    <row r="198" spans="3:6">
      <c r="C198" s="89"/>
      <c r="D198" s="89"/>
      <c r="E198" s="89"/>
      <c r="F198" s="7"/>
    </row>
    <row r="199" spans="3:6">
      <c r="C199" s="89"/>
      <c r="D199" s="89"/>
      <c r="E199" s="89"/>
      <c r="F199" s="7"/>
    </row>
    <row r="200" spans="3:6">
      <c r="C200" s="89"/>
      <c r="D200" s="89"/>
      <c r="E200" s="89"/>
      <c r="F200" s="7"/>
    </row>
    <row r="201" spans="3:6">
      <c r="C201" s="89"/>
      <c r="D201" s="89"/>
      <c r="E201" s="89"/>
      <c r="F201" s="7"/>
    </row>
    <row r="202" spans="3:6">
      <c r="C202" s="89"/>
      <c r="D202" s="89"/>
      <c r="E202" s="89"/>
      <c r="F202" s="7"/>
    </row>
    <row r="203" spans="3:6">
      <c r="C203" s="89"/>
      <c r="D203" s="89"/>
      <c r="E203" s="89"/>
      <c r="F203" s="7"/>
    </row>
    <row r="204" spans="3:6">
      <c r="C204" s="89"/>
      <c r="D204" s="89"/>
      <c r="E204" s="89"/>
      <c r="F204" s="7"/>
    </row>
    <row r="205" spans="3:6">
      <c r="C205" s="89"/>
      <c r="D205" s="89"/>
      <c r="E205" s="89"/>
      <c r="F205" s="7"/>
    </row>
    <row r="206" spans="3:6">
      <c r="C206" s="288"/>
      <c r="D206" s="288"/>
      <c r="E206" s="288"/>
      <c r="F206" s="7"/>
    </row>
    <row r="207" spans="3:6" ht="19">
      <c r="C207" s="74"/>
      <c r="D207" s="73"/>
      <c r="E207" s="75"/>
      <c r="F207" s="7"/>
    </row>
    <row r="208" spans="3:6">
      <c r="C208" s="89"/>
      <c r="D208" s="89"/>
      <c r="E208" s="89"/>
      <c r="F208" s="7"/>
    </row>
    <row r="209" spans="3:6">
      <c r="C209" s="89"/>
      <c r="D209" s="89"/>
      <c r="E209" s="89"/>
      <c r="F209" s="7"/>
    </row>
    <row r="210" spans="3:6">
      <c r="C210" s="89"/>
      <c r="D210" s="89"/>
      <c r="E210" s="89"/>
      <c r="F210" s="7"/>
    </row>
    <row r="211" spans="3:6">
      <c r="C211" s="89"/>
      <c r="D211" s="89"/>
      <c r="E211" s="89"/>
      <c r="F211" s="7"/>
    </row>
    <row r="212" spans="3:6">
      <c r="C212" s="89"/>
      <c r="D212" s="89"/>
      <c r="E212" s="89"/>
      <c r="F212" s="7"/>
    </row>
    <row r="213" spans="3:6">
      <c r="C213" s="89"/>
      <c r="D213" s="89"/>
      <c r="E213" s="89"/>
      <c r="F213" s="7"/>
    </row>
    <row r="214" spans="3:6">
      <c r="C214" s="89"/>
      <c r="D214" s="89"/>
      <c r="E214" s="89"/>
      <c r="F214" s="7"/>
    </row>
    <row r="215" spans="3:6">
      <c r="C215" s="89"/>
      <c r="D215" s="89"/>
      <c r="E215" s="89"/>
      <c r="F215" s="7"/>
    </row>
    <row r="216" spans="3:6">
      <c r="C216" s="89"/>
      <c r="D216" s="89"/>
      <c r="E216" s="89"/>
      <c r="F216" s="7"/>
    </row>
    <row r="217" spans="3:6">
      <c r="C217" s="89"/>
      <c r="D217" s="89"/>
      <c r="E217" s="89"/>
      <c r="F217" s="7"/>
    </row>
    <row r="218" spans="3:6">
      <c r="C218" s="89"/>
      <c r="D218" s="89"/>
      <c r="E218" s="89"/>
      <c r="F218" s="7"/>
    </row>
    <row r="219" spans="3:6">
      <c r="C219" s="89"/>
      <c r="D219" s="89"/>
      <c r="E219" s="89"/>
      <c r="F219" s="7"/>
    </row>
    <row r="220" spans="3:6">
      <c r="C220" s="89"/>
      <c r="D220" s="89"/>
      <c r="E220" s="89"/>
      <c r="F220" s="7"/>
    </row>
    <row r="221" spans="3:6">
      <c r="C221" s="89"/>
      <c r="D221" s="89"/>
      <c r="E221" s="89"/>
      <c r="F221" s="7"/>
    </row>
    <row r="222" spans="3:6">
      <c r="C222" s="89"/>
      <c r="D222" s="89"/>
      <c r="E222" s="89"/>
      <c r="F222" s="7"/>
    </row>
    <row r="223" spans="3:6">
      <c r="C223" s="89"/>
      <c r="D223" s="89"/>
      <c r="E223" s="89"/>
      <c r="F223" s="7"/>
    </row>
    <row r="224" spans="3:6">
      <c r="C224" s="89"/>
      <c r="D224" s="89"/>
      <c r="E224" s="89"/>
      <c r="F224" s="7"/>
    </row>
    <row r="225" spans="3:6">
      <c r="C225" s="89"/>
      <c r="D225" s="89"/>
      <c r="E225" s="89"/>
      <c r="F225" s="7"/>
    </row>
    <row r="226" spans="3:6">
      <c r="C226" s="89"/>
      <c r="D226" s="89"/>
      <c r="E226" s="89"/>
      <c r="F226" s="7"/>
    </row>
    <row r="227" spans="3:6">
      <c r="C227" s="89"/>
      <c r="D227" s="89"/>
      <c r="E227" s="89"/>
      <c r="F227" s="7"/>
    </row>
    <row r="228" spans="3:6">
      <c r="C228" s="89"/>
      <c r="D228" s="89"/>
      <c r="E228" s="89"/>
      <c r="F228" s="7"/>
    </row>
    <row r="229" spans="3:6">
      <c r="C229" s="89"/>
      <c r="D229" s="89"/>
      <c r="E229" s="89"/>
      <c r="F229" s="7"/>
    </row>
    <row r="230" spans="3:6">
      <c r="C230" s="89"/>
      <c r="D230" s="89"/>
      <c r="E230" s="89"/>
      <c r="F230" s="7"/>
    </row>
    <row r="231" spans="3:6">
      <c r="C231" s="89"/>
      <c r="D231" s="89"/>
      <c r="E231" s="89"/>
      <c r="F231" s="7"/>
    </row>
    <row r="232" spans="3:6">
      <c r="C232" s="89"/>
      <c r="D232" s="89"/>
      <c r="E232" s="89"/>
      <c r="F232" s="7"/>
    </row>
    <row r="233" spans="3:6">
      <c r="C233" s="89"/>
      <c r="D233" s="89"/>
      <c r="E233" s="89"/>
      <c r="F233" s="7"/>
    </row>
    <row r="234" spans="3:6">
      <c r="C234" s="89"/>
      <c r="D234" s="89"/>
      <c r="E234" s="89"/>
      <c r="F234" s="7"/>
    </row>
    <row r="235" spans="3:6">
      <c r="C235" s="89"/>
      <c r="D235" s="89"/>
      <c r="E235" s="89"/>
      <c r="F235" s="7"/>
    </row>
    <row r="236" spans="3:6">
      <c r="C236" s="288"/>
      <c r="D236" s="288"/>
      <c r="E236" s="288"/>
      <c r="F236" s="7"/>
    </row>
    <row r="237" spans="3:6" ht="19">
      <c r="C237" s="74"/>
      <c r="D237" s="73"/>
      <c r="E237" s="75"/>
      <c r="F237" s="7"/>
    </row>
    <row r="238" spans="3:6">
      <c r="C238" s="89"/>
      <c r="D238" s="89"/>
      <c r="E238" s="89"/>
      <c r="F238" s="7"/>
    </row>
    <row r="239" spans="3:6">
      <c r="C239" s="89"/>
      <c r="D239" s="89"/>
      <c r="E239" s="89"/>
      <c r="F239" s="7"/>
    </row>
    <row r="240" spans="3:6">
      <c r="C240" s="89"/>
      <c r="D240" s="89"/>
      <c r="E240" s="89"/>
      <c r="F240" s="7"/>
    </row>
    <row r="241" spans="3:6">
      <c r="C241" s="89"/>
      <c r="D241" s="89"/>
      <c r="E241" s="89"/>
      <c r="F241" s="7"/>
    </row>
    <row r="242" spans="3:6">
      <c r="C242" s="89"/>
      <c r="D242" s="89"/>
      <c r="E242" s="89"/>
      <c r="F242" s="7"/>
    </row>
    <row r="243" spans="3:6">
      <c r="C243" s="89"/>
      <c r="D243" s="89"/>
      <c r="E243" s="89"/>
      <c r="F243" s="7"/>
    </row>
    <row r="244" spans="3:6">
      <c r="C244" s="89"/>
      <c r="D244" s="89"/>
      <c r="E244" s="89"/>
      <c r="F244" s="7"/>
    </row>
    <row r="245" spans="3:6">
      <c r="C245" s="89"/>
      <c r="D245" s="89"/>
      <c r="E245" s="89"/>
      <c r="F245" s="7"/>
    </row>
    <row r="246" spans="3:6">
      <c r="C246" s="89"/>
      <c r="D246" s="89"/>
      <c r="E246" s="89"/>
      <c r="F246" s="7"/>
    </row>
    <row r="247" spans="3:6">
      <c r="C247" s="89"/>
      <c r="D247" s="89"/>
      <c r="E247" s="89"/>
      <c r="F247" s="7"/>
    </row>
    <row r="248" spans="3:6">
      <c r="C248" s="89"/>
      <c r="D248" s="89"/>
      <c r="E248" s="89"/>
      <c r="F248" s="7"/>
    </row>
    <row r="249" spans="3:6">
      <c r="C249" s="89"/>
      <c r="D249" s="89"/>
      <c r="E249" s="89"/>
      <c r="F249" s="7"/>
    </row>
    <row r="250" spans="3:6">
      <c r="C250" s="89"/>
      <c r="D250" s="89"/>
      <c r="E250" s="89"/>
      <c r="F250" s="7"/>
    </row>
    <row r="251" spans="3:6">
      <c r="C251" s="89"/>
      <c r="D251" s="89"/>
      <c r="E251" s="89"/>
      <c r="F251" s="7"/>
    </row>
    <row r="252" spans="3:6">
      <c r="C252" s="89"/>
      <c r="D252" s="89"/>
      <c r="E252" s="89"/>
      <c r="F252" s="7"/>
    </row>
    <row r="253" spans="3:6">
      <c r="C253" s="89"/>
      <c r="D253" s="89"/>
      <c r="E253" s="89"/>
      <c r="F253" s="7"/>
    </row>
    <row r="254" spans="3:6">
      <c r="C254" s="89"/>
      <c r="D254" s="89"/>
      <c r="E254" s="89"/>
      <c r="F254" s="7"/>
    </row>
    <row r="255" spans="3:6">
      <c r="C255" s="89"/>
      <c r="D255" s="89"/>
      <c r="E255" s="89"/>
      <c r="F255" s="7"/>
    </row>
    <row r="256" spans="3:6">
      <c r="C256" s="89"/>
      <c r="D256" s="89"/>
      <c r="E256" s="89"/>
      <c r="F256" s="7"/>
    </row>
    <row r="257" spans="3:6">
      <c r="C257" s="89"/>
      <c r="D257" s="89"/>
      <c r="E257" s="89"/>
      <c r="F257" s="7"/>
    </row>
    <row r="258" spans="3:6">
      <c r="C258" s="89"/>
      <c r="D258" s="89"/>
      <c r="E258" s="89"/>
      <c r="F258" s="7"/>
    </row>
    <row r="259" spans="3:6">
      <c r="C259" s="89"/>
      <c r="D259" s="89"/>
      <c r="E259" s="89"/>
      <c r="F259" s="7"/>
    </row>
    <row r="260" spans="3:6">
      <c r="C260" s="89"/>
      <c r="D260" s="89"/>
      <c r="E260" s="89"/>
      <c r="F260" s="7"/>
    </row>
    <row r="261" spans="3:6">
      <c r="C261" s="89"/>
      <c r="D261" s="89"/>
      <c r="E261" s="89"/>
      <c r="F261" s="7"/>
    </row>
    <row r="262" spans="3:6">
      <c r="C262" s="89"/>
      <c r="D262" s="89"/>
      <c r="E262" s="89"/>
      <c r="F262" s="7"/>
    </row>
    <row r="263" spans="3:6">
      <c r="C263" s="89"/>
      <c r="D263" s="89"/>
      <c r="E263" s="89"/>
      <c r="F263" s="7"/>
    </row>
    <row r="264" spans="3:6">
      <c r="C264" s="89"/>
      <c r="D264" s="89"/>
      <c r="E264" s="89"/>
      <c r="F264" s="7"/>
    </row>
    <row r="265" spans="3:6">
      <c r="C265" s="89"/>
      <c r="D265" s="89"/>
      <c r="E265" s="89"/>
      <c r="F265" s="7"/>
    </row>
    <row r="266" spans="3:6">
      <c r="C266" s="288"/>
      <c r="D266" s="288"/>
      <c r="E266" s="288"/>
      <c r="F266" s="7"/>
    </row>
    <row r="267" spans="3:6" ht="19">
      <c r="C267" s="74"/>
      <c r="D267" s="73"/>
      <c r="E267" s="75"/>
      <c r="F267" s="7"/>
    </row>
    <row r="268" spans="3:6">
      <c r="C268" s="89"/>
      <c r="D268" s="89"/>
      <c r="E268" s="89"/>
      <c r="F268" s="7"/>
    </row>
    <row r="269" spans="3:6">
      <c r="C269" s="89"/>
      <c r="D269" s="89"/>
      <c r="E269" s="89"/>
      <c r="F269" s="7"/>
    </row>
    <row r="270" spans="3:6">
      <c r="C270" s="89"/>
      <c r="D270" s="89"/>
      <c r="E270" s="89"/>
      <c r="F270" s="7"/>
    </row>
    <row r="271" spans="3:6">
      <c r="C271" s="89"/>
      <c r="D271" s="89"/>
      <c r="E271" s="89"/>
      <c r="F271" s="7"/>
    </row>
    <row r="272" spans="3:6">
      <c r="C272" s="89"/>
      <c r="D272" s="89"/>
      <c r="E272" s="89"/>
      <c r="F272" s="7"/>
    </row>
    <row r="273" spans="3:6">
      <c r="C273" s="89"/>
      <c r="D273" s="89"/>
      <c r="E273" s="89"/>
      <c r="F273" s="7"/>
    </row>
    <row r="274" spans="3:6">
      <c r="C274" s="89"/>
      <c r="D274" s="89"/>
      <c r="E274" s="89"/>
      <c r="F274" s="7"/>
    </row>
    <row r="275" spans="3:6">
      <c r="C275" s="89"/>
      <c r="D275" s="89"/>
      <c r="E275" s="89"/>
      <c r="F275" s="7"/>
    </row>
    <row r="276" spans="3:6">
      <c r="C276" s="89"/>
      <c r="D276" s="89"/>
      <c r="E276" s="89"/>
      <c r="F276" s="7"/>
    </row>
    <row r="277" spans="3:6">
      <c r="C277" s="89"/>
      <c r="D277" s="89"/>
      <c r="E277" s="89"/>
      <c r="F277" s="7"/>
    </row>
    <row r="278" spans="3:6">
      <c r="C278" s="89"/>
      <c r="D278" s="89"/>
      <c r="E278" s="89"/>
      <c r="F278" s="7"/>
    </row>
    <row r="279" spans="3:6">
      <c r="C279" s="89"/>
      <c r="D279" s="89"/>
      <c r="E279" s="89"/>
      <c r="F279" s="7"/>
    </row>
    <row r="280" spans="3:6">
      <c r="C280" s="89"/>
      <c r="D280" s="89"/>
      <c r="E280" s="89"/>
      <c r="F280" s="7"/>
    </row>
    <row r="281" spans="3:6">
      <c r="C281" s="89"/>
      <c r="D281" s="89"/>
      <c r="E281" s="89"/>
      <c r="F281" s="7"/>
    </row>
    <row r="282" spans="3:6">
      <c r="C282" s="89"/>
      <c r="D282" s="89"/>
      <c r="E282" s="89"/>
      <c r="F282" s="7"/>
    </row>
    <row r="283" spans="3:6">
      <c r="C283" s="89"/>
      <c r="D283" s="89"/>
      <c r="E283" s="89"/>
      <c r="F283" s="7"/>
    </row>
    <row r="284" spans="3:6">
      <c r="C284" s="89"/>
      <c r="D284" s="89"/>
      <c r="E284" s="89"/>
      <c r="F284" s="7"/>
    </row>
    <row r="285" spans="3:6">
      <c r="C285" s="89"/>
      <c r="D285" s="89"/>
      <c r="E285" s="89"/>
      <c r="F285" s="7"/>
    </row>
    <row r="286" spans="3:6">
      <c r="C286" s="89"/>
      <c r="D286" s="89"/>
      <c r="E286" s="89"/>
      <c r="F286" s="7"/>
    </row>
    <row r="287" spans="3:6">
      <c r="C287" s="89"/>
      <c r="D287" s="89"/>
      <c r="E287" s="89"/>
      <c r="F287" s="7"/>
    </row>
    <row r="288" spans="3:6">
      <c r="C288" s="89"/>
      <c r="D288" s="89"/>
      <c r="E288" s="89"/>
      <c r="F288" s="7"/>
    </row>
    <row r="289" spans="3:6">
      <c r="C289" s="89"/>
      <c r="D289" s="89"/>
      <c r="E289" s="89"/>
      <c r="F289" s="7"/>
    </row>
    <row r="290" spans="3:6">
      <c r="C290" s="89"/>
      <c r="D290" s="89"/>
      <c r="E290" s="89"/>
      <c r="F290" s="7"/>
    </row>
    <row r="291" spans="3:6">
      <c r="C291" s="89"/>
      <c r="D291" s="89"/>
      <c r="E291" s="89"/>
      <c r="F291" s="7"/>
    </row>
    <row r="292" spans="3:6">
      <c r="C292" s="89"/>
      <c r="D292" s="89"/>
      <c r="E292" s="89"/>
      <c r="F292" s="7"/>
    </row>
    <row r="293" spans="3:6">
      <c r="C293" s="89"/>
      <c r="D293" s="89"/>
      <c r="E293" s="89"/>
      <c r="F293" s="7"/>
    </row>
    <row r="294" spans="3:6">
      <c r="C294" s="89"/>
      <c r="D294" s="89"/>
      <c r="E294" s="89"/>
      <c r="F294" s="7"/>
    </row>
    <row r="295" spans="3:6">
      <c r="C295" s="89"/>
      <c r="D295" s="89"/>
      <c r="E295" s="89"/>
      <c r="F295" s="7"/>
    </row>
    <row r="296" spans="3:6">
      <c r="C296" s="89"/>
      <c r="D296" s="89"/>
      <c r="E296" s="89"/>
      <c r="F296" s="7"/>
    </row>
    <row r="297" spans="3:6">
      <c r="C297" s="89"/>
      <c r="D297" s="89"/>
      <c r="E297" s="89"/>
      <c r="F297" s="7"/>
    </row>
    <row r="298" spans="3:6">
      <c r="C298" s="89"/>
      <c r="D298" s="89"/>
      <c r="E298" s="89"/>
      <c r="F298" s="7"/>
    </row>
    <row r="299" spans="3:6">
      <c r="C299" s="89"/>
      <c r="D299" s="89"/>
      <c r="E299" s="89"/>
      <c r="F299" s="7"/>
    </row>
    <row r="300" spans="3:6">
      <c r="C300" s="89"/>
      <c r="D300" s="89"/>
      <c r="E300" s="89"/>
      <c r="F300" s="7"/>
    </row>
    <row r="301" spans="3:6">
      <c r="C301" s="89"/>
      <c r="D301" s="89"/>
      <c r="E301" s="89"/>
      <c r="F301" s="7"/>
    </row>
    <row r="302" spans="3:6">
      <c r="C302" s="89"/>
      <c r="D302" s="89"/>
      <c r="E302" s="89"/>
      <c r="F302" s="7"/>
    </row>
    <row r="303" spans="3:6">
      <c r="C303" s="89"/>
      <c r="D303" s="89"/>
      <c r="E303" s="89"/>
      <c r="F303" s="7"/>
    </row>
    <row r="304" spans="3:6">
      <c r="C304" s="89"/>
      <c r="D304" s="89"/>
      <c r="E304" s="89"/>
      <c r="F304" s="7"/>
    </row>
    <row r="305" spans="3:6">
      <c r="C305" s="89"/>
      <c r="D305" s="89"/>
      <c r="E305" s="89"/>
      <c r="F305" s="7"/>
    </row>
    <row r="306" spans="3:6">
      <c r="C306" s="288"/>
      <c r="D306" s="288"/>
      <c r="E306" s="288"/>
      <c r="F306" s="7"/>
    </row>
    <row r="307" spans="3:6" ht="19">
      <c r="C307" s="74"/>
      <c r="D307" s="73"/>
      <c r="E307" s="75"/>
      <c r="F307" s="7"/>
    </row>
    <row r="308" spans="3:6">
      <c r="C308" s="141"/>
      <c r="D308" s="89"/>
      <c r="E308" s="89"/>
      <c r="F308" s="7"/>
    </row>
    <row r="309" spans="3:6">
      <c r="C309" s="89"/>
      <c r="D309" s="89"/>
      <c r="E309" s="89"/>
      <c r="F309" s="7"/>
    </row>
    <row r="310" spans="3:6">
      <c r="C310" s="89"/>
      <c r="D310" s="89"/>
      <c r="E310" s="89"/>
      <c r="F310" s="7"/>
    </row>
    <row r="311" spans="3:6">
      <c r="C311" s="89"/>
      <c r="D311" s="89"/>
      <c r="E311" s="89"/>
      <c r="F311" s="7"/>
    </row>
    <row r="312" spans="3:6">
      <c r="C312" s="89"/>
      <c r="D312" s="89"/>
      <c r="E312" s="89"/>
      <c r="F312" s="7"/>
    </row>
    <row r="313" spans="3:6">
      <c r="C313" s="89"/>
      <c r="D313" s="89"/>
      <c r="E313" s="89"/>
      <c r="F313" s="7"/>
    </row>
    <row r="314" spans="3:6">
      <c r="C314" s="89"/>
      <c r="D314" s="89"/>
      <c r="E314" s="89"/>
      <c r="F314" s="7"/>
    </row>
    <row r="315" spans="3:6">
      <c r="C315" s="89"/>
      <c r="D315" s="89"/>
      <c r="E315" s="89"/>
      <c r="F315" s="7"/>
    </row>
    <row r="316" spans="3:6">
      <c r="C316" s="89"/>
      <c r="D316" s="89"/>
      <c r="E316" s="89"/>
      <c r="F316" s="7"/>
    </row>
    <row r="317" spans="3:6">
      <c r="C317" s="89"/>
      <c r="D317" s="89"/>
      <c r="E317" s="89"/>
      <c r="F317" s="7"/>
    </row>
    <row r="318" spans="3:6">
      <c r="C318" s="89"/>
      <c r="D318" s="89"/>
      <c r="E318" s="89"/>
      <c r="F318" s="7"/>
    </row>
    <row r="319" spans="3:6">
      <c r="C319" s="89"/>
      <c r="D319" s="89"/>
      <c r="E319" s="89"/>
      <c r="F319" s="7"/>
    </row>
    <row r="320" spans="3:6">
      <c r="C320" s="89"/>
      <c r="D320" s="89"/>
      <c r="E320" s="89"/>
      <c r="F320" s="7"/>
    </row>
    <row r="321" spans="3:6">
      <c r="C321" s="89"/>
      <c r="D321" s="89"/>
      <c r="E321" s="89"/>
      <c r="F321" s="7"/>
    </row>
    <row r="322" spans="3:6">
      <c r="C322" s="89"/>
      <c r="D322" s="89"/>
      <c r="E322" s="89"/>
      <c r="F322" s="7"/>
    </row>
    <row r="323" spans="3:6">
      <c r="C323" s="89"/>
      <c r="D323" s="89"/>
      <c r="E323" s="89"/>
      <c r="F323" s="7"/>
    </row>
    <row r="324" spans="3:6">
      <c r="C324" s="89"/>
      <c r="D324" s="89"/>
      <c r="E324" s="89"/>
      <c r="F324" s="7"/>
    </row>
    <row r="325" spans="3:6">
      <c r="C325" s="89"/>
      <c r="D325" s="89"/>
      <c r="E325" s="89"/>
      <c r="F325" s="7"/>
    </row>
    <row r="326" spans="3:6">
      <c r="C326" s="89"/>
      <c r="D326" s="89"/>
      <c r="E326" s="89"/>
      <c r="F326" s="7"/>
    </row>
    <row r="327" spans="3:6">
      <c r="C327" s="89"/>
      <c r="D327" s="89"/>
      <c r="E327" s="89"/>
      <c r="F327" s="7"/>
    </row>
    <row r="328" spans="3:6">
      <c r="C328" s="89"/>
      <c r="D328" s="89"/>
      <c r="E328" s="89"/>
      <c r="F328" s="7"/>
    </row>
    <row r="329" spans="3:6">
      <c r="C329" s="89"/>
      <c r="D329" s="89"/>
      <c r="E329" s="89"/>
      <c r="F329" s="7"/>
    </row>
    <row r="330" spans="3:6">
      <c r="C330" s="89"/>
      <c r="D330" s="89"/>
      <c r="E330" s="89"/>
      <c r="F330" s="7"/>
    </row>
    <row r="331" spans="3:6">
      <c r="C331" s="89"/>
      <c r="D331" s="89"/>
      <c r="E331" s="89"/>
      <c r="F331" s="7"/>
    </row>
    <row r="332" spans="3:6">
      <c r="C332" s="89"/>
      <c r="D332" s="89"/>
      <c r="E332" s="89"/>
      <c r="F332" s="7"/>
    </row>
    <row r="333" spans="3:6">
      <c r="C333" s="89"/>
      <c r="D333" s="89"/>
      <c r="E333" s="89"/>
      <c r="F333" s="7"/>
    </row>
    <row r="334" spans="3:6">
      <c r="C334" s="89"/>
      <c r="D334" s="89"/>
      <c r="E334" s="89"/>
      <c r="F334" s="7"/>
    </row>
    <row r="335" spans="3:6">
      <c r="C335" s="89"/>
      <c r="D335" s="89"/>
      <c r="E335" s="89"/>
      <c r="F335" s="7"/>
    </row>
    <row r="336" spans="3:6">
      <c r="C336" s="89"/>
      <c r="D336" s="89"/>
      <c r="E336" s="89"/>
      <c r="F336" s="7"/>
    </row>
    <row r="337" spans="3:6">
      <c r="C337" s="89"/>
      <c r="D337" s="89"/>
      <c r="E337" s="89"/>
      <c r="F337" s="7"/>
    </row>
    <row r="338" spans="3:6">
      <c r="C338" s="89"/>
      <c r="D338" s="89"/>
      <c r="E338" s="89"/>
      <c r="F338" s="7"/>
    </row>
    <row r="339" spans="3:6">
      <c r="C339" s="89"/>
      <c r="D339" s="89"/>
      <c r="E339" s="89"/>
      <c r="F339" s="7"/>
    </row>
    <row r="340" spans="3:6">
      <c r="C340" s="89"/>
      <c r="D340" s="89"/>
      <c r="E340" s="89"/>
      <c r="F340" s="7"/>
    </row>
    <row r="341" spans="3:6">
      <c r="C341" s="89"/>
      <c r="D341" s="89"/>
      <c r="E341" s="89"/>
      <c r="F341" s="7"/>
    </row>
    <row r="342" spans="3:6">
      <c r="C342" s="89"/>
      <c r="D342" s="89"/>
      <c r="E342" s="89"/>
      <c r="F342" s="7"/>
    </row>
    <row r="343" spans="3:6">
      <c r="C343" s="89"/>
      <c r="D343" s="89"/>
      <c r="E343" s="89"/>
      <c r="F343" s="7"/>
    </row>
    <row r="344" spans="3:6">
      <c r="C344" s="89"/>
      <c r="D344" s="89"/>
      <c r="E344" s="89"/>
      <c r="F344" s="7"/>
    </row>
    <row r="345" spans="3:6">
      <c r="C345" s="89"/>
      <c r="D345" s="89"/>
      <c r="E345" s="89"/>
      <c r="F345" s="7"/>
    </row>
    <row r="346" spans="3:6">
      <c r="C346" s="288"/>
      <c r="D346" s="288"/>
      <c r="E346" s="288"/>
      <c r="F346" s="7"/>
    </row>
    <row r="347" spans="3:6" ht="19">
      <c r="C347" s="74"/>
      <c r="D347" s="73"/>
      <c r="E347" s="75"/>
      <c r="F347" s="7"/>
    </row>
    <row r="348" spans="3:6">
      <c r="C348" s="89"/>
      <c r="D348" s="89"/>
      <c r="E348" s="89"/>
      <c r="F348" s="7"/>
    </row>
  </sheetData>
  <sheetProtection algorithmName="SHA-512" hashValue="3g7IdXNTnuDalWHnF2uUlF70sVkIKp/j5QchekueQIvNnRq+L8VTrnlQBHKLBWMsX6fze+XczqsT5mIV8+TjXQ==" saltValue="a7YSWjIDm+4gAY6hJvQB7Q==" spinCount="100000" sheet="1" scenarios="1" selectLockedCells="1" selectUnlockedCells="1"/>
  <mergeCells count="16">
    <mergeCell ref="G3:I3"/>
    <mergeCell ref="K3:M3"/>
    <mergeCell ref="C1:E1"/>
    <mergeCell ref="C346:E346"/>
    <mergeCell ref="L14:L16"/>
    <mergeCell ref="G10:I10"/>
    <mergeCell ref="C176:E176"/>
    <mergeCell ref="C206:E206"/>
    <mergeCell ref="C236:E236"/>
    <mergeCell ref="C266:E266"/>
    <mergeCell ref="C306:E306"/>
    <mergeCell ref="C27:E27"/>
    <mergeCell ref="C56:E56"/>
    <mergeCell ref="C86:E86"/>
    <mergeCell ref="C116:E116"/>
    <mergeCell ref="C146:E146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E7A0CB9-B258-3C40-AA47-C6C067183BBD}">
          <x14:formula1>
            <xm:f>'Members Details'!$A:$A</xm:f>
          </x14:formula1>
          <xm:sqref>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86D1-41BD-D643-B053-EA87E780A8F9}">
  <dimension ref="A1:B27"/>
  <sheetViews>
    <sheetView workbookViewId="0">
      <selection activeCell="F13" sqref="F13"/>
    </sheetView>
  </sheetViews>
  <sheetFormatPr baseColWidth="10" defaultRowHeight="16"/>
  <cols>
    <col min="1" max="1" width="60.83203125" customWidth="1"/>
    <col min="2" max="2" width="50.83203125" customWidth="1"/>
  </cols>
  <sheetData>
    <row r="1" spans="1:2" ht="25" customHeight="1">
      <c r="A1" s="33" t="s">
        <v>58</v>
      </c>
      <c r="B1" s="33" t="s">
        <v>59</v>
      </c>
    </row>
    <row r="2" spans="1:2">
      <c r="A2" s="156" t="s">
        <v>60</v>
      </c>
      <c r="B2" s="157" t="s">
        <v>113</v>
      </c>
    </row>
    <row r="3" spans="1:2">
      <c r="A3" s="156" t="s">
        <v>114</v>
      </c>
      <c r="B3" s="157" t="s">
        <v>115</v>
      </c>
    </row>
    <row r="4" spans="1:2">
      <c r="A4" s="156" t="s">
        <v>116</v>
      </c>
      <c r="B4" s="157" t="s">
        <v>117</v>
      </c>
    </row>
    <row r="5" spans="1:2">
      <c r="A5" s="156" t="s">
        <v>118</v>
      </c>
      <c r="B5" s="157" t="s">
        <v>119</v>
      </c>
    </row>
    <row r="6" spans="1:2">
      <c r="A6" s="156"/>
      <c r="B6" s="220"/>
    </row>
    <row r="7" spans="1:2">
      <c r="A7" s="156"/>
      <c r="B7" s="157"/>
    </row>
    <row r="8" spans="1:2">
      <c r="A8" s="156"/>
      <c r="B8" s="157"/>
    </row>
    <row r="9" spans="1:2">
      <c r="A9" s="156"/>
      <c r="B9" s="157"/>
    </row>
    <row r="10" spans="1:2">
      <c r="A10" s="156"/>
      <c r="B10" s="157"/>
    </row>
    <row r="11" spans="1:2">
      <c r="A11" s="156"/>
      <c r="B11" s="157"/>
    </row>
    <row r="12" spans="1:2">
      <c r="A12" s="156"/>
      <c r="B12" s="157"/>
    </row>
    <row r="13" spans="1:2">
      <c r="A13" s="156"/>
      <c r="B13" s="157"/>
    </row>
    <row r="14" spans="1:2">
      <c r="A14" s="156"/>
      <c r="B14" s="157"/>
    </row>
    <row r="15" spans="1:2">
      <c r="A15" s="156"/>
      <c r="B15" s="157"/>
    </row>
    <row r="16" spans="1:2">
      <c r="A16" s="156"/>
      <c r="B16" s="157"/>
    </row>
    <row r="17" spans="1:2">
      <c r="A17" s="156"/>
      <c r="B17" s="157"/>
    </row>
    <row r="18" spans="1:2">
      <c r="A18" s="156"/>
      <c r="B18" s="157"/>
    </row>
    <row r="19" spans="1:2">
      <c r="A19" s="156"/>
      <c r="B19" s="157"/>
    </row>
    <row r="20" spans="1:2">
      <c r="A20" s="156"/>
      <c r="B20" s="157"/>
    </row>
    <row r="21" spans="1:2">
      <c r="A21" s="156"/>
      <c r="B21" s="157"/>
    </row>
    <row r="22" spans="1:2">
      <c r="A22" s="156"/>
      <c r="B22" s="157"/>
    </row>
    <row r="23" spans="1:2">
      <c r="A23" s="156"/>
      <c r="B23" s="157"/>
    </row>
    <row r="24" spans="1:2">
      <c r="A24" s="156"/>
      <c r="B24" s="157"/>
    </row>
    <row r="25" spans="1:2">
      <c r="A25" s="156"/>
      <c r="B25" s="157"/>
    </row>
    <row r="26" spans="1:2">
      <c r="A26" s="156"/>
      <c r="B26" s="157"/>
    </row>
    <row r="27" spans="1:2">
      <c r="A27" s="156"/>
      <c r="B27" s="157"/>
    </row>
  </sheetData>
  <sheetProtection selectLockedCells="1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3BA5-5EEC-3149-9B95-7F8396B9139D}">
  <sheetPr>
    <pageSetUpPr fitToPage="1"/>
  </sheetPr>
  <dimension ref="A1:V206"/>
  <sheetViews>
    <sheetView topLeftCell="B1" zoomScale="68" zoomScaleNormal="68" workbookViewId="0">
      <selection activeCell="H2" sqref="H2"/>
    </sheetView>
  </sheetViews>
  <sheetFormatPr baseColWidth="10" defaultRowHeight="16"/>
  <cols>
    <col min="1" max="1" width="40.33203125" style="18" customWidth="1"/>
    <col min="2" max="2" width="68" style="18" customWidth="1"/>
    <col min="3" max="3" width="58" style="18" customWidth="1"/>
    <col min="4" max="4" width="34.83203125" style="18" customWidth="1"/>
    <col min="5" max="5" width="55.33203125" style="18" customWidth="1"/>
    <col min="6" max="6" width="49.33203125" style="18" customWidth="1"/>
    <col min="7" max="7" width="49" customWidth="1"/>
    <col min="8" max="8" width="40.83203125" customWidth="1"/>
    <col min="9" max="9" width="40.5" customWidth="1"/>
    <col min="10" max="10" width="27.664062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46" t="s">
        <v>48</v>
      </c>
      <c r="B1" s="247"/>
      <c r="C1" s="247"/>
      <c r="D1" s="247"/>
      <c r="E1" s="247"/>
      <c r="F1" s="247"/>
      <c r="G1" s="247"/>
      <c r="H1" s="248"/>
      <c r="I1" s="62"/>
    </row>
    <row r="2" spans="1:9" ht="34" customHeight="1" thickBot="1">
      <c r="A2" s="102" t="s">
        <v>30</v>
      </c>
      <c r="B2" s="249"/>
      <c r="C2" s="250"/>
      <c r="D2" s="250"/>
      <c r="E2" s="251"/>
      <c r="F2" s="158" t="s">
        <v>15</v>
      </c>
      <c r="G2" s="103" t="s">
        <v>31</v>
      </c>
      <c r="H2" s="159">
        <v>234323</v>
      </c>
      <c r="I2" s="62"/>
    </row>
    <row r="3" spans="1:9" ht="34" customHeight="1" thickBot="1">
      <c r="A3" s="102" t="s">
        <v>7</v>
      </c>
      <c r="B3" s="165" t="s">
        <v>22</v>
      </c>
      <c r="C3" s="105" t="s">
        <v>8</v>
      </c>
      <c r="D3" s="171">
        <v>44382</v>
      </c>
      <c r="E3" s="102" t="s">
        <v>9</v>
      </c>
      <c r="F3" s="172">
        <v>0.35416666666666669</v>
      </c>
      <c r="G3" s="106" t="s">
        <v>10</v>
      </c>
      <c r="H3" s="170" t="s">
        <v>94</v>
      </c>
      <c r="I3" s="62"/>
    </row>
    <row r="4" spans="1:9">
      <c r="A4" s="29"/>
      <c r="B4" s="29"/>
      <c r="C4" s="29"/>
      <c r="D4" s="29"/>
      <c r="E4" s="29"/>
      <c r="F4" s="29"/>
      <c r="G4" s="29"/>
      <c r="H4" s="29"/>
      <c r="I4" s="62"/>
    </row>
    <row r="5" spans="1:9">
      <c r="A5" s="31"/>
      <c r="B5" s="31"/>
      <c r="C5" s="31"/>
      <c r="D5" s="31"/>
      <c r="E5" s="31"/>
      <c r="F5" s="31"/>
      <c r="G5" s="31"/>
      <c r="H5" s="31"/>
      <c r="I5" s="62"/>
    </row>
    <row r="6" spans="1:9">
      <c r="A6" s="31"/>
      <c r="B6" s="31"/>
      <c r="C6" s="31"/>
      <c r="D6" s="31"/>
      <c r="E6" s="31"/>
      <c r="F6" s="31"/>
      <c r="G6" s="31"/>
      <c r="H6" s="31"/>
      <c r="I6" s="62"/>
    </row>
    <row r="7" spans="1:9">
      <c r="A7" s="30"/>
      <c r="B7" s="30"/>
      <c r="C7" s="30"/>
      <c r="D7" s="30"/>
      <c r="E7" s="30"/>
      <c r="F7" s="30"/>
      <c r="G7" s="30"/>
      <c r="H7" s="30"/>
      <c r="I7" s="62"/>
    </row>
    <row r="8" spans="1:9">
      <c r="A8" s="30"/>
      <c r="B8" s="30"/>
      <c r="C8" s="30"/>
      <c r="D8" s="30"/>
      <c r="E8" s="30"/>
      <c r="F8" s="30"/>
      <c r="G8" s="30"/>
      <c r="H8" s="30"/>
      <c r="I8" s="62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62"/>
    </row>
    <row r="10" spans="1:9" ht="25" customHeight="1">
      <c r="A10" s="162" t="s">
        <v>60</v>
      </c>
      <c r="B10" s="42"/>
      <c r="C10" s="162"/>
      <c r="D10" s="45"/>
      <c r="E10" s="162"/>
      <c r="F10" s="46"/>
      <c r="G10" s="162" t="s">
        <v>118</v>
      </c>
      <c r="H10" s="19"/>
      <c r="I10" s="62"/>
    </row>
    <row r="11" spans="1:9" ht="20">
      <c r="A11" s="162" t="s">
        <v>114</v>
      </c>
      <c r="B11" s="22"/>
      <c r="C11" s="162"/>
      <c r="D11" s="22"/>
      <c r="E11" s="162"/>
      <c r="F11" s="26"/>
      <c r="G11" s="162"/>
      <c r="H11" s="27"/>
      <c r="I11" s="62"/>
    </row>
    <row r="12" spans="1:9" ht="20">
      <c r="A12" s="162" t="s">
        <v>116</v>
      </c>
      <c r="B12" s="22"/>
      <c r="C12" s="162"/>
      <c r="D12" s="22"/>
      <c r="E12" s="162"/>
      <c r="F12" s="26"/>
      <c r="G12" s="163"/>
      <c r="H12" s="27"/>
      <c r="I12" s="62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62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62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62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62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62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62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62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62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62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62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62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62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62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62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62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62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62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62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62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62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62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62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62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62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62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62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62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62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62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62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62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62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62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62"/>
    </row>
    <row r="47" spans="1:9">
      <c r="A47" s="25"/>
      <c r="B47" s="23"/>
      <c r="C47" s="25"/>
      <c r="D47" s="23"/>
      <c r="E47" s="24"/>
      <c r="F47" s="27"/>
      <c r="G47" s="28"/>
      <c r="H47" s="27"/>
      <c r="I47" s="62"/>
    </row>
    <row r="48" spans="1:9">
      <c r="A48" s="25"/>
      <c r="B48" s="23"/>
      <c r="C48" s="25"/>
      <c r="D48" s="23"/>
      <c r="E48" s="28"/>
      <c r="F48" s="27"/>
      <c r="G48" s="28"/>
      <c r="H48" s="27"/>
      <c r="I48" s="62"/>
    </row>
    <row r="49" spans="1:16">
      <c r="A49" s="25"/>
      <c r="B49" s="23"/>
      <c r="C49" s="25"/>
      <c r="D49" s="23"/>
      <c r="E49" s="28"/>
      <c r="F49" s="27"/>
      <c r="G49" s="28"/>
      <c r="H49" s="27"/>
      <c r="I49" s="62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62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62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62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62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62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62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62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62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 t="str">
        <f>$F$2</f>
        <v>Team Meeting   اجتماع الفريق</v>
      </c>
      <c r="G58" s="103" t="s">
        <v>31</v>
      </c>
      <c r="H58" s="104">
        <f>$H$2</f>
        <v>234323</v>
      </c>
      <c r="I58" s="62"/>
    </row>
    <row r="59" spans="1:16" ht="37" customHeight="1" thickBot="1">
      <c r="A59" s="103" t="s">
        <v>7</v>
      </c>
      <c r="B59" s="111" t="str">
        <f>$B$3</f>
        <v>Tuesday   الثلاثاء</v>
      </c>
      <c r="C59" s="109" t="s">
        <v>8</v>
      </c>
      <c r="D59" s="168">
        <f>$D$3</f>
        <v>44382</v>
      </c>
      <c r="E59" s="102" t="s">
        <v>9</v>
      </c>
      <c r="F59" s="185">
        <f>$F$3</f>
        <v>0.35416666666666669</v>
      </c>
      <c r="G59" s="106" t="s">
        <v>10</v>
      </c>
      <c r="H59" s="173" t="str">
        <f>$H$3</f>
        <v>1 Hour   ساعه</v>
      </c>
      <c r="I59" s="62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62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62"/>
    </row>
    <row r="62" spans="1:16" ht="45" customHeight="1" thickBot="1">
      <c r="A62" s="50"/>
      <c r="B62" s="122" t="s">
        <v>45</v>
      </c>
      <c r="C62" s="123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62"/>
    </row>
    <row r="63" spans="1:16" ht="32" customHeight="1" thickBot="1">
      <c r="A63" s="50"/>
      <c r="B63" s="164" t="s">
        <v>114</v>
      </c>
      <c r="C63" s="112">
        <f>COUNTIF($D$72:$D98,$B$63)</f>
        <v>1</v>
      </c>
      <c r="D63" s="112">
        <f>COUNTIFS($D$72:$D$98,$B$63,$H$72:$H$98,D$62)</f>
        <v>0</v>
      </c>
      <c r="E63" s="112">
        <f>COUNTIFS($D$72:$D98,$B$63,$H$72:$H98,E$62)</f>
        <v>1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62"/>
    </row>
    <row r="64" spans="1:16" ht="38" customHeight="1" thickBot="1">
      <c r="A64" s="30"/>
      <c r="B64" s="124" t="s">
        <v>65</v>
      </c>
      <c r="C64" s="112">
        <f>COUNTA($C$72:$C98)</f>
        <v>4</v>
      </c>
      <c r="D64" s="112">
        <f>COUNTIF($H$72:$H98,D$62)</f>
        <v>1</v>
      </c>
      <c r="E64" s="112">
        <f>COUNTIF($H$72:$H98,E$62)</f>
        <v>2</v>
      </c>
      <c r="F64" s="112">
        <f>COUNTIF($H$72:$H98,F$62)</f>
        <v>0</v>
      </c>
      <c r="G64" s="113">
        <f>COUNTIF($H$72:$H98,G$62)</f>
        <v>1</v>
      </c>
      <c r="H64" s="30"/>
      <c r="I64" s="62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62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62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62"/>
    </row>
    <row r="68" spans="1:22">
      <c r="A68" s="30"/>
      <c r="B68" s="38"/>
      <c r="C68" s="30"/>
      <c r="D68" s="30"/>
      <c r="E68" s="30"/>
      <c r="F68" s="30"/>
      <c r="G68" s="30"/>
      <c r="H68" s="30"/>
      <c r="I68" s="62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62"/>
    </row>
    <row r="70" spans="1:22" ht="52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34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6"/>
      <c r="M71" s="97"/>
      <c r="N71" s="97"/>
      <c r="O71" s="97"/>
      <c r="P71" s="97"/>
      <c r="Q71" s="97"/>
      <c r="R71" s="98"/>
      <c r="S71" s="98"/>
      <c r="T71" s="99"/>
      <c r="U71" s="100"/>
      <c r="V71" s="100"/>
    </row>
    <row r="72" spans="1:22" ht="58" customHeight="1">
      <c r="A72" s="226" t="s">
        <v>50</v>
      </c>
      <c r="B72" s="227"/>
      <c r="C72" s="228">
        <v>1</v>
      </c>
      <c r="D72" s="227" t="s">
        <v>60</v>
      </c>
      <c r="E72" s="229"/>
      <c r="F72" s="230"/>
      <c r="G72" s="231"/>
      <c r="H72" s="231" t="s">
        <v>13</v>
      </c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6" customHeight="1">
      <c r="A73" s="233"/>
      <c r="B73" s="234"/>
      <c r="C73" s="235">
        <v>2</v>
      </c>
      <c r="D73" s="234" t="s">
        <v>114</v>
      </c>
      <c r="E73" s="229"/>
      <c r="F73" s="230"/>
      <c r="G73" s="236"/>
      <c r="H73" s="231" t="s">
        <v>14</v>
      </c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55" customHeight="1">
      <c r="A74" s="233"/>
      <c r="B74" s="234"/>
      <c r="C74" s="234">
        <v>3</v>
      </c>
      <c r="D74" s="234" t="s">
        <v>116</v>
      </c>
      <c r="E74" s="229"/>
      <c r="F74" s="230"/>
      <c r="G74" s="236"/>
      <c r="H74" s="231" t="s">
        <v>12</v>
      </c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4" customHeight="1">
      <c r="A75" s="233"/>
      <c r="B75" s="234"/>
      <c r="C75" s="234">
        <v>4</v>
      </c>
      <c r="D75" s="234" t="s">
        <v>118</v>
      </c>
      <c r="E75" s="229"/>
      <c r="F75" s="230"/>
      <c r="G75" s="236"/>
      <c r="H75" s="231" t="s">
        <v>14</v>
      </c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5" customHeight="1">
      <c r="A76" s="233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0" customHeight="1">
      <c r="A77" s="233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0" customHeight="1">
      <c r="A78" s="233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5" customHeight="1">
      <c r="A79" s="233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3" customHeight="1">
      <c r="A80" s="233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34" customHeight="1">
      <c r="A81" s="233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39" customHeight="1">
      <c r="A82" s="233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34" customHeight="1">
      <c r="A83" s="233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2" customHeight="1">
      <c r="A84" s="233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5" customHeight="1">
      <c r="A85" s="233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4" customHeight="1">
      <c r="A86" s="233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51" customHeight="1">
      <c r="A87" s="233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8" customHeight="1">
      <c r="A88" s="233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53" customHeight="1">
      <c r="A89" s="233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51" customHeight="1">
      <c r="A90" s="233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33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33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33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33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33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49" customHeight="1">
      <c r="A96" s="233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33" customHeight="1">
      <c r="A97" s="233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50" customHeight="1" thickBot="1">
      <c r="A98" s="238" t="s">
        <v>52</v>
      </c>
      <c r="B98" s="239"/>
      <c r="C98" s="239"/>
      <c r="D98" s="239"/>
      <c r="E98" s="240"/>
      <c r="F98" s="240"/>
      <c r="G98" s="241"/>
      <c r="H98" s="231"/>
      <c r="I98" s="242"/>
      <c r="L98" s="98"/>
      <c r="M98" s="101"/>
      <c r="N98" s="101"/>
      <c r="O98" s="101"/>
      <c r="P98" s="101"/>
      <c r="Q98" s="101"/>
      <c r="R98" s="98"/>
      <c r="S98" s="98"/>
      <c r="T98" s="98"/>
      <c r="U98" s="98"/>
      <c r="V98" s="87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>
      <c r="A107" s="21"/>
      <c r="B107" s="21"/>
      <c r="C107" s="21"/>
      <c r="D107" s="21"/>
      <c r="E107" s="21"/>
      <c r="F107" s="21"/>
      <c r="G107" s="20"/>
      <c r="H107" s="19"/>
    </row>
    <row r="108" spans="1:22" ht="19">
      <c r="A108" s="66"/>
      <c r="B108" s="67"/>
      <c r="C108" s="67"/>
      <c r="D108" s="66"/>
      <c r="E108" s="66"/>
      <c r="F108" s="66"/>
      <c r="G108" s="20"/>
      <c r="H108" s="66"/>
    </row>
    <row r="109" spans="1:22">
      <c r="A109" s="16"/>
      <c r="B109" s="16"/>
      <c r="C109" s="16"/>
      <c r="D109" s="16"/>
      <c r="E109" s="65"/>
      <c r="F109" s="16"/>
      <c r="G109" s="20"/>
      <c r="H109" s="4"/>
    </row>
    <row r="110" spans="1:22">
      <c r="A110" s="16"/>
      <c r="B110" s="16"/>
      <c r="C110" s="16"/>
      <c r="D110" s="16"/>
      <c r="E110" s="65"/>
      <c r="F110" s="16"/>
      <c r="G110" s="20"/>
      <c r="H110" s="4"/>
    </row>
    <row r="111" spans="1:22">
      <c r="A111" s="16"/>
      <c r="B111" s="16"/>
      <c r="C111" s="16"/>
      <c r="D111" s="16"/>
      <c r="E111" s="65"/>
      <c r="F111" s="16"/>
      <c r="G111" s="20"/>
      <c r="H111" s="4"/>
    </row>
    <row r="112" spans="1:22">
      <c r="A112" s="16"/>
      <c r="B112" s="16"/>
      <c r="C112" s="16"/>
      <c r="D112" s="16"/>
      <c r="E112" s="65"/>
      <c r="F112" s="16"/>
      <c r="G112" s="20"/>
      <c r="H112" s="4"/>
    </row>
    <row r="113" spans="1:8">
      <c r="A113" s="16"/>
      <c r="B113" s="16"/>
      <c r="C113" s="16"/>
      <c r="D113" s="16"/>
      <c r="E113" s="65"/>
      <c r="F113" s="16"/>
      <c r="G113" s="20"/>
      <c r="H113" s="4"/>
    </row>
    <row r="114" spans="1:8">
      <c r="A114" s="16"/>
      <c r="B114" s="16"/>
      <c r="C114" s="16"/>
      <c r="D114" s="16"/>
      <c r="E114" s="65"/>
      <c r="F114" s="16"/>
      <c r="G114" s="20"/>
      <c r="H114" s="4"/>
    </row>
    <row r="115" spans="1:8">
      <c r="A115" s="16"/>
      <c r="B115" s="16"/>
      <c r="C115" s="16"/>
      <c r="D115" s="16"/>
      <c r="E115" s="65"/>
      <c r="F115" s="16"/>
      <c r="G115" s="20"/>
      <c r="H115" s="4"/>
    </row>
    <row r="116" spans="1:8">
      <c r="A116" s="16"/>
      <c r="B116" s="16"/>
      <c r="C116" s="16"/>
      <c r="D116" s="16"/>
      <c r="E116" s="65"/>
      <c r="F116" s="16"/>
      <c r="G116" s="20"/>
      <c r="H116" s="4"/>
    </row>
    <row r="117" spans="1:8">
      <c r="A117" s="16"/>
      <c r="B117" s="16"/>
      <c r="C117" s="16"/>
      <c r="D117" s="16"/>
      <c r="E117" s="65"/>
      <c r="F117" s="16"/>
      <c r="G117" s="20"/>
      <c r="H117" s="4"/>
    </row>
    <row r="118" spans="1:8">
      <c r="A118" s="16"/>
      <c r="B118" s="16"/>
      <c r="C118" s="16"/>
      <c r="D118" s="16"/>
      <c r="E118" s="65"/>
      <c r="F118" s="16"/>
      <c r="G118" s="20"/>
      <c r="H118" s="4"/>
    </row>
    <row r="119" spans="1:8">
      <c r="A119" s="16"/>
      <c r="B119" s="16"/>
      <c r="C119" s="16"/>
      <c r="D119" s="16"/>
      <c r="E119" s="65"/>
      <c r="F119" s="16"/>
      <c r="G119" s="20"/>
      <c r="H119" s="4"/>
    </row>
    <row r="120" spans="1:8">
      <c r="A120" s="16"/>
      <c r="B120" s="16"/>
      <c r="C120" s="16"/>
      <c r="D120" s="16"/>
      <c r="E120" s="65"/>
      <c r="F120" s="16"/>
      <c r="G120" s="20"/>
      <c r="H120" s="4"/>
    </row>
    <row r="121" spans="1:8">
      <c r="A121" s="16"/>
      <c r="B121" s="16"/>
      <c r="C121" s="16"/>
      <c r="D121" s="16"/>
      <c r="E121" s="65"/>
      <c r="F121" s="16"/>
      <c r="G121" s="20"/>
      <c r="H121" s="4"/>
    </row>
    <row r="122" spans="1:8">
      <c r="A122" s="16"/>
      <c r="B122" s="16"/>
      <c r="C122" s="16"/>
      <c r="D122" s="16"/>
      <c r="E122" s="65"/>
      <c r="F122" s="16"/>
      <c r="G122" s="20"/>
      <c r="H122" s="4"/>
    </row>
    <row r="123" spans="1:8">
      <c r="A123" s="16"/>
      <c r="B123" s="16"/>
      <c r="C123" s="16"/>
      <c r="D123" s="16"/>
      <c r="E123" s="65"/>
      <c r="F123" s="16"/>
      <c r="G123" s="20"/>
      <c r="H123" s="4"/>
    </row>
    <row r="124" spans="1:8">
      <c r="A124" s="16"/>
      <c r="B124" s="16"/>
      <c r="C124" s="16"/>
      <c r="D124" s="16"/>
      <c r="E124" s="65"/>
      <c r="F124" s="16"/>
      <c r="G124" s="20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65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4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16"/>
      <c r="B140" s="16"/>
      <c r="C140" s="16"/>
      <c r="D140" s="16"/>
      <c r="E140" s="16"/>
      <c r="F140" s="16"/>
      <c r="G140" s="64"/>
      <c r="H140" s="1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21"/>
      <c r="B149" s="21"/>
      <c r="C149" s="21"/>
      <c r="D149" s="21"/>
      <c r="E149" s="21"/>
      <c r="F149" s="21"/>
      <c r="G149" s="20"/>
      <c r="H149" s="19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  <row r="206" spans="1:7">
      <c r="A206" s="17"/>
      <c r="B206" s="17"/>
      <c r="C206" s="17"/>
      <c r="D206" s="17"/>
      <c r="E206" s="17"/>
      <c r="F206" s="17"/>
      <c r="G206" s="15"/>
    </row>
  </sheetData>
  <sheetProtection algorithmName="SHA-512" hashValue="Ac8J389nT8Hqq2dycBc3Pubd2AFHeRVOH1/ozWUZIq1qkurXjxJsrsZa4+i7tYHHWT3SVnSxfZNue8jAVJ+gKg==" saltValue="TQZwd2Q4Xfi2eOMajysrJQ==" spinCount="100000" sheet="1" formatCells="0" formatColumns="0" formatRows="0" selectLockedCells="1"/>
  <dataConsolidate/>
  <mergeCells count="14">
    <mergeCell ref="G70:G71"/>
    <mergeCell ref="H70:H71"/>
    <mergeCell ref="I70:I71"/>
    <mergeCell ref="A70:A71"/>
    <mergeCell ref="B70:B71"/>
    <mergeCell ref="C70:C71"/>
    <mergeCell ref="D70:D71"/>
    <mergeCell ref="E70:F70"/>
    <mergeCell ref="B58:E58"/>
    <mergeCell ref="A1:H1"/>
    <mergeCell ref="B2:E2"/>
    <mergeCell ref="A51:B51"/>
    <mergeCell ref="D51:E51"/>
    <mergeCell ref="G51:H51"/>
  </mergeCells>
  <conditionalFormatting sqref="G72:G98">
    <cfRule type="containsText" dxfId="517" priority="13" operator="containsText" text="المنجزة    Done">
      <formula>NOT(ISERROR(SEARCH("المنجزة    Done",G72)))</formula>
    </cfRule>
  </conditionalFormatting>
  <conditionalFormatting sqref="G136:G1048576 G72:G124">
    <cfRule type="containsText" dxfId="516" priority="8" operator="containsText" text="الجارية   Ongoing">
      <formula>NOT(ISERROR(SEARCH("الجارية   Ongoing",G72)))</formula>
    </cfRule>
    <cfRule type="containsText" dxfId="515" priority="9" operator="containsText" text="الغير منجزة   Not Done">
      <formula>NOT(ISERROR(SEARCH("الغير منجزة   Not Done",G72)))</formula>
    </cfRule>
    <cfRule type="containsText" dxfId="514" priority="10" operator="containsText" text="المنجزة    Done">
      <formula>NOT(ISERROR(SEARCH("المنجزة    Done",G72)))</formula>
    </cfRule>
    <cfRule type="containsText" dxfId="513" priority="11" operator="containsText" text="المتعثرة    Barrier">
      <formula>NOT(ISERROR(SEARCH("المتعثرة    Barrier",G72)))</formula>
    </cfRule>
  </conditionalFormatting>
  <conditionalFormatting sqref="G125:G135">
    <cfRule type="containsText" dxfId="512" priority="7" operator="containsText" text="المنجزة    Done">
      <formula>NOT(ISERROR(SEARCH("المنجزة    Done",G125)))</formula>
    </cfRule>
  </conditionalFormatting>
  <conditionalFormatting sqref="G125:G135">
    <cfRule type="containsText" dxfId="511" priority="3" operator="containsText" text="الجارية   Ongoing">
      <formula>NOT(ISERROR(SEARCH("الجارية   Ongoing",G125)))</formula>
    </cfRule>
    <cfRule type="containsText" dxfId="510" priority="4" operator="containsText" text="الغير منجزة   Not Done">
      <formula>NOT(ISERROR(SEARCH("الغير منجزة   Not Done",G125)))</formula>
    </cfRule>
    <cfRule type="containsText" dxfId="509" priority="5" operator="containsText" text="المنجزة    Done">
      <formula>NOT(ISERROR(SEARCH("المنجزة    Done",G125)))</formula>
    </cfRule>
    <cfRule type="containsText" dxfId="508" priority="6" operator="containsText" text="المتعثرة    Barrier">
      <formula>NOT(ISERROR(SEARCH("المتعثرة    Barrier",G125)))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D3837AE-BB36-094E-99A5-105535099078}">
          <x14:formula1>
            <xm:f>'Key Features'!$C$2:$C$5</xm:f>
          </x14:formula1>
          <xm:sqref>F2</xm:sqref>
        </x14:dataValidation>
        <x14:dataValidation type="list" allowBlank="1" showInputMessage="1" showErrorMessage="1" xr:uid="{87CAB8E8-6846-294E-8607-2678B9D079F0}">
          <x14:formula1>
            <xm:f>'Key Features'!$E$2:$E$6</xm:f>
          </x14:formula1>
          <xm:sqref>B3</xm:sqref>
        </x14:dataValidation>
        <x14:dataValidation type="list" allowBlank="1" showInputMessage="1" showErrorMessage="1" xr:uid="{52DF91B6-EFAF-FB47-B6FC-BD79E6C148C1}">
          <x14:formula1>
            <xm:f>'Key Features'!$A$2:$A$5</xm:f>
          </x14:formula1>
          <xm:sqref>G125:G135 H72:H98</xm:sqref>
        </x14:dataValidation>
        <x14:dataValidation type="list" allowBlank="1" showInputMessage="1" showErrorMessage="1" xr:uid="{67394C96-D336-D442-A025-B2958A69CF21}">
          <x14:formula1>
            <xm:f>'Members Details'!$A:$A</xm:f>
          </x14:formula1>
          <xm:sqref>G10:G46 D109:D135 F109:F135 D72:D98 A10:A46 E10:E46 B63 G72:G98</xm:sqref>
        </x14:dataValidation>
        <x14:dataValidation type="list" allowBlank="1" showInputMessage="1" showErrorMessage="1" xr:uid="{87FE519F-76E2-8141-8612-614CFADF1449}">
          <x14:formula1>
            <xm:f>'Key Features'!$G$2:$G$1646</xm:f>
          </x14:formula1>
          <xm:sqref>D3 E72:F98</xm:sqref>
        </x14:dataValidation>
        <x14:dataValidation type="list" allowBlank="1" showInputMessage="1" showErrorMessage="1" xr:uid="{0D59B62C-CDC8-BE4C-BA85-EC7B25C3CC8E}">
          <x14:formula1>
            <xm:f>'Key Features'!$K$2:$K$44</xm:f>
          </x14:formula1>
          <xm:sqref>F3</xm:sqref>
        </x14:dataValidation>
        <x14:dataValidation type="list" allowBlank="1" showInputMessage="1" showErrorMessage="1" xr:uid="{44FEA3D5-620F-ED45-A46D-FC0E59C23041}">
          <x14:formula1>
            <xm:f>'Key Features'!$I$2:$I$17</xm:f>
          </x14:formula1>
          <xm:sqref>H3</xm:sqref>
        </x14:dataValidation>
        <x14:dataValidation type="list" allowBlank="1" showInputMessage="1" showErrorMessage="1" xr:uid="{40F9E014-2FE7-8D4D-87A3-4242C772ADC2}">
          <x14:formula1>
            <xm:f>'Members Details'!$A$2:$A$27</xm:f>
          </x14:formula1>
          <xm:sqref>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3B08-AC61-DA4C-A074-48F78C9F9ECA}">
  <sheetPr>
    <pageSetUpPr fitToPage="1"/>
  </sheetPr>
  <dimension ref="A1:V205"/>
  <sheetViews>
    <sheetView zoomScale="50" zoomScaleNormal="44" workbookViewId="0">
      <selection activeCell="H75" sqref="H75"/>
    </sheetView>
  </sheetViews>
  <sheetFormatPr baseColWidth="10" defaultRowHeight="16"/>
  <cols>
    <col min="1" max="2" width="40.6640625" style="18" customWidth="1"/>
    <col min="3" max="3" width="45.33203125" style="18" customWidth="1"/>
    <col min="4" max="4" width="34.83203125" style="18" customWidth="1"/>
    <col min="5" max="5" width="40.6640625" style="18" customWidth="1"/>
    <col min="6" max="6" width="49.33203125" style="18" customWidth="1"/>
    <col min="7" max="7" width="40.83203125" customWidth="1"/>
    <col min="8" max="8" width="40.6640625" customWidth="1"/>
    <col min="9" max="9" width="47.664062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46" t="s">
        <v>48</v>
      </c>
      <c r="B1" s="247"/>
      <c r="C1" s="247"/>
      <c r="D1" s="247"/>
      <c r="E1" s="247"/>
      <c r="F1" s="247"/>
      <c r="G1" s="247"/>
      <c r="H1" s="248"/>
      <c r="I1" s="62"/>
    </row>
    <row r="2" spans="1:9" ht="34" customHeight="1" thickBot="1">
      <c r="A2" s="102" t="s">
        <v>30</v>
      </c>
      <c r="B2" s="249"/>
      <c r="C2" s="250"/>
      <c r="D2" s="250"/>
      <c r="E2" s="251"/>
      <c r="F2" s="158"/>
      <c r="G2" s="103" t="s">
        <v>31</v>
      </c>
      <c r="H2" s="159"/>
      <c r="I2" s="62"/>
    </row>
    <row r="3" spans="1:9" ht="34" customHeight="1" thickBot="1">
      <c r="A3" s="102" t="s">
        <v>7</v>
      </c>
      <c r="B3" s="165"/>
      <c r="C3" s="105" t="s">
        <v>8</v>
      </c>
      <c r="D3" s="169"/>
      <c r="E3" s="102" t="s">
        <v>9</v>
      </c>
      <c r="F3" s="179"/>
      <c r="G3" s="106" t="s">
        <v>10</v>
      </c>
      <c r="H3" s="167"/>
      <c r="I3" s="62"/>
    </row>
    <row r="4" spans="1:9">
      <c r="A4" s="29"/>
      <c r="B4" s="29"/>
      <c r="C4" s="29"/>
      <c r="D4" s="29"/>
      <c r="E4" s="29"/>
      <c r="F4" s="29"/>
      <c r="G4" s="29"/>
      <c r="H4" s="29"/>
      <c r="I4" s="62"/>
    </row>
    <row r="5" spans="1:9">
      <c r="A5" s="31"/>
      <c r="B5" s="31"/>
      <c r="C5" s="31"/>
      <c r="D5" s="31"/>
      <c r="E5" s="31"/>
      <c r="F5" s="31"/>
      <c r="G5" s="31"/>
      <c r="H5" s="31"/>
      <c r="I5" s="62"/>
    </row>
    <row r="6" spans="1:9">
      <c r="A6" s="31"/>
      <c r="B6" s="31"/>
      <c r="C6" s="31"/>
      <c r="D6" s="31"/>
      <c r="E6" s="31"/>
      <c r="F6" s="31"/>
      <c r="G6" s="31"/>
      <c r="H6" s="31"/>
      <c r="I6" s="62"/>
    </row>
    <row r="7" spans="1:9">
      <c r="A7" s="30"/>
      <c r="B7" s="30"/>
      <c r="C7" s="30"/>
      <c r="D7" s="30"/>
      <c r="E7" s="30"/>
      <c r="F7" s="30"/>
      <c r="G7" s="30"/>
      <c r="H7" s="30"/>
      <c r="I7" s="62"/>
    </row>
    <row r="8" spans="1:9">
      <c r="A8" s="30"/>
      <c r="B8" s="30"/>
      <c r="C8" s="30"/>
      <c r="D8" s="30"/>
      <c r="E8" s="30"/>
      <c r="F8" s="30"/>
      <c r="G8" s="30"/>
      <c r="H8" s="30"/>
      <c r="I8" s="62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62"/>
    </row>
    <row r="10" spans="1:9" ht="25" customHeight="1">
      <c r="A10" s="162" t="s">
        <v>60</v>
      </c>
      <c r="B10" s="42"/>
      <c r="C10" s="162"/>
      <c r="D10" s="45"/>
      <c r="E10" s="162" t="s">
        <v>116</v>
      </c>
      <c r="F10" s="46"/>
      <c r="G10" s="162"/>
      <c r="H10" s="19"/>
      <c r="I10" s="62"/>
    </row>
    <row r="11" spans="1:9" ht="20">
      <c r="A11" s="162" t="s">
        <v>114</v>
      </c>
      <c r="B11" s="22"/>
      <c r="C11" s="162"/>
      <c r="D11" s="22"/>
      <c r="E11" s="162"/>
      <c r="F11" s="26"/>
      <c r="G11" s="162"/>
      <c r="H11" s="27"/>
      <c r="I11" s="62"/>
    </row>
    <row r="12" spans="1:9" ht="20">
      <c r="A12" s="162" t="s">
        <v>118</v>
      </c>
      <c r="B12" s="22"/>
      <c r="C12" s="162"/>
      <c r="D12" s="22"/>
      <c r="E12" s="162"/>
      <c r="F12" s="26"/>
      <c r="G12" s="163"/>
      <c r="H12" s="27"/>
      <c r="I12" s="62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62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62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62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62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62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62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62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62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62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62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62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62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62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62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62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62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62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62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62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62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62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62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62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62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62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62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62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62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62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62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62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62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62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62"/>
    </row>
    <row r="47" spans="1:9">
      <c r="A47" s="25"/>
      <c r="B47" s="23"/>
      <c r="C47" s="25"/>
      <c r="D47" s="23"/>
      <c r="E47" s="24"/>
      <c r="F47" s="27"/>
      <c r="G47" s="28"/>
      <c r="H47" s="27"/>
      <c r="I47" s="62"/>
    </row>
    <row r="48" spans="1:9">
      <c r="A48" s="25"/>
      <c r="B48" s="23"/>
      <c r="C48" s="25"/>
      <c r="D48" s="23"/>
      <c r="E48" s="28"/>
      <c r="F48" s="27"/>
      <c r="G48" s="28"/>
      <c r="H48" s="27"/>
      <c r="I48" s="62"/>
    </row>
    <row r="49" spans="1:16">
      <c r="A49" s="25"/>
      <c r="B49" s="23"/>
      <c r="C49" s="25"/>
      <c r="D49" s="23"/>
      <c r="E49" s="28"/>
      <c r="F49" s="27"/>
      <c r="G49" s="28"/>
      <c r="H49" s="27"/>
      <c r="I49" s="62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62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62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62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62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62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62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62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62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>
        <f>$F$2</f>
        <v>0</v>
      </c>
      <c r="G58" s="103" t="s">
        <v>31</v>
      </c>
      <c r="H58" s="104">
        <f>$H$2</f>
        <v>0</v>
      </c>
      <c r="I58" s="62"/>
    </row>
    <row r="59" spans="1:16" ht="37" customHeight="1" thickBot="1">
      <c r="A59" s="103" t="s">
        <v>7</v>
      </c>
      <c r="B59" s="111">
        <f>$B$3</f>
        <v>0</v>
      </c>
      <c r="C59" s="109" t="s">
        <v>8</v>
      </c>
      <c r="D59" s="168">
        <f>$D$3</f>
        <v>0</v>
      </c>
      <c r="E59" s="102" t="s">
        <v>9</v>
      </c>
      <c r="F59" s="185">
        <f>$F$3</f>
        <v>0</v>
      </c>
      <c r="G59" s="106" t="s">
        <v>10</v>
      </c>
      <c r="H59" s="107">
        <f>$H$3</f>
        <v>0</v>
      </c>
      <c r="I59" s="62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62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62"/>
    </row>
    <row r="62" spans="1:16" ht="45" customHeight="1" thickBot="1">
      <c r="A62" s="50"/>
      <c r="B62" s="125" t="s">
        <v>45</v>
      </c>
      <c r="C62" s="51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62"/>
    </row>
    <row r="63" spans="1:16" ht="32" customHeight="1" thickBot="1">
      <c r="A63" s="50"/>
      <c r="B63" s="166" t="s">
        <v>114</v>
      </c>
      <c r="C63" s="112">
        <f>COUNTIF($D$72:$D98,$B$63)</f>
        <v>1</v>
      </c>
      <c r="D63" s="112">
        <f>COUNTIFS($D$72:$D$98,$B$63,$H$72:$H$98,D$62)</f>
        <v>1</v>
      </c>
      <c r="E63" s="112">
        <f>COUNTIFS($D$72:$D98,$B$63,$H$72:$H98,E$62)</f>
        <v>0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62"/>
    </row>
    <row r="64" spans="1:16" ht="41" customHeight="1" thickBot="1">
      <c r="A64" s="30"/>
      <c r="B64" s="126" t="s">
        <v>65</v>
      </c>
      <c r="C64" s="112">
        <f>COUNTA($C$72:$C98)</f>
        <v>4</v>
      </c>
      <c r="D64" s="112">
        <f>COUNTIF($H$72:$H98,D$62)</f>
        <v>1</v>
      </c>
      <c r="E64" s="112">
        <f>COUNTIF($H$72:$H98,E$62)</f>
        <v>2</v>
      </c>
      <c r="F64" s="112">
        <f>COUNTIF($H$72:$H98,F$62)</f>
        <v>0</v>
      </c>
      <c r="G64" s="113">
        <f>COUNTIF($H$72:$H98,G$62)</f>
        <v>1</v>
      </c>
      <c r="H64" s="30"/>
      <c r="I64" s="62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62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62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62"/>
    </row>
    <row r="68" spans="1:22">
      <c r="A68" s="30"/>
      <c r="B68" s="38"/>
      <c r="C68" s="30"/>
      <c r="D68" s="30"/>
      <c r="E68" s="30"/>
      <c r="F68" s="30"/>
      <c r="G68" s="30"/>
      <c r="H68" s="30"/>
      <c r="I68" s="62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62"/>
    </row>
    <row r="70" spans="1:22" ht="34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49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8"/>
      <c r="M71" s="101"/>
      <c r="N71" s="101"/>
      <c r="O71" s="101"/>
      <c r="P71" s="101"/>
      <c r="Q71" s="101"/>
      <c r="R71" s="98"/>
      <c r="S71" s="98"/>
      <c r="T71" s="98"/>
      <c r="U71" s="98"/>
      <c r="V71" s="87"/>
    </row>
    <row r="72" spans="1:22" ht="49" customHeight="1">
      <c r="A72" s="226" t="s">
        <v>50</v>
      </c>
      <c r="B72" s="227"/>
      <c r="C72" s="227">
        <v>1</v>
      </c>
      <c r="D72" s="227" t="s">
        <v>60</v>
      </c>
      <c r="E72" s="229"/>
      <c r="F72" s="230"/>
      <c r="G72" s="231"/>
      <c r="H72" s="231" t="s">
        <v>14</v>
      </c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9" customHeight="1">
      <c r="A73" s="233"/>
      <c r="B73" s="234"/>
      <c r="C73" s="234">
        <v>2</v>
      </c>
      <c r="D73" s="234" t="s">
        <v>114</v>
      </c>
      <c r="E73" s="229"/>
      <c r="F73" s="230"/>
      <c r="G73" s="236"/>
      <c r="H73" s="231" t="s">
        <v>12</v>
      </c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49" customHeight="1">
      <c r="A74" s="233"/>
      <c r="B74" s="234"/>
      <c r="C74" s="234">
        <v>3</v>
      </c>
      <c r="D74" s="234" t="s">
        <v>116</v>
      </c>
      <c r="E74" s="229"/>
      <c r="F74" s="230"/>
      <c r="G74" s="236"/>
      <c r="H74" s="231" t="s">
        <v>13</v>
      </c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9" customHeight="1">
      <c r="A75" s="233"/>
      <c r="B75" s="234"/>
      <c r="C75" s="234">
        <v>4</v>
      </c>
      <c r="D75" s="234" t="s">
        <v>118</v>
      </c>
      <c r="E75" s="229"/>
      <c r="F75" s="230"/>
      <c r="G75" s="236"/>
      <c r="H75" s="231" t="s">
        <v>14</v>
      </c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9" customHeight="1">
      <c r="A76" s="233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9" customHeight="1">
      <c r="A77" s="233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9" customHeight="1">
      <c r="A78" s="233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9" customHeight="1">
      <c r="A79" s="233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9" customHeight="1">
      <c r="A80" s="233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49" customHeight="1">
      <c r="A81" s="233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49" customHeight="1">
      <c r="A82" s="233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49" customHeight="1">
      <c r="A83" s="233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9" customHeight="1">
      <c r="A84" s="233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9" customHeight="1">
      <c r="A85" s="233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9" customHeight="1">
      <c r="A86" s="233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49" customHeight="1">
      <c r="A87" s="233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9" customHeight="1">
      <c r="A88" s="233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49" customHeight="1">
      <c r="A89" s="233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49" customHeight="1">
      <c r="A90" s="233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33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33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33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33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33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33" customHeight="1">
      <c r="A96" s="233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50" customHeight="1">
      <c r="A97" s="233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41" thickBot="1">
      <c r="A98" s="238" t="s">
        <v>52</v>
      </c>
      <c r="B98" s="239"/>
      <c r="C98" s="239"/>
      <c r="D98" s="239"/>
      <c r="E98" s="240"/>
      <c r="F98" s="240"/>
      <c r="G98" s="241"/>
      <c r="H98" s="231"/>
      <c r="I98" s="242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 ht="19">
      <c r="A107" s="66"/>
      <c r="B107" s="67"/>
      <c r="C107" s="67"/>
      <c r="D107" s="66"/>
      <c r="E107" s="66"/>
      <c r="F107" s="66"/>
      <c r="G107" s="66"/>
      <c r="H107" s="66"/>
    </row>
    <row r="108" spans="1:22">
      <c r="A108" s="16"/>
      <c r="B108" s="16"/>
      <c r="C108" s="16"/>
      <c r="D108" s="16"/>
      <c r="E108" s="65"/>
      <c r="F108" s="16"/>
      <c r="G108" s="64"/>
      <c r="H108" s="4"/>
    </row>
    <row r="109" spans="1:22">
      <c r="A109" s="16"/>
      <c r="B109" s="16"/>
      <c r="C109" s="16"/>
      <c r="D109" s="16"/>
      <c r="E109" s="65"/>
      <c r="F109" s="16"/>
      <c r="G109" s="64"/>
      <c r="H109" s="4"/>
    </row>
    <row r="110" spans="1:22">
      <c r="A110" s="16"/>
      <c r="B110" s="16"/>
      <c r="C110" s="16"/>
      <c r="D110" s="16"/>
      <c r="E110" s="65"/>
      <c r="F110" s="16"/>
      <c r="G110" s="64"/>
      <c r="H110" s="4"/>
    </row>
    <row r="111" spans="1:22">
      <c r="A111" s="16"/>
      <c r="B111" s="16"/>
      <c r="C111" s="16"/>
      <c r="D111" s="16"/>
      <c r="E111" s="65"/>
      <c r="F111" s="16"/>
      <c r="G111" s="64"/>
      <c r="H111" s="4"/>
    </row>
    <row r="112" spans="1:22">
      <c r="A112" s="16"/>
      <c r="B112" s="16"/>
      <c r="C112" s="16"/>
      <c r="D112" s="16"/>
      <c r="E112" s="65"/>
      <c r="F112" s="16"/>
      <c r="G112" s="64"/>
      <c r="H112" s="4"/>
    </row>
    <row r="113" spans="1:8">
      <c r="A113" s="16"/>
      <c r="B113" s="16"/>
      <c r="C113" s="16"/>
      <c r="D113" s="16"/>
      <c r="E113" s="65"/>
      <c r="F113" s="16"/>
      <c r="G113" s="64"/>
      <c r="H113" s="4"/>
    </row>
    <row r="114" spans="1:8">
      <c r="A114" s="16"/>
      <c r="B114" s="16"/>
      <c r="C114" s="16"/>
      <c r="D114" s="16"/>
      <c r="E114" s="65"/>
      <c r="F114" s="16"/>
      <c r="G114" s="64"/>
      <c r="H114" s="4"/>
    </row>
    <row r="115" spans="1:8">
      <c r="A115" s="16"/>
      <c r="B115" s="16"/>
      <c r="C115" s="16"/>
      <c r="D115" s="16"/>
      <c r="E115" s="65"/>
      <c r="F115" s="16"/>
      <c r="G115" s="64"/>
      <c r="H115" s="4"/>
    </row>
    <row r="116" spans="1:8">
      <c r="A116" s="16"/>
      <c r="B116" s="16"/>
      <c r="C116" s="16"/>
      <c r="D116" s="16"/>
      <c r="E116" s="65"/>
      <c r="F116" s="16"/>
      <c r="G116" s="64"/>
      <c r="H116" s="4"/>
    </row>
    <row r="117" spans="1:8">
      <c r="A117" s="16"/>
      <c r="B117" s="16"/>
      <c r="C117" s="16"/>
      <c r="D117" s="16"/>
      <c r="E117" s="65"/>
      <c r="F117" s="16"/>
      <c r="G117" s="64"/>
      <c r="H117" s="4"/>
    </row>
    <row r="118" spans="1:8">
      <c r="A118" s="16"/>
      <c r="B118" s="16"/>
      <c r="C118" s="16"/>
      <c r="D118" s="16"/>
      <c r="E118" s="65"/>
      <c r="F118" s="16"/>
      <c r="G118" s="64"/>
      <c r="H118" s="4"/>
    </row>
    <row r="119" spans="1:8">
      <c r="A119" s="16"/>
      <c r="B119" s="16"/>
      <c r="C119" s="16"/>
      <c r="D119" s="16"/>
      <c r="E119" s="65"/>
      <c r="F119" s="16"/>
      <c r="G119" s="64"/>
      <c r="H119" s="4"/>
    </row>
    <row r="120" spans="1:8">
      <c r="A120" s="16"/>
      <c r="B120" s="16"/>
      <c r="C120" s="16"/>
      <c r="D120" s="16"/>
      <c r="E120" s="65"/>
      <c r="F120" s="16"/>
      <c r="G120" s="64"/>
      <c r="H120" s="4"/>
    </row>
    <row r="121" spans="1:8">
      <c r="A121" s="16"/>
      <c r="B121" s="16"/>
      <c r="C121" s="16"/>
      <c r="D121" s="16"/>
      <c r="E121" s="65"/>
      <c r="F121" s="16"/>
      <c r="G121" s="64"/>
      <c r="H121" s="4"/>
    </row>
    <row r="122" spans="1:8">
      <c r="A122" s="16"/>
      <c r="B122" s="16"/>
      <c r="C122" s="16"/>
      <c r="D122" s="16"/>
      <c r="E122" s="65"/>
      <c r="F122" s="16"/>
      <c r="G122" s="64"/>
      <c r="H122" s="4"/>
    </row>
    <row r="123" spans="1:8">
      <c r="A123" s="16"/>
      <c r="B123" s="16"/>
      <c r="C123" s="16"/>
      <c r="D123" s="16"/>
      <c r="E123" s="65"/>
      <c r="F123" s="16"/>
      <c r="G123" s="64"/>
      <c r="H123" s="4"/>
    </row>
    <row r="124" spans="1:8">
      <c r="A124" s="16"/>
      <c r="B124" s="16"/>
      <c r="C124" s="16"/>
      <c r="D124" s="16"/>
      <c r="E124" s="65"/>
      <c r="F124" s="16"/>
      <c r="G124" s="64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16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1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21"/>
      <c r="B140" s="21"/>
      <c r="C140" s="21"/>
      <c r="D140" s="21"/>
      <c r="E140" s="21"/>
      <c r="F140" s="21"/>
      <c r="G140" s="20"/>
      <c r="H140" s="19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17"/>
      <c r="B149" s="17"/>
      <c r="C149" s="17"/>
      <c r="D149" s="17"/>
      <c r="E149" s="17"/>
      <c r="F149" s="17"/>
      <c r="G149" s="15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</sheetData>
  <sheetProtection algorithmName="SHA-512" hashValue="hQKyfoNtk5+yEzuzcPENRFvdCKlGefojWh/3+5y+xSmTChpFpc3oRggwQmw5XBXVTyhgyoIzHK1PLPTXakcPEA==" saltValue="cG9hNvKjSsZ+BCd3Znbzkg==" spinCount="100000" sheet="1" selectLockedCells="1"/>
  <dataConsolidate/>
  <mergeCells count="14">
    <mergeCell ref="G70:G71"/>
    <mergeCell ref="H70:H71"/>
    <mergeCell ref="I70:I71"/>
    <mergeCell ref="A70:A71"/>
    <mergeCell ref="B70:B71"/>
    <mergeCell ref="C70:C71"/>
    <mergeCell ref="D70:D71"/>
    <mergeCell ref="E70:F70"/>
    <mergeCell ref="B58:E58"/>
    <mergeCell ref="A1:H1"/>
    <mergeCell ref="B2:E2"/>
    <mergeCell ref="A51:B51"/>
    <mergeCell ref="D51:E51"/>
    <mergeCell ref="G51:H51"/>
  </mergeCells>
  <conditionalFormatting sqref="G99:G106 G135:G1048576">
    <cfRule type="containsText" dxfId="483" priority="11" operator="containsText" text="الجارية   Ongoing">
      <formula>NOT(ISERROR(SEARCH("الجارية   Ongoing",G99)))</formula>
    </cfRule>
    <cfRule type="containsText" dxfId="482" priority="12" operator="containsText" text="الغير منجزة   Not Done">
      <formula>NOT(ISERROR(SEARCH("الغير منجزة   Not Done",G99)))</formula>
    </cfRule>
    <cfRule type="containsText" dxfId="481" priority="13" operator="containsText" text="المنجزة    Done">
      <formula>NOT(ISERROR(SEARCH("المنجزة    Done",G99)))</formula>
    </cfRule>
    <cfRule type="containsText" dxfId="480" priority="14" operator="containsText" text="المتعثرة    Barrier">
      <formula>NOT(ISERROR(SEARCH("المتعثرة    Barrier",G99)))</formula>
    </cfRule>
  </conditionalFormatting>
  <conditionalFormatting sqref="G108:G134">
    <cfRule type="containsText" dxfId="479" priority="10" operator="containsText" text="المنجزة    Done">
      <formula>NOT(ISERROR(SEARCH("المنجزة    Done",G108)))</formula>
    </cfRule>
  </conditionalFormatting>
  <conditionalFormatting sqref="G108:G134">
    <cfRule type="containsText" dxfId="478" priority="6" operator="containsText" text="الجارية   Ongoing">
      <formula>NOT(ISERROR(SEARCH("الجارية   Ongoing",G108)))</formula>
    </cfRule>
    <cfRule type="containsText" dxfId="477" priority="7" operator="containsText" text="الغير منجزة   Not Done">
      <formula>NOT(ISERROR(SEARCH("الغير منجزة   Not Done",G108)))</formula>
    </cfRule>
    <cfRule type="containsText" dxfId="476" priority="8" operator="containsText" text="المنجزة    Done">
      <formula>NOT(ISERROR(SEARCH("المنجزة    Done",G108)))</formula>
    </cfRule>
    <cfRule type="containsText" dxfId="475" priority="9" operator="containsText" text="المتعثرة    Barrier">
      <formula>NOT(ISERROR(SEARCH("المتعثرة    Barrier",G108)))</formula>
    </cfRule>
  </conditionalFormatting>
  <conditionalFormatting sqref="G72:G98">
    <cfRule type="containsText" dxfId="474" priority="5" operator="containsText" text="المنجزة    Done">
      <formula>NOT(ISERROR(SEARCH("المنجزة    Done",G72)))</formula>
    </cfRule>
  </conditionalFormatting>
  <conditionalFormatting sqref="G72:G98">
    <cfRule type="containsText" dxfId="473" priority="1" operator="containsText" text="الجارية   Ongoing">
      <formula>NOT(ISERROR(SEARCH("الجارية   Ongoing",G72)))</formula>
    </cfRule>
    <cfRule type="containsText" dxfId="472" priority="2" operator="containsText" text="الغير منجزة   Not Done">
      <formula>NOT(ISERROR(SEARCH("الغير منجزة   Not Done",G72)))</formula>
    </cfRule>
    <cfRule type="containsText" dxfId="471" priority="3" operator="containsText" text="المنجزة    Done">
      <formula>NOT(ISERROR(SEARCH("المنجزة    Done",G72)))</formula>
    </cfRule>
    <cfRule type="containsText" dxfId="470" priority="4" operator="containsText" text="المتعثرة    Barrier">
      <formula>NOT(ISERROR(SEARCH("المتعثرة    Barrier",G72)))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3B9B78E-F11A-1B4A-9860-88C60B72A778}">
          <x14:formula1>
            <xm:f>'Key Features'!$A$2:$A$5</xm:f>
          </x14:formula1>
          <xm:sqref>G108:G134 H72:H98</xm:sqref>
        </x14:dataValidation>
        <x14:dataValidation type="list" allowBlank="1" showInputMessage="1" showErrorMessage="1" xr:uid="{90F3E01A-ECC3-5749-B729-B6817AF25F7A}">
          <x14:formula1>
            <xm:f>'Key Features'!$E$2:$E$6</xm:f>
          </x14:formula1>
          <xm:sqref>B3</xm:sqref>
        </x14:dataValidation>
        <x14:dataValidation type="list" allowBlank="1" showInputMessage="1" showErrorMessage="1" xr:uid="{83E98869-DD92-444A-9797-06C8A8976E99}">
          <x14:formula1>
            <xm:f>'Key Features'!$C$2:$C$5</xm:f>
          </x14:formula1>
          <xm:sqref>F2</xm:sqref>
        </x14:dataValidation>
        <x14:dataValidation type="list" allowBlank="1" showInputMessage="1" showErrorMessage="1" xr:uid="{AFBB2C7C-2D46-4945-8708-08B9B648649C}">
          <x14:formula1>
            <xm:f>'Members Details'!$A:$A</xm:f>
          </x14:formula1>
          <xm:sqref>G10:G46 D108:D134 F108:F134 E10:E46 B63 A10:A46 D72:D98 G72:G98</xm:sqref>
        </x14:dataValidation>
        <x14:dataValidation type="list" allowBlank="1" showInputMessage="1" showErrorMessage="1" xr:uid="{D8FBE27B-A0F9-BF4C-8ACC-519693F2DABE}">
          <x14:formula1>
            <xm:f>'Key Features'!$G$2:$G$1646</xm:f>
          </x14:formula1>
          <xm:sqref>D3 E72:F98</xm:sqref>
        </x14:dataValidation>
        <x14:dataValidation type="list" allowBlank="1" showInputMessage="1" showErrorMessage="1" xr:uid="{6E982042-4474-2842-9398-02558CD3847C}">
          <x14:formula1>
            <xm:f>'Key Features'!$K$2:$K$44</xm:f>
          </x14:formula1>
          <xm:sqref>F3</xm:sqref>
        </x14:dataValidation>
        <x14:dataValidation type="list" allowBlank="1" showInputMessage="1" showErrorMessage="1" xr:uid="{631D6BF1-E111-6343-AADF-2EE693745FA1}">
          <x14:formula1>
            <xm:f>'Key Features'!$I$2:$I$17</xm:f>
          </x14:formula1>
          <xm:sqref>H3</xm:sqref>
        </x14:dataValidation>
        <x14:dataValidation type="list" allowBlank="1" showInputMessage="1" showErrorMessage="1" xr:uid="{9C727B28-AAD0-F549-A5F6-4370CFE6B056}">
          <x14:formula1>
            <xm:f>'Members Details'!$A$2:$A$27</xm:f>
          </x14:formula1>
          <xm:sqref>G72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69BB-6A2A-904D-92B8-B8E482442207}">
  <sheetPr>
    <pageSetUpPr fitToPage="1"/>
  </sheetPr>
  <dimension ref="A1:V205"/>
  <sheetViews>
    <sheetView topLeftCell="A55" zoomScale="72" zoomScaleNormal="68" workbookViewId="0">
      <selection activeCell="C72" sqref="C72:H73"/>
    </sheetView>
  </sheetViews>
  <sheetFormatPr baseColWidth="10" defaultRowHeight="16"/>
  <cols>
    <col min="1" max="2" width="40.6640625" style="18" customWidth="1"/>
    <col min="3" max="3" width="45.33203125" style="18" customWidth="1"/>
    <col min="4" max="4" width="34.83203125" style="18" customWidth="1"/>
    <col min="5" max="5" width="40.6640625" style="18" customWidth="1"/>
    <col min="6" max="6" width="49.33203125" style="18" customWidth="1"/>
    <col min="7" max="7" width="40.83203125" customWidth="1"/>
    <col min="8" max="8" width="40.6640625" customWidth="1"/>
    <col min="9" max="9" width="34.3320312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46" t="s">
        <v>48</v>
      </c>
      <c r="B1" s="247"/>
      <c r="C1" s="247"/>
      <c r="D1" s="247"/>
      <c r="E1" s="247"/>
      <c r="F1" s="247"/>
      <c r="G1" s="247"/>
      <c r="H1" s="248"/>
      <c r="I1" s="224"/>
    </row>
    <row r="2" spans="1:9" ht="34" customHeight="1" thickBot="1">
      <c r="A2" s="102" t="s">
        <v>30</v>
      </c>
      <c r="B2" s="249"/>
      <c r="C2" s="250"/>
      <c r="D2" s="250"/>
      <c r="E2" s="251"/>
      <c r="F2" s="158"/>
      <c r="G2" s="103" t="s">
        <v>31</v>
      </c>
      <c r="H2" s="159"/>
      <c r="I2" s="224"/>
    </row>
    <row r="3" spans="1:9" ht="34" customHeight="1" thickBot="1">
      <c r="A3" s="102" t="s">
        <v>7</v>
      </c>
      <c r="B3" s="165"/>
      <c r="C3" s="105" t="s">
        <v>8</v>
      </c>
      <c r="D3" s="169"/>
      <c r="E3" s="102" t="s">
        <v>9</v>
      </c>
      <c r="F3" s="184"/>
      <c r="G3" s="106" t="s">
        <v>10</v>
      </c>
      <c r="H3" s="158"/>
      <c r="I3" s="224"/>
    </row>
    <row r="4" spans="1:9">
      <c r="A4" s="29"/>
      <c r="B4" s="29"/>
      <c r="C4" s="29"/>
      <c r="D4" s="29"/>
      <c r="E4" s="29"/>
      <c r="F4" s="29"/>
      <c r="G4" s="29"/>
      <c r="H4" s="29"/>
      <c r="I4" s="224"/>
    </row>
    <row r="5" spans="1:9">
      <c r="A5" s="31"/>
      <c r="B5" s="31"/>
      <c r="C5" s="31"/>
      <c r="D5" s="31"/>
      <c r="E5" s="31"/>
      <c r="F5" s="31"/>
      <c r="G5" s="31"/>
      <c r="H5" s="31"/>
      <c r="I5" s="224"/>
    </row>
    <row r="6" spans="1:9">
      <c r="A6" s="31"/>
      <c r="B6" s="31"/>
      <c r="C6" s="31"/>
      <c r="D6" s="31"/>
      <c r="E6" s="31"/>
      <c r="F6" s="31"/>
      <c r="G6" s="31"/>
      <c r="H6" s="31"/>
      <c r="I6" s="224"/>
    </row>
    <row r="7" spans="1:9">
      <c r="A7" s="30"/>
      <c r="B7" s="30"/>
      <c r="C7" s="30"/>
      <c r="D7" s="30"/>
      <c r="E7" s="30"/>
      <c r="F7" s="30"/>
      <c r="G7" s="30"/>
      <c r="H7" s="30"/>
      <c r="I7" s="224"/>
    </row>
    <row r="8" spans="1:9">
      <c r="A8" s="30"/>
      <c r="B8" s="30"/>
      <c r="C8" s="30"/>
      <c r="D8" s="30"/>
      <c r="E8" s="30"/>
      <c r="F8" s="30"/>
      <c r="G8" s="30"/>
      <c r="H8" s="30"/>
      <c r="I8" s="224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224"/>
    </row>
    <row r="10" spans="1:9" ht="25" customHeight="1">
      <c r="A10" s="162"/>
      <c r="B10" s="42"/>
      <c r="C10" s="162"/>
      <c r="D10" s="45"/>
      <c r="E10" s="162"/>
      <c r="F10" s="46"/>
      <c r="G10" s="162"/>
      <c r="H10" s="19"/>
      <c r="I10" s="224"/>
    </row>
    <row r="11" spans="1:9" ht="19">
      <c r="A11" s="162"/>
      <c r="B11" s="22"/>
      <c r="C11" s="162"/>
      <c r="D11" s="22"/>
      <c r="E11" s="162"/>
      <c r="F11" s="26"/>
      <c r="G11" s="162"/>
      <c r="H11" s="27"/>
      <c r="I11" s="224"/>
    </row>
    <row r="12" spans="1:9" ht="19">
      <c r="A12" s="162"/>
      <c r="B12" s="22"/>
      <c r="C12" s="162"/>
      <c r="D12" s="22"/>
      <c r="E12" s="162"/>
      <c r="F12" s="26"/>
      <c r="G12" s="163"/>
      <c r="H12" s="27"/>
      <c r="I12" s="224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224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224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224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224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224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224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224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224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224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224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224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224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224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224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224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224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224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224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224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224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224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224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224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224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224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224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224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224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224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224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224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224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224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224"/>
    </row>
    <row r="47" spans="1:9">
      <c r="A47" s="25"/>
      <c r="B47" s="23"/>
      <c r="C47" s="25"/>
      <c r="D47" s="23"/>
      <c r="E47" s="24"/>
      <c r="F47" s="27"/>
      <c r="G47" s="28"/>
      <c r="H47" s="27"/>
      <c r="I47" s="224"/>
    </row>
    <row r="48" spans="1:9">
      <c r="A48" s="25"/>
      <c r="B48" s="23"/>
      <c r="C48" s="25"/>
      <c r="D48" s="23"/>
      <c r="E48" s="28"/>
      <c r="F48" s="27"/>
      <c r="G48" s="28"/>
      <c r="H48" s="27"/>
      <c r="I48" s="224"/>
    </row>
    <row r="49" spans="1:16">
      <c r="A49" s="25"/>
      <c r="B49" s="23"/>
      <c r="C49" s="25"/>
      <c r="D49" s="23"/>
      <c r="E49" s="28"/>
      <c r="F49" s="27"/>
      <c r="G49" s="28"/>
      <c r="H49" s="27"/>
      <c r="I49" s="224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224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224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224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224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224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224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224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224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>
        <f>$F$2</f>
        <v>0</v>
      </c>
      <c r="G58" s="103" t="s">
        <v>31</v>
      </c>
      <c r="H58" s="104">
        <f>$H$2</f>
        <v>0</v>
      </c>
      <c r="I58" s="224"/>
    </row>
    <row r="59" spans="1:16" ht="37" customHeight="1" thickBot="1">
      <c r="A59" s="103" t="s">
        <v>7</v>
      </c>
      <c r="B59" s="111">
        <f>$B$3</f>
        <v>0</v>
      </c>
      <c r="C59" s="109" t="s">
        <v>8</v>
      </c>
      <c r="D59" s="168">
        <f>$D$3</f>
        <v>0</v>
      </c>
      <c r="E59" s="102" t="s">
        <v>9</v>
      </c>
      <c r="F59" s="185">
        <f>$F$3</f>
        <v>0</v>
      </c>
      <c r="G59" s="106" t="s">
        <v>10</v>
      </c>
      <c r="H59" s="107">
        <f>$H$3</f>
        <v>0</v>
      </c>
      <c r="I59" s="224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224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224"/>
    </row>
    <row r="62" spans="1:16" ht="45" customHeight="1" thickBot="1">
      <c r="A62" s="50"/>
      <c r="B62" s="122" t="s">
        <v>45</v>
      </c>
      <c r="C62" s="123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224"/>
    </row>
    <row r="63" spans="1:16" ht="32" customHeight="1" thickBot="1">
      <c r="A63" s="50"/>
      <c r="B63" s="164" t="s">
        <v>60</v>
      </c>
      <c r="C63" s="112">
        <f>COUNTIF($D$72:$D98,$B$63)</f>
        <v>0</v>
      </c>
      <c r="D63" s="112">
        <f>COUNTIFS($D$72:$D$98,$B$63,$H$72:$H$98,D$62)</f>
        <v>0</v>
      </c>
      <c r="E63" s="112">
        <f>COUNTIFS($D$72:$D98,$B$63,$H$72:$H98,E$62)</f>
        <v>0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224"/>
    </row>
    <row r="64" spans="1:16" ht="35" customHeight="1" thickBot="1">
      <c r="A64" s="30"/>
      <c r="B64" s="124" t="s">
        <v>65</v>
      </c>
      <c r="C64" s="112">
        <f>COUNTA($C$72:$C98)</f>
        <v>0</v>
      </c>
      <c r="D64" s="112">
        <f>COUNTIF($H$72:$H98,D$62)</f>
        <v>0</v>
      </c>
      <c r="E64" s="112">
        <f>COUNTIF($H$72:$H98,E$62)</f>
        <v>0</v>
      </c>
      <c r="F64" s="112">
        <f>COUNTIF($H$72:$H98,F$62)</f>
        <v>0</v>
      </c>
      <c r="G64" s="113">
        <f>COUNTIF($H$72:$H98,G$62)</f>
        <v>0</v>
      </c>
      <c r="H64" s="30"/>
      <c r="I64" s="224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224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224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224"/>
    </row>
    <row r="68" spans="1:22">
      <c r="A68" s="30"/>
      <c r="B68" s="38"/>
      <c r="C68" s="30"/>
      <c r="D68" s="30"/>
      <c r="E68" s="30"/>
      <c r="F68" s="30"/>
      <c r="G68" s="30"/>
      <c r="H68" s="30"/>
      <c r="I68" s="224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225"/>
    </row>
    <row r="70" spans="1:22" ht="34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49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8"/>
      <c r="M71" s="101"/>
      <c r="N71" s="101"/>
      <c r="O71" s="101"/>
      <c r="P71" s="101"/>
      <c r="Q71" s="101"/>
      <c r="R71" s="98"/>
      <c r="S71" s="98"/>
      <c r="T71" s="98"/>
      <c r="U71" s="98"/>
      <c r="V71" s="87"/>
    </row>
    <row r="72" spans="1:22" ht="49" customHeight="1">
      <c r="A72" s="221" t="s">
        <v>50</v>
      </c>
      <c r="B72" s="227"/>
      <c r="C72" s="227"/>
      <c r="D72" s="227"/>
      <c r="E72" s="229"/>
      <c r="F72" s="230"/>
      <c r="G72" s="231"/>
      <c r="H72" s="231"/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9" customHeight="1">
      <c r="A73" s="222"/>
      <c r="B73" s="234"/>
      <c r="C73" s="234"/>
      <c r="D73" s="234"/>
      <c r="E73" s="229"/>
      <c r="F73" s="230"/>
      <c r="G73" s="236"/>
      <c r="H73" s="231"/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49" customHeight="1">
      <c r="A74" s="222"/>
      <c r="B74" s="234"/>
      <c r="C74" s="234"/>
      <c r="D74" s="234"/>
      <c r="E74" s="229"/>
      <c r="F74" s="230"/>
      <c r="G74" s="236"/>
      <c r="H74" s="231"/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9" customHeight="1">
      <c r="A75" s="222"/>
      <c r="B75" s="234"/>
      <c r="C75" s="234"/>
      <c r="D75" s="234"/>
      <c r="E75" s="229"/>
      <c r="F75" s="230"/>
      <c r="G75" s="236"/>
      <c r="H75" s="231"/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9" customHeight="1">
      <c r="A76" s="222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9" customHeight="1">
      <c r="A77" s="222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9" customHeight="1">
      <c r="A78" s="222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9" customHeight="1">
      <c r="A79" s="222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9" customHeight="1">
      <c r="A80" s="222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49" customHeight="1">
      <c r="A81" s="222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49" customHeight="1">
      <c r="A82" s="222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49" customHeight="1">
      <c r="A83" s="222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9" customHeight="1">
      <c r="A84" s="222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9" customHeight="1">
      <c r="A85" s="222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9" customHeight="1">
      <c r="A86" s="222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49" customHeight="1">
      <c r="A87" s="222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9" customHeight="1">
      <c r="A88" s="222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49" customHeight="1">
      <c r="A89" s="222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49" customHeight="1">
      <c r="A90" s="222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22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22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22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22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22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33" customHeight="1">
      <c r="A96" s="222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50" customHeight="1">
      <c r="A97" s="222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41" thickBot="1">
      <c r="A98" s="223" t="s">
        <v>52</v>
      </c>
      <c r="B98" s="239"/>
      <c r="C98" s="239"/>
      <c r="D98" s="239"/>
      <c r="E98" s="240"/>
      <c r="F98" s="240"/>
      <c r="G98" s="241"/>
      <c r="H98" s="231"/>
      <c r="I98" s="242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 ht="19">
      <c r="A107" s="66"/>
      <c r="B107" s="67"/>
      <c r="C107" s="67"/>
      <c r="D107" s="66"/>
      <c r="E107" s="66"/>
      <c r="F107" s="66"/>
      <c r="G107" s="66"/>
      <c r="H107" s="66"/>
    </row>
    <row r="108" spans="1:22">
      <c r="A108" s="16"/>
      <c r="B108" s="16"/>
      <c r="C108" s="16"/>
      <c r="D108" s="16"/>
      <c r="E108" s="65"/>
      <c r="F108" s="16"/>
      <c r="G108" s="64"/>
      <c r="H108" s="4"/>
    </row>
    <row r="109" spans="1:22">
      <c r="A109" s="16"/>
      <c r="B109" s="16"/>
      <c r="C109" s="16"/>
      <c r="D109" s="16"/>
      <c r="E109" s="65"/>
      <c r="F109" s="16"/>
      <c r="G109" s="64"/>
      <c r="H109" s="4"/>
    </row>
    <row r="110" spans="1:22">
      <c r="A110" s="16"/>
      <c r="B110" s="16"/>
      <c r="C110" s="16"/>
      <c r="D110" s="16"/>
      <c r="E110" s="65"/>
      <c r="F110" s="16"/>
      <c r="G110" s="64"/>
      <c r="H110" s="4"/>
    </row>
    <row r="111" spans="1:22">
      <c r="A111" s="16"/>
      <c r="B111" s="16"/>
      <c r="C111" s="16"/>
      <c r="D111" s="16"/>
      <c r="E111" s="65"/>
      <c r="F111" s="16"/>
      <c r="G111" s="64"/>
      <c r="H111" s="4"/>
    </row>
    <row r="112" spans="1:22">
      <c r="A112" s="16"/>
      <c r="B112" s="16"/>
      <c r="C112" s="16"/>
      <c r="D112" s="16"/>
      <c r="E112" s="65"/>
      <c r="F112" s="16"/>
      <c r="G112" s="64"/>
      <c r="H112" s="4"/>
    </row>
    <row r="113" spans="1:8">
      <c r="A113" s="16"/>
      <c r="B113" s="16"/>
      <c r="C113" s="16"/>
      <c r="D113" s="16"/>
      <c r="E113" s="65"/>
      <c r="F113" s="16"/>
      <c r="G113" s="64"/>
      <c r="H113" s="4"/>
    </row>
    <row r="114" spans="1:8">
      <c r="A114" s="16"/>
      <c r="B114" s="16"/>
      <c r="C114" s="16"/>
      <c r="D114" s="16"/>
      <c r="E114" s="65"/>
      <c r="F114" s="16"/>
      <c r="G114" s="64"/>
      <c r="H114" s="4"/>
    </row>
    <row r="115" spans="1:8">
      <c r="A115" s="16"/>
      <c r="B115" s="16"/>
      <c r="C115" s="16"/>
      <c r="D115" s="16"/>
      <c r="E115" s="65"/>
      <c r="F115" s="16"/>
      <c r="G115" s="64"/>
      <c r="H115" s="4"/>
    </row>
    <row r="116" spans="1:8">
      <c r="A116" s="16"/>
      <c r="B116" s="16"/>
      <c r="C116" s="16"/>
      <c r="D116" s="16"/>
      <c r="E116" s="65"/>
      <c r="F116" s="16"/>
      <c r="G116" s="64"/>
      <c r="H116" s="4"/>
    </row>
    <row r="117" spans="1:8">
      <c r="A117" s="16"/>
      <c r="B117" s="16"/>
      <c r="C117" s="16"/>
      <c r="D117" s="16"/>
      <c r="E117" s="65"/>
      <c r="F117" s="16"/>
      <c r="G117" s="64"/>
      <c r="H117" s="4"/>
    </row>
    <row r="118" spans="1:8">
      <c r="A118" s="16"/>
      <c r="B118" s="16"/>
      <c r="C118" s="16"/>
      <c r="D118" s="16"/>
      <c r="E118" s="65"/>
      <c r="F118" s="16"/>
      <c r="G118" s="64"/>
      <c r="H118" s="4"/>
    </row>
    <row r="119" spans="1:8">
      <c r="A119" s="16"/>
      <c r="B119" s="16"/>
      <c r="C119" s="16"/>
      <c r="D119" s="16"/>
      <c r="E119" s="65"/>
      <c r="F119" s="16"/>
      <c r="G119" s="64"/>
      <c r="H119" s="4"/>
    </row>
    <row r="120" spans="1:8">
      <c r="A120" s="16"/>
      <c r="B120" s="16"/>
      <c r="C120" s="16"/>
      <c r="D120" s="16"/>
      <c r="E120" s="65"/>
      <c r="F120" s="16"/>
      <c r="G120" s="64"/>
      <c r="H120" s="4"/>
    </row>
    <row r="121" spans="1:8">
      <c r="A121" s="16"/>
      <c r="B121" s="16"/>
      <c r="C121" s="16"/>
      <c r="D121" s="16"/>
      <c r="E121" s="65"/>
      <c r="F121" s="16"/>
      <c r="G121" s="64"/>
      <c r="H121" s="4"/>
    </row>
    <row r="122" spans="1:8">
      <c r="A122" s="16"/>
      <c r="B122" s="16"/>
      <c r="C122" s="16"/>
      <c r="D122" s="16"/>
      <c r="E122" s="65"/>
      <c r="F122" s="16"/>
      <c r="G122" s="64"/>
      <c r="H122" s="4"/>
    </row>
    <row r="123" spans="1:8">
      <c r="A123" s="16"/>
      <c r="B123" s="16"/>
      <c r="C123" s="16"/>
      <c r="D123" s="16"/>
      <c r="E123" s="65"/>
      <c r="F123" s="16"/>
      <c r="G123" s="64"/>
      <c r="H123" s="4"/>
    </row>
    <row r="124" spans="1:8">
      <c r="A124" s="16"/>
      <c r="B124" s="16"/>
      <c r="C124" s="16"/>
      <c r="D124" s="16"/>
      <c r="E124" s="65"/>
      <c r="F124" s="16"/>
      <c r="G124" s="64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16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1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21"/>
      <c r="B140" s="21"/>
      <c r="C140" s="21"/>
      <c r="D140" s="21"/>
      <c r="E140" s="21"/>
      <c r="F140" s="21"/>
      <c r="G140" s="20"/>
      <c r="H140" s="19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17"/>
      <c r="B149" s="17"/>
      <c r="C149" s="17"/>
      <c r="D149" s="17"/>
      <c r="E149" s="17"/>
      <c r="F149" s="17"/>
      <c r="G149" s="15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</sheetData>
  <sheetProtection algorithmName="SHA-512" hashValue="CLOk5ltjc0OyiXiN2e/RPH9c8RCF3kHGzYHiLiKsEsKIcGpT8Ouu9F1gmmUEmc8nbfwBILYyZtjiIJvwCj+2CQ==" saltValue="pkElDbzq0JkYeP1sK+ZbgA==" spinCount="100000" sheet="1" selectLockedCells="1"/>
  <dataConsolidate/>
  <mergeCells count="14">
    <mergeCell ref="G70:G71"/>
    <mergeCell ref="H70:H71"/>
    <mergeCell ref="I70:I71"/>
    <mergeCell ref="A70:A71"/>
    <mergeCell ref="B70:B71"/>
    <mergeCell ref="C70:C71"/>
    <mergeCell ref="D70:D71"/>
    <mergeCell ref="E70:F70"/>
    <mergeCell ref="B58:E58"/>
    <mergeCell ref="A1:H1"/>
    <mergeCell ref="B2:E2"/>
    <mergeCell ref="A51:B51"/>
    <mergeCell ref="D51:E51"/>
    <mergeCell ref="G51:H51"/>
  </mergeCells>
  <conditionalFormatting sqref="G99:G106 G135:G1048576">
    <cfRule type="containsText" dxfId="445" priority="11" operator="containsText" text="الجارية   Ongoing">
      <formula>NOT(ISERROR(SEARCH("الجارية   Ongoing",G99)))</formula>
    </cfRule>
    <cfRule type="containsText" dxfId="444" priority="12" operator="containsText" text="الغير منجزة   Not Done">
      <formula>NOT(ISERROR(SEARCH("الغير منجزة   Not Done",G99)))</formula>
    </cfRule>
    <cfRule type="containsText" dxfId="443" priority="13" operator="containsText" text="المنجزة    Done">
      <formula>NOT(ISERROR(SEARCH("المنجزة    Done",G99)))</formula>
    </cfRule>
    <cfRule type="containsText" dxfId="442" priority="14" operator="containsText" text="المتعثرة    Barrier">
      <formula>NOT(ISERROR(SEARCH("المتعثرة    Barrier",G99)))</formula>
    </cfRule>
  </conditionalFormatting>
  <conditionalFormatting sqref="G108:G134">
    <cfRule type="containsText" dxfId="441" priority="10" operator="containsText" text="المنجزة    Done">
      <formula>NOT(ISERROR(SEARCH("المنجزة    Done",G108)))</formula>
    </cfRule>
  </conditionalFormatting>
  <conditionalFormatting sqref="G108:G134">
    <cfRule type="containsText" dxfId="440" priority="6" operator="containsText" text="الجارية   Ongoing">
      <formula>NOT(ISERROR(SEARCH("الجارية   Ongoing",G108)))</formula>
    </cfRule>
    <cfRule type="containsText" dxfId="439" priority="7" operator="containsText" text="الغير منجزة   Not Done">
      <formula>NOT(ISERROR(SEARCH("الغير منجزة   Not Done",G108)))</formula>
    </cfRule>
    <cfRule type="containsText" dxfId="438" priority="8" operator="containsText" text="المنجزة    Done">
      <formula>NOT(ISERROR(SEARCH("المنجزة    Done",G108)))</formula>
    </cfRule>
    <cfRule type="containsText" dxfId="437" priority="9" operator="containsText" text="المتعثرة    Barrier">
      <formula>NOT(ISERROR(SEARCH("المتعثرة    Barrier",G108)))</formula>
    </cfRule>
  </conditionalFormatting>
  <conditionalFormatting sqref="G72:G98">
    <cfRule type="containsText" dxfId="436" priority="5" operator="containsText" text="المنجزة    Done">
      <formula>NOT(ISERROR(SEARCH("المنجزة    Done",G72)))</formula>
    </cfRule>
  </conditionalFormatting>
  <conditionalFormatting sqref="G72:G98">
    <cfRule type="containsText" dxfId="435" priority="1" operator="containsText" text="الجارية   Ongoing">
      <formula>NOT(ISERROR(SEARCH("الجارية   Ongoing",G72)))</formula>
    </cfRule>
    <cfRule type="containsText" dxfId="434" priority="2" operator="containsText" text="الغير منجزة   Not Done">
      <formula>NOT(ISERROR(SEARCH("الغير منجزة   Not Done",G72)))</formula>
    </cfRule>
    <cfRule type="containsText" dxfId="433" priority="3" operator="containsText" text="المنجزة    Done">
      <formula>NOT(ISERROR(SEARCH("المنجزة    Done",G72)))</formula>
    </cfRule>
    <cfRule type="containsText" dxfId="432" priority="4" operator="containsText" text="المتعثرة    Barrier">
      <formula>NOT(ISERROR(SEARCH("المتعثرة    Barrier",G72)))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35DD9F7-DAA2-584F-B8FC-E694C6491530}">
          <x14:formula1>
            <xm:f>'Key Features'!$A$2:$A$5</xm:f>
          </x14:formula1>
          <xm:sqref>G108:G134 H72:H98</xm:sqref>
        </x14:dataValidation>
        <x14:dataValidation type="list" allowBlank="1" showInputMessage="1" showErrorMessage="1" xr:uid="{A4FFCA27-79E6-1B48-8AB6-BFE55F4B513A}">
          <x14:formula1>
            <xm:f>'Key Features'!$E$2:$E$6</xm:f>
          </x14:formula1>
          <xm:sqref>B3</xm:sqref>
        </x14:dataValidation>
        <x14:dataValidation type="list" allowBlank="1" showInputMessage="1" showErrorMessage="1" xr:uid="{CC3CFED8-841D-C744-8E3B-79784D81B50B}">
          <x14:formula1>
            <xm:f>'Key Features'!$C$2:$C$5</xm:f>
          </x14:formula1>
          <xm:sqref>F2</xm:sqref>
        </x14:dataValidation>
        <x14:dataValidation type="list" allowBlank="1" showInputMessage="1" showErrorMessage="1" xr:uid="{5F775A68-7D00-384A-B807-86865A4A0BB8}">
          <x14:formula1>
            <xm:f>'Members Details'!$A:$A</xm:f>
          </x14:formula1>
          <xm:sqref>G10:G46 D108:D134 F108:F134 E10:E46 B63 A10:A46 D72:D98 G72:G98</xm:sqref>
        </x14:dataValidation>
        <x14:dataValidation type="list" allowBlank="1" showInputMessage="1" showErrorMessage="1" xr:uid="{20278EFA-46EB-054A-A081-752E4E56D970}">
          <x14:formula1>
            <xm:f>'Key Features'!$G$2:$G$1646</xm:f>
          </x14:formula1>
          <xm:sqref>D3 E72:F98</xm:sqref>
        </x14:dataValidation>
        <x14:dataValidation type="list" allowBlank="1" showInputMessage="1" showErrorMessage="1" xr:uid="{39EA0FE9-9D0B-9B48-B4A6-5D4C9CC08FD0}">
          <x14:formula1>
            <xm:f>'Key Features'!$K$2:$K$44</xm:f>
          </x14:formula1>
          <xm:sqref>F3</xm:sqref>
        </x14:dataValidation>
        <x14:dataValidation type="list" allowBlank="1" showInputMessage="1" showErrorMessage="1" xr:uid="{30D5F627-BEA1-2A4A-A82D-E5D72EF653AA}">
          <x14:formula1>
            <xm:f>'Key Features'!$I$2:$I$17</xm:f>
          </x14:formula1>
          <xm:sqref>H3</xm:sqref>
        </x14:dataValidation>
        <x14:dataValidation type="list" allowBlank="1" showInputMessage="1" showErrorMessage="1" xr:uid="{0E82F156-1DAC-CF42-89E9-434B48201492}">
          <x14:formula1>
            <xm:f>'Members Details'!$A$2:$A$27</xm:f>
          </x14:formula1>
          <xm:sqref>G72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E877-74D5-934B-9077-094FE6AA33CB}">
  <sheetPr>
    <pageSetUpPr fitToPage="1"/>
  </sheetPr>
  <dimension ref="A1:V205"/>
  <sheetViews>
    <sheetView topLeftCell="A46" zoomScale="68" zoomScaleNormal="68" workbookViewId="0">
      <selection activeCell="C72" sqref="C72:H73"/>
    </sheetView>
  </sheetViews>
  <sheetFormatPr baseColWidth="10" defaultRowHeight="16"/>
  <cols>
    <col min="1" max="2" width="40.6640625" style="18" customWidth="1"/>
    <col min="3" max="3" width="45.33203125" style="18" customWidth="1"/>
    <col min="4" max="4" width="34.83203125" style="18" customWidth="1"/>
    <col min="5" max="5" width="40.6640625" style="18" customWidth="1"/>
    <col min="6" max="6" width="49.33203125" style="18" customWidth="1"/>
    <col min="7" max="7" width="40.83203125" customWidth="1"/>
    <col min="8" max="8" width="40.6640625" customWidth="1"/>
    <col min="9" max="9" width="33.664062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62" t="s">
        <v>48</v>
      </c>
      <c r="B1" s="263"/>
      <c r="C1" s="263"/>
      <c r="D1" s="263"/>
      <c r="E1" s="263"/>
      <c r="F1" s="263"/>
      <c r="G1" s="263"/>
      <c r="H1" s="263"/>
      <c r="I1" s="263"/>
    </row>
    <row r="2" spans="1:9" ht="34" customHeight="1" thickBot="1">
      <c r="A2" s="102" t="s">
        <v>30</v>
      </c>
      <c r="B2" s="249"/>
      <c r="C2" s="250"/>
      <c r="D2" s="250"/>
      <c r="E2" s="251"/>
      <c r="F2" s="158"/>
      <c r="G2" s="103" t="s">
        <v>31</v>
      </c>
      <c r="H2" s="159"/>
      <c r="I2" s="62"/>
    </row>
    <row r="3" spans="1:9" ht="34" customHeight="1" thickBot="1">
      <c r="A3" s="102" t="s">
        <v>7</v>
      </c>
      <c r="B3" s="165"/>
      <c r="C3" s="105" t="s">
        <v>8</v>
      </c>
      <c r="D3" s="169"/>
      <c r="E3" s="102" t="s">
        <v>9</v>
      </c>
      <c r="F3" s="184"/>
      <c r="G3" s="106" t="s">
        <v>10</v>
      </c>
      <c r="H3" s="158"/>
      <c r="I3" s="62"/>
    </row>
    <row r="4" spans="1:9">
      <c r="A4" s="29"/>
      <c r="B4" s="29"/>
      <c r="C4" s="29"/>
      <c r="D4" s="29"/>
      <c r="E4" s="29"/>
      <c r="F4" s="29"/>
      <c r="G4" s="29"/>
      <c r="H4" s="29"/>
      <c r="I4" s="62"/>
    </row>
    <row r="5" spans="1:9">
      <c r="A5" s="31"/>
      <c r="B5" s="31"/>
      <c r="C5" s="31"/>
      <c r="D5" s="31"/>
      <c r="E5" s="31"/>
      <c r="F5" s="31"/>
      <c r="G5" s="31"/>
      <c r="H5" s="31"/>
      <c r="I5" s="62"/>
    </row>
    <row r="6" spans="1:9">
      <c r="A6" s="31"/>
      <c r="B6" s="31"/>
      <c r="C6" s="31"/>
      <c r="D6" s="31"/>
      <c r="E6" s="31"/>
      <c r="F6" s="31"/>
      <c r="G6" s="31"/>
      <c r="H6" s="31"/>
      <c r="I6" s="62"/>
    </row>
    <row r="7" spans="1:9">
      <c r="A7" s="30"/>
      <c r="B7" s="30"/>
      <c r="C7" s="30"/>
      <c r="D7" s="30"/>
      <c r="E7" s="30"/>
      <c r="F7" s="30"/>
      <c r="G7" s="30"/>
      <c r="H7" s="30"/>
      <c r="I7" s="62"/>
    </row>
    <row r="8" spans="1:9">
      <c r="A8" s="30"/>
      <c r="B8" s="30"/>
      <c r="C8" s="30"/>
      <c r="D8" s="30"/>
      <c r="E8" s="30"/>
      <c r="F8" s="30"/>
      <c r="G8" s="30"/>
      <c r="H8" s="30"/>
      <c r="I8" s="62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62"/>
    </row>
    <row r="10" spans="1:9" ht="25" customHeight="1">
      <c r="A10" s="162"/>
      <c r="B10" s="42"/>
      <c r="C10" s="162"/>
      <c r="D10" s="45"/>
      <c r="E10" s="162"/>
      <c r="F10" s="46"/>
      <c r="G10" s="162"/>
      <c r="H10" s="19"/>
      <c r="I10" s="62"/>
    </row>
    <row r="11" spans="1:9" ht="19">
      <c r="A11" s="162"/>
      <c r="B11" s="22"/>
      <c r="C11" s="162"/>
      <c r="D11" s="22"/>
      <c r="E11" s="162"/>
      <c r="F11" s="26"/>
      <c r="G11" s="162"/>
      <c r="H11" s="27"/>
      <c r="I11" s="62"/>
    </row>
    <row r="12" spans="1:9" ht="19">
      <c r="A12" s="162"/>
      <c r="B12" s="22"/>
      <c r="C12" s="162"/>
      <c r="D12" s="22"/>
      <c r="E12" s="162"/>
      <c r="F12" s="26"/>
      <c r="G12" s="163"/>
      <c r="H12" s="27"/>
      <c r="I12" s="62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62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62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62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62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62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62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62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62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62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62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62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62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62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62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62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62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62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62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62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62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62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62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62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62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62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62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62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62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62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62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62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62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62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62"/>
    </row>
    <row r="47" spans="1:9">
      <c r="A47" s="25"/>
      <c r="B47" s="23"/>
      <c r="C47" s="25"/>
      <c r="D47" s="23"/>
      <c r="E47" s="24"/>
      <c r="F47" s="27"/>
      <c r="G47" s="28"/>
      <c r="H47" s="27"/>
      <c r="I47" s="62"/>
    </row>
    <row r="48" spans="1:9">
      <c r="A48" s="25"/>
      <c r="B48" s="23"/>
      <c r="C48" s="25"/>
      <c r="D48" s="23"/>
      <c r="E48" s="28"/>
      <c r="F48" s="27"/>
      <c r="G48" s="28"/>
      <c r="H48" s="27"/>
      <c r="I48" s="62"/>
    </row>
    <row r="49" spans="1:16">
      <c r="A49" s="25"/>
      <c r="B49" s="23"/>
      <c r="C49" s="25"/>
      <c r="D49" s="23"/>
      <c r="E49" s="28"/>
      <c r="F49" s="27"/>
      <c r="G49" s="28"/>
      <c r="H49" s="27"/>
      <c r="I49" s="62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62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62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62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62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62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62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62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62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>
        <f>$F$2</f>
        <v>0</v>
      </c>
      <c r="G58" s="103" t="s">
        <v>31</v>
      </c>
      <c r="H58" s="104">
        <f>$H$2</f>
        <v>0</v>
      </c>
      <c r="I58" s="62"/>
    </row>
    <row r="59" spans="1:16" ht="37" customHeight="1" thickBot="1">
      <c r="A59" s="103" t="s">
        <v>7</v>
      </c>
      <c r="B59" s="111">
        <f>$B$3</f>
        <v>0</v>
      </c>
      <c r="C59" s="109" t="s">
        <v>8</v>
      </c>
      <c r="D59" s="168">
        <f>$D$3</f>
        <v>0</v>
      </c>
      <c r="E59" s="102" t="s">
        <v>9</v>
      </c>
      <c r="F59" s="185">
        <f>$F$3</f>
        <v>0</v>
      </c>
      <c r="G59" s="106" t="s">
        <v>10</v>
      </c>
      <c r="H59" s="107">
        <f>$H$3</f>
        <v>0</v>
      </c>
      <c r="I59" s="62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62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62"/>
    </row>
    <row r="62" spans="1:16" ht="45" customHeight="1" thickBot="1">
      <c r="A62" s="50"/>
      <c r="B62" s="122" t="s">
        <v>45</v>
      </c>
      <c r="C62" s="123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62"/>
    </row>
    <row r="63" spans="1:16" ht="32" customHeight="1" thickBot="1">
      <c r="A63" s="50"/>
      <c r="B63" s="164" t="s">
        <v>60</v>
      </c>
      <c r="C63" s="112">
        <f>COUNTIF($D$72:$D98,$B$63)</f>
        <v>0</v>
      </c>
      <c r="D63" s="112">
        <f>COUNTIFS($D$72:$D$98,$B$63,$H$72:$H$98,D$62)</f>
        <v>0</v>
      </c>
      <c r="E63" s="112">
        <f>COUNTIFS($D$72:$D98,$B$63,$H$72:$H98,E$62)</f>
        <v>0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62"/>
    </row>
    <row r="64" spans="1:16" ht="35" customHeight="1" thickBot="1">
      <c r="A64" s="30"/>
      <c r="B64" s="124" t="s">
        <v>65</v>
      </c>
      <c r="C64" s="112">
        <f>COUNTA($C$72:$C98)</f>
        <v>0</v>
      </c>
      <c r="D64" s="112">
        <f>COUNTIF($H$72:$H98,D$62)</f>
        <v>0</v>
      </c>
      <c r="E64" s="112">
        <f>COUNTIF($H$72:$H98,E$62)</f>
        <v>0</v>
      </c>
      <c r="F64" s="112">
        <f>COUNTIF($H$72:$H98,F$62)</f>
        <v>0</v>
      </c>
      <c r="G64" s="113">
        <f>COUNTIF($H$72:$H98,G$62)</f>
        <v>0</v>
      </c>
      <c r="H64" s="30"/>
      <c r="I64" s="62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62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62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62"/>
    </row>
    <row r="68" spans="1:22">
      <c r="A68" s="30"/>
      <c r="B68" s="38"/>
      <c r="C68" s="30"/>
      <c r="D68" s="30"/>
      <c r="E68" s="30"/>
      <c r="F68" s="30"/>
      <c r="G68" s="30"/>
      <c r="H68" s="30"/>
      <c r="I68" s="62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62"/>
    </row>
    <row r="70" spans="1:22" ht="34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49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8"/>
      <c r="M71" s="101"/>
      <c r="N71" s="101"/>
      <c r="O71" s="101"/>
      <c r="P71" s="101"/>
      <c r="Q71" s="101"/>
      <c r="R71" s="98"/>
      <c r="S71" s="98"/>
      <c r="T71" s="98"/>
      <c r="U71" s="98"/>
      <c r="V71" s="87"/>
    </row>
    <row r="72" spans="1:22" ht="49" customHeight="1">
      <c r="A72" s="226" t="s">
        <v>50</v>
      </c>
      <c r="B72" s="227"/>
      <c r="C72" s="227"/>
      <c r="D72" s="227"/>
      <c r="E72" s="229"/>
      <c r="F72" s="230"/>
      <c r="G72" s="231"/>
      <c r="H72" s="231"/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9" customHeight="1">
      <c r="A73" s="233"/>
      <c r="B73" s="234"/>
      <c r="C73" s="234"/>
      <c r="D73" s="234"/>
      <c r="E73" s="229"/>
      <c r="F73" s="230"/>
      <c r="G73" s="236"/>
      <c r="H73" s="231"/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49" customHeight="1">
      <c r="A74" s="233"/>
      <c r="B74" s="234"/>
      <c r="C74" s="234"/>
      <c r="D74" s="234"/>
      <c r="E74" s="229"/>
      <c r="F74" s="230"/>
      <c r="G74" s="236"/>
      <c r="H74" s="231"/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9" customHeight="1">
      <c r="A75" s="233"/>
      <c r="B75" s="234"/>
      <c r="C75" s="234"/>
      <c r="D75" s="234"/>
      <c r="E75" s="229"/>
      <c r="F75" s="230"/>
      <c r="G75" s="236"/>
      <c r="H75" s="231"/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9" customHeight="1">
      <c r="A76" s="233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9" customHeight="1">
      <c r="A77" s="233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9" customHeight="1">
      <c r="A78" s="233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9" customHeight="1">
      <c r="A79" s="233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9" customHeight="1">
      <c r="A80" s="233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49" customHeight="1">
      <c r="A81" s="233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49" customHeight="1">
      <c r="A82" s="233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49" customHeight="1">
      <c r="A83" s="233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9" customHeight="1">
      <c r="A84" s="233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9" customHeight="1">
      <c r="A85" s="233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9" customHeight="1">
      <c r="A86" s="233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49" customHeight="1">
      <c r="A87" s="233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9" customHeight="1">
      <c r="A88" s="233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49" customHeight="1">
      <c r="A89" s="233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49" customHeight="1">
      <c r="A90" s="233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33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33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33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33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33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33" customHeight="1">
      <c r="A96" s="233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50" customHeight="1">
      <c r="A97" s="233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41" thickBot="1">
      <c r="A98" s="238" t="s">
        <v>52</v>
      </c>
      <c r="B98" s="239"/>
      <c r="C98" s="239"/>
      <c r="D98" s="239"/>
      <c r="E98" s="240"/>
      <c r="F98" s="240"/>
      <c r="G98" s="241"/>
      <c r="H98" s="231"/>
      <c r="I98" s="242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 ht="19">
      <c r="A107" s="66"/>
      <c r="B107" s="67"/>
      <c r="C107" s="67"/>
      <c r="D107" s="66"/>
      <c r="E107" s="66"/>
      <c r="F107" s="66"/>
      <c r="G107" s="66"/>
      <c r="H107" s="66"/>
    </row>
    <row r="108" spans="1:22">
      <c r="A108" s="16"/>
      <c r="B108" s="16"/>
      <c r="C108" s="16"/>
      <c r="D108" s="16"/>
      <c r="E108" s="65"/>
      <c r="F108" s="16"/>
      <c r="G108" s="64"/>
      <c r="H108" s="4"/>
    </row>
    <row r="109" spans="1:22">
      <c r="A109" s="16"/>
      <c r="B109" s="16"/>
      <c r="C109" s="16"/>
      <c r="D109" s="16"/>
      <c r="E109" s="65"/>
      <c r="F109" s="16"/>
      <c r="G109" s="64"/>
      <c r="H109" s="4"/>
    </row>
    <row r="110" spans="1:22">
      <c r="A110" s="16"/>
      <c r="B110" s="16"/>
      <c r="C110" s="16"/>
      <c r="D110" s="16"/>
      <c r="E110" s="65"/>
      <c r="F110" s="16"/>
      <c r="G110" s="64"/>
      <c r="H110" s="4"/>
    </row>
    <row r="111" spans="1:22">
      <c r="A111" s="16"/>
      <c r="B111" s="16"/>
      <c r="C111" s="16"/>
      <c r="D111" s="16"/>
      <c r="E111" s="65"/>
      <c r="F111" s="16"/>
      <c r="G111" s="64"/>
      <c r="H111" s="4"/>
    </row>
    <row r="112" spans="1:22">
      <c r="A112" s="16"/>
      <c r="B112" s="16"/>
      <c r="C112" s="16"/>
      <c r="D112" s="16"/>
      <c r="E112" s="65"/>
      <c r="F112" s="16"/>
      <c r="G112" s="64"/>
      <c r="H112" s="4"/>
    </row>
    <row r="113" spans="1:8">
      <c r="A113" s="16"/>
      <c r="B113" s="16"/>
      <c r="C113" s="16"/>
      <c r="D113" s="16"/>
      <c r="E113" s="65"/>
      <c r="F113" s="16"/>
      <c r="G113" s="64"/>
      <c r="H113" s="4"/>
    </row>
    <row r="114" spans="1:8">
      <c r="A114" s="16"/>
      <c r="B114" s="16"/>
      <c r="C114" s="16"/>
      <c r="D114" s="16"/>
      <c r="E114" s="65"/>
      <c r="F114" s="16"/>
      <c r="G114" s="64"/>
      <c r="H114" s="4"/>
    </row>
    <row r="115" spans="1:8">
      <c r="A115" s="16"/>
      <c r="B115" s="16"/>
      <c r="C115" s="16"/>
      <c r="D115" s="16"/>
      <c r="E115" s="65"/>
      <c r="F115" s="16"/>
      <c r="G115" s="64"/>
      <c r="H115" s="4"/>
    </row>
    <row r="116" spans="1:8">
      <c r="A116" s="16"/>
      <c r="B116" s="16"/>
      <c r="C116" s="16"/>
      <c r="D116" s="16"/>
      <c r="E116" s="65"/>
      <c r="F116" s="16"/>
      <c r="G116" s="64"/>
      <c r="H116" s="4"/>
    </row>
    <row r="117" spans="1:8">
      <c r="A117" s="16"/>
      <c r="B117" s="16"/>
      <c r="C117" s="16"/>
      <c r="D117" s="16"/>
      <c r="E117" s="65"/>
      <c r="F117" s="16"/>
      <c r="G117" s="64"/>
      <c r="H117" s="4"/>
    </row>
    <row r="118" spans="1:8">
      <c r="A118" s="16"/>
      <c r="B118" s="16"/>
      <c r="C118" s="16"/>
      <c r="D118" s="16"/>
      <c r="E118" s="65"/>
      <c r="F118" s="16"/>
      <c r="G118" s="64"/>
      <c r="H118" s="4"/>
    </row>
    <row r="119" spans="1:8">
      <c r="A119" s="16"/>
      <c r="B119" s="16"/>
      <c r="C119" s="16"/>
      <c r="D119" s="16"/>
      <c r="E119" s="65"/>
      <c r="F119" s="16"/>
      <c r="G119" s="64"/>
      <c r="H119" s="4"/>
    </row>
    <row r="120" spans="1:8">
      <c r="A120" s="16"/>
      <c r="B120" s="16"/>
      <c r="C120" s="16"/>
      <c r="D120" s="16"/>
      <c r="E120" s="65"/>
      <c r="F120" s="16"/>
      <c r="G120" s="64"/>
      <c r="H120" s="4"/>
    </row>
    <row r="121" spans="1:8">
      <c r="A121" s="16"/>
      <c r="B121" s="16"/>
      <c r="C121" s="16"/>
      <c r="D121" s="16"/>
      <c r="E121" s="65"/>
      <c r="F121" s="16"/>
      <c r="G121" s="64"/>
      <c r="H121" s="4"/>
    </row>
    <row r="122" spans="1:8">
      <c r="A122" s="16"/>
      <c r="B122" s="16"/>
      <c r="C122" s="16"/>
      <c r="D122" s="16"/>
      <c r="E122" s="65"/>
      <c r="F122" s="16"/>
      <c r="G122" s="64"/>
      <c r="H122" s="4"/>
    </row>
    <row r="123" spans="1:8">
      <c r="A123" s="16"/>
      <c r="B123" s="16"/>
      <c r="C123" s="16"/>
      <c r="D123" s="16"/>
      <c r="E123" s="65"/>
      <c r="F123" s="16"/>
      <c r="G123" s="64"/>
      <c r="H123" s="4"/>
    </row>
    <row r="124" spans="1:8">
      <c r="A124" s="16"/>
      <c r="B124" s="16"/>
      <c r="C124" s="16"/>
      <c r="D124" s="16"/>
      <c r="E124" s="65"/>
      <c r="F124" s="16"/>
      <c r="G124" s="64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16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1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21"/>
      <c r="B140" s="21"/>
      <c r="C140" s="21"/>
      <c r="D140" s="21"/>
      <c r="E140" s="21"/>
      <c r="F140" s="21"/>
      <c r="G140" s="20"/>
      <c r="H140" s="19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17"/>
      <c r="B149" s="17"/>
      <c r="C149" s="17"/>
      <c r="D149" s="17"/>
      <c r="E149" s="17"/>
      <c r="F149" s="17"/>
      <c r="G149" s="15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</sheetData>
  <sheetProtection algorithmName="SHA-512" hashValue="8Fp3NeQxeAPyythNK31kIf3c0mKT+0Tdg+OuA0sB8jTAONwr6uojXkjvbbmDkn7Yy2HkSMzmt5xwY7pkqLQUzw==" saltValue="fsH/SFJXPJMH3hYGZ4eiRw==" spinCount="100000" sheet="1" selectLockedCells="1"/>
  <dataConsolidate/>
  <mergeCells count="14">
    <mergeCell ref="G70:G71"/>
    <mergeCell ref="H70:H71"/>
    <mergeCell ref="I70:I71"/>
    <mergeCell ref="A1:I1"/>
    <mergeCell ref="A70:A71"/>
    <mergeCell ref="B70:B71"/>
    <mergeCell ref="C70:C71"/>
    <mergeCell ref="D70:D71"/>
    <mergeCell ref="E70:F70"/>
    <mergeCell ref="B58:E58"/>
    <mergeCell ref="B2:E2"/>
    <mergeCell ref="A51:B51"/>
    <mergeCell ref="D51:E51"/>
    <mergeCell ref="G51:H51"/>
  </mergeCells>
  <conditionalFormatting sqref="G99:G106 G135:G1048576">
    <cfRule type="containsText" dxfId="407" priority="11" operator="containsText" text="الجارية   Ongoing">
      <formula>NOT(ISERROR(SEARCH("الجارية   Ongoing",G99)))</formula>
    </cfRule>
    <cfRule type="containsText" dxfId="406" priority="12" operator="containsText" text="الغير منجزة   Not Done">
      <formula>NOT(ISERROR(SEARCH("الغير منجزة   Not Done",G99)))</formula>
    </cfRule>
    <cfRule type="containsText" dxfId="405" priority="13" operator="containsText" text="المنجزة    Done">
      <formula>NOT(ISERROR(SEARCH("المنجزة    Done",G99)))</formula>
    </cfRule>
    <cfRule type="containsText" dxfId="404" priority="14" operator="containsText" text="المتعثرة    Barrier">
      <formula>NOT(ISERROR(SEARCH("المتعثرة    Barrier",G99)))</formula>
    </cfRule>
  </conditionalFormatting>
  <conditionalFormatting sqref="G108:G134">
    <cfRule type="containsText" dxfId="403" priority="10" operator="containsText" text="المنجزة    Done">
      <formula>NOT(ISERROR(SEARCH("المنجزة    Done",G108)))</formula>
    </cfRule>
  </conditionalFormatting>
  <conditionalFormatting sqref="G108:G134">
    <cfRule type="containsText" dxfId="402" priority="6" operator="containsText" text="الجارية   Ongoing">
      <formula>NOT(ISERROR(SEARCH("الجارية   Ongoing",G108)))</formula>
    </cfRule>
    <cfRule type="containsText" dxfId="401" priority="7" operator="containsText" text="الغير منجزة   Not Done">
      <formula>NOT(ISERROR(SEARCH("الغير منجزة   Not Done",G108)))</formula>
    </cfRule>
    <cfRule type="containsText" dxfId="400" priority="8" operator="containsText" text="المنجزة    Done">
      <formula>NOT(ISERROR(SEARCH("المنجزة    Done",G108)))</formula>
    </cfRule>
    <cfRule type="containsText" dxfId="399" priority="9" operator="containsText" text="المتعثرة    Barrier">
      <formula>NOT(ISERROR(SEARCH("المتعثرة    Barrier",G108)))</formula>
    </cfRule>
  </conditionalFormatting>
  <conditionalFormatting sqref="G72:G98">
    <cfRule type="containsText" dxfId="398" priority="5" operator="containsText" text="المنجزة    Done">
      <formula>NOT(ISERROR(SEARCH("المنجزة    Done",G72)))</formula>
    </cfRule>
  </conditionalFormatting>
  <conditionalFormatting sqref="G72:G98">
    <cfRule type="containsText" dxfId="397" priority="1" operator="containsText" text="الجارية   Ongoing">
      <formula>NOT(ISERROR(SEARCH("الجارية   Ongoing",G72)))</formula>
    </cfRule>
    <cfRule type="containsText" dxfId="396" priority="2" operator="containsText" text="الغير منجزة   Not Done">
      <formula>NOT(ISERROR(SEARCH("الغير منجزة   Not Done",G72)))</formula>
    </cfRule>
    <cfRule type="containsText" dxfId="395" priority="3" operator="containsText" text="المنجزة    Done">
      <formula>NOT(ISERROR(SEARCH("المنجزة    Done",G72)))</formula>
    </cfRule>
    <cfRule type="containsText" dxfId="394" priority="4" operator="containsText" text="المتعثرة    Barrier">
      <formula>NOT(ISERROR(SEARCH("المتعثرة    Barrier",G72)))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2240FB6-C23F-D943-9D60-9C01E0D635DF}">
          <x14:formula1>
            <xm:f>'Key Features'!$A$2:$A$5</xm:f>
          </x14:formula1>
          <xm:sqref>G108:G134 H72:H98</xm:sqref>
        </x14:dataValidation>
        <x14:dataValidation type="list" allowBlank="1" showInputMessage="1" showErrorMessage="1" xr:uid="{0904187E-A089-7746-A72E-A4410935F2DF}">
          <x14:formula1>
            <xm:f>'Key Features'!$E$2:$E$6</xm:f>
          </x14:formula1>
          <xm:sqref>B3</xm:sqref>
        </x14:dataValidation>
        <x14:dataValidation type="list" allowBlank="1" showInputMessage="1" showErrorMessage="1" xr:uid="{2787886D-B472-9A4D-AE63-FFCA8912FA97}">
          <x14:formula1>
            <xm:f>'Key Features'!$C$2:$C$5</xm:f>
          </x14:formula1>
          <xm:sqref>F2</xm:sqref>
        </x14:dataValidation>
        <x14:dataValidation type="list" allowBlank="1" showInputMessage="1" showErrorMessage="1" xr:uid="{64A82DD3-5759-C441-B3A4-30BE1D01CE3D}">
          <x14:formula1>
            <xm:f>'Members Details'!$A:$A</xm:f>
          </x14:formula1>
          <xm:sqref>G10:G46 D108:D134 F108:F134 E10:E46 B63 A10:A46 D72:D98 G72:G98</xm:sqref>
        </x14:dataValidation>
        <x14:dataValidation type="list" allowBlank="1" showInputMessage="1" showErrorMessage="1" xr:uid="{822D923E-242A-A14A-B829-C399CFBEBF66}">
          <x14:formula1>
            <xm:f>'Key Features'!$G$2:$G$1646</xm:f>
          </x14:formula1>
          <xm:sqref>D3 E72:F98</xm:sqref>
        </x14:dataValidation>
        <x14:dataValidation type="list" allowBlank="1" showInputMessage="1" showErrorMessage="1" xr:uid="{15D1CC26-7ACB-564A-B77F-962A404AE015}">
          <x14:formula1>
            <xm:f>'Key Features'!$K$2:$K$44</xm:f>
          </x14:formula1>
          <xm:sqref>F3</xm:sqref>
        </x14:dataValidation>
        <x14:dataValidation type="list" allowBlank="1" showInputMessage="1" showErrorMessage="1" xr:uid="{B227566B-F0E6-474D-9C9D-E290B1BB36B4}">
          <x14:formula1>
            <xm:f>'Key Features'!$I$2:$I$17</xm:f>
          </x14:formula1>
          <xm:sqref>H3</xm:sqref>
        </x14:dataValidation>
        <x14:dataValidation type="list" allowBlank="1" showInputMessage="1" showErrorMessage="1" xr:uid="{5607C10B-D9C5-664A-9688-9D463F291984}">
          <x14:formula1>
            <xm:f>'Members Details'!$A$2:$A$27</xm:f>
          </x14:formula1>
          <xm:sqref>G72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0B8E-D11F-C44F-8E9F-7EDEC1A1CDAB}">
  <sheetPr>
    <pageSetUpPr fitToPage="1"/>
  </sheetPr>
  <dimension ref="A1:V205"/>
  <sheetViews>
    <sheetView topLeftCell="A42" zoomScale="68" zoomScaleNormal="68" workbookViewId="0">
      <selection activeCell="C72" sqref="C72:H73"/>
    </sheetView>
  </sheetViews>
  <sheetFormatPr baseColWidth="10" defaultRowHeight="16"/>
  <cols>
    <col min="1" max="2" width="40.6640625" style="18" customWidth="1"/>
    <col min="3" max="3" width="45.33203125" style="18" customWidth="1"/>
    <col min="4" max="4" width="34.83203125" style="18" customWidth="1"/>
    <col min="5" max="5" width="40.6640625" style="18" customWidth="1"/>
    <col min="6" max="6" width="49.33203125" style="18" customWidth="1"/>
    <col min="7" max="7" width="40.83203125" customWidth="1"/>
    <col min="8" max="8" width="40.6640625" customWidth="1"/>
    <col min="9" max="9" width="31.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62" t="s">
        <v>48</v>
      </c>
      <c r="B1" s="263"/>
      <c r="C1" s="263"/>
      <c r="D1" s="263"/>
      <c r="E1" s="263"/>
      <c r="F1" s="263"/>
      <c r="G1" s="263"/>
      <c r="H1" s="263"/>
      <c r="I1" s="263"/>
    </row>
    <row r="2" spans="1:9" ht="34" customHeight="1" thickBot="1">
      <c r="A2" s="102" t="s">
        <v>30</v>
      </c>
      <c r="B2" s="249"/>
      <c r="C2" s="250"/>
      <c r="D2" s="250"/>
      <c r="E2" s="251"/>
      <c r="F2" s="158"/>
      <c r="G2" s="103" t="s">
        <v>31</v>
      </c>
      <c r="H2" s="159"/>
      <c r="I2" s="62"/>
    </row>
    <row r="3" spans="1:9" ht="34" customHeight="1" thickBot="1">
      <c r="A3" s="102" t="s">
        <v>7</v>
      </c>
      <c r="B3" s="165"/>
      <c r="C3" s="105" t="s">
        <v>8</v>
      </c>
      <c r="D3" s="169"/>
      <c r="E3" s="102" t="s">
        <v>9</v>
      </c>
      <c r="F3" s="184"/>
      <c r="G3" s="106" t="s">
        <v>10</v>
      </c>
      <c r="H3" s="158"/>
      <c r="I3" s="62"/>
    </row>
    <row r="4" spans="1:9">
      <c r="A4" s="29"/>
      <c r="B4" s="29"/>
      <c r="C4" s="29"/>
      <c r="D4" s="29"/>
      <c r="E4" s="29"/>
      <c r="F4" s="29"/>
      <c r="G4" s="29"/>
      <c r="H4" s="29"/>
      <c r="I4" s="62"/>
    </row>
    <row r="5" spans="1:9">
      <c r="A5" s="31"/>
      <c r="B5" s="31"/>
      <c r="C5" s="31"/>
      <c r="D5" s="31"/>
      <c r="E5" s="31"/>
      <c r="F5" s="31"/>
      <c r="G5" s="31"/>
      <c r="H5" s="31"/>
      <c r="I5" s="62"/>
    </row>
    <row r="6" spans="1:9">
      <c r="A6" s="31"/>
      <c r="B6" s="31"/>
      <c r="C6" s="31"/>
      <c r="D6" s="31"/>
      <c r="E6" s="31"/>
      <c r="F6" s="31"/>
      <c r="G6" s="31"/>
      <c r="H6" s="31"/>
      <c r="I6" s="62"/>
    </row>
    <row r="7" spans="1:9">
      <c r="A7" s="30"/>
      <c r="B7" s="30"/>
      <c r="C7" s="30"/>
      <c r="D7" s="30"/>
      <c r="E7" s="30"/>
      <c r="F7" s="30"/>
      <c r="G7" s="30"/>
      <c r="H7" s="30"/>
      <c r="I7" s="62"/>
    </row>
    <row r="8" spans="1:9">
      <c r="A8" s="30"/>
      <c r="B8" s="30"/>
      <c r="C8" s="30"/>
      <c r="D8" s="30"/>
      <c r="E8" s="30"/>
      <c r="F8" s="30"/>
      <c r="G8" s="30"/>
      <c r="H8" s="30"/>
      <c r="I8" s="62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62"/>
    </row>
    <row r="10" spans="1:9" ht="25" customHeight="1">
      <c r="A10" s="162"/>
      <c r="B10" s="42"/>
      <c r="C10" s="162"/>
      <c r="D10" s="45"/>
      <c r="E10" s="162"/>
      <c r="F10" s="46"/>
      <c r="G10" s="162"/>
      <c r="H10" s="19"/>
      <c r="I10" s="62"/>
    </row>
    <row r="11" spans="1:9" ht="19">
      <c r="A11" s="162"/>
      <c r="B11" s="22"/>
      <c r="C11" s="162"/>
      <c r="D11" s="22"/>
      <c r="E11" s="162"/>
      <c r="F11" s="26"/>
      <c r="G11" s="162"/>
      <c r="H11" s="27"/>
      <c r="I11" s="62"/>
    </row>
    <row r="12" spans="1:9" ht="19">
      <c r="A12" s="162"/>
      <c r="B12" s="22"/>
      <c r="C12" s="162"/>
      <c r="D12" s="22"/>
      <c r="E12" s="162"/>
      <c r="F12" s="26"/>
      <c r="G12" s="163"/>
      <c r="H12" s="27"/>
      <c r="I12" s="62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62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62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62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62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62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62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62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62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62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62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62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62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62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62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62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62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62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62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62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62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62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62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62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62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62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62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62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62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62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62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62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62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62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62"/>
    </row>
    <row r="47" spans="1:9">
      <c r="A47" s="25"/>
      <c r="B47" s="23"/>
      <c r="C47" s="25"/>
      <c r="D47" s="23"/>
      <c r="E47" s="24"/>
      <c r="F47" s="27"/>
      <c r="G47" s="28"/>
      <c r="H47" s="27"/>
      <c r="I47" s="62"/>
    </row>
    <row r="48" spans="1:9">
      <c r="A48" s="25"/>
      <c r="B48" s="23"/>
      <c r="C48" s="25"/>
      <c r="D48" s="23"/>
      <c r="E48" s="28"/>
      <c r="F48" s="27"/>
      <c r="G48" s="28"/>
      <c r="H48" s="27"/>
      <c r="I48" s="62"/>
    </row>
    <row r="49" spans="1:16">
      <c r="A49" s="25"/>
      <c r="B49" s="23"/>
      <c r="C49" s="25"/>
      <c r="D49" s="23"/>
      <c r="E49" s="28"/>
      <c r="F49" s="27"/>
      <c r="G49" s="28"/>
      <c r="H49" s="27"/>
      <c r="I49" s="62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62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62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62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62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62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62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62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62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>
        <f>$F$2</f>
        <v>0</v>
      </c>
      <c r="G58" s="103" t="s">
        <v>31</v>
      </c>
      <c r="H58" s="104">
        <f>$H$2</f>
        <v>0</v>
      </c>
      <c r="I58" s="62"/>
    </row>
    <row r="59" spans="1:16" ht="37" customHeight="1" thickBot="1">
      <c r="A59" s="103" t="s">
        <v>7</v>
      </c>
      <c r="B59" s="111">
        <f>$B$3</f>
        <v>0</v>
      </c>
      <c r="C59" s="109" t="s">
        <v>8</v>
      </c>
      <c r="D59" s="168">
        <f>$D$3</f>
        <v>0</v>
      </c>
      <c r="E59" s="102" t="s">
        <v>9</v>
      </c>
      <c r="F59" s="185">
        <f>$F$3</f>
        <v>0</v>
      </c>
      <c r="G59" s="106" t="s">
        <v>10</v>
      </c>
      <c r="H59" s="107">
        <f>$H$3</f>
        <v>0</v>
      </c>
      <c r="I59" s="62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62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62"/>
    </row>
    <row r="62" spans="1:16" ht="45" customHeight="1" thickBot="1">
      <c r="A62" s="50"/>
      <c r="B62" s="122" t="s">
        <v>45</v>
      </c>
      <c r="C62" s="123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62"/>
    </row>
    <row r="63" spans="1:16" ht="32" customHeight="1" thickBot="1">
      <c r="A63" s="50"/>
      <c r="B63" s="164" t="s">
        <v>58</v>
      </c>
      <c r="C63" s="112">
        <f>COUNTIF($D$72:$D98,$B$63)</f>
        <v>0</v>
      </c>
      <c r="D63" s="112">
        <f>COUNTIFS($D$72:$D$98,$B$63,$H$72:$H$98,D$62)</f>
        <v>0</v>
      </c>
      <c r="E63" s="112">
        <f>COUNTIFS($D$72:$D98,$B$63,$H$72:$H98,E$62)</f>
        <v>0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62"/>
    </row>
    <row r="64" spans="1:16" ht="34" customHeight="1" thickBot="1">
      <c r="A64" s="30"/>
      <c r="B64" s="124" t="s">
        <v>65</v>
      </c>
      <c r="C64" s="112">
        <f>COUNTA($C$72:$C98)</f>
        <v>0</v>
      </c>
      <c r="D64" s="112">
        <f>COUNTIF($H$72:$H98,D$62)</f>
        <v>0</v>
      </c>
      <c r="E64" s="112">
        <f>COUNTIF($H$72:$H98,E$62)</f>
        <v>0</v>
      </c>
      <c r="F64" s="112">
        <f>COUNTIF($H$72:$H98,F$62)</f>
        <v>0</v>
      </c>
      <c r="G64" s="113">
        <f>COUNTIF($H$72:$H98,G$62)</f>
        <v>0</v>
      </c>
      <c r="H64" s="30"/>
      <c r="I64" s="62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62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62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62"/>
    </row>
    <row r="68" spans="1:22">
      <c r="A68" s="30"/>
      <c r="B68" s="38"/>
      <c r="C68" s="30"/>
      <c r="D68" s="30"/>
      <c r="E68" s="30"/>
      <c r="F68" s="30"/>
      <c r="G68" s="30"/>
      <c r="H68" s="30"/>
      <c r="I68" s="62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62"/>
    </row>
    <row r="70" spans="1:22" ht="34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49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8"/>
      <c r="M71" s="101"/>
      <c r="N71" s="101"/>
      <c r="O71" s="101"/>
      <c r="P71" s="101"/>
      <c r="Q71" s="101"/>
      <c r="R71" s="98"/>
      <c r="S71" s="98"/>
      <c r="T71" s="98"/>
      <c r="U71" s="98"/>
      <c r="V71" s="87"/>
    </row>
    <row r="72" spans="1:22" ht="49" customHeight="1">
      <c r="A72" s="226" t="s">
        <v>50</v>
      </c>
      <c r="B72" s="227"/>
      <c r="C72" s="227"/>
      <c r="D72" s="227"/>
      <c r="E72" s="229"/>
      <c r="F72" s="230"/>
      <c r="G72" s="231"/>
      <c r="H72" s="231"/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9" customHeight="1">
      <c r="A73" s="233"/>
      <c r="B73" s="234"/>
      <c r="C73" s="234"/>
      <c r="D73" s="234"/>
      <c r="E73" s="229"/>
      <c r="F73" s="230"/>
      <c r="G73" s="236"/>
      <c r="H73" s="231"/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49" customHeight="1">
      <c r="A74" s="233"/>
      <c r="B74" s="234"/>
      <c r="C74" s="234"/>
      <c r="D74" s="234"/>
      <c r="E74" s="229"/>
      <c r="F74" s="230"/>
      <c r="G74" s="236"/>
      <c r="H74" s="231"/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9" customHeight="1">
      <c r="A75" s="233"/>
      <c r="B75" s="234"/>
      <c r="C75" s="234"/>
      <c r="D75" s="234"/>
      <c r="E75" s="229"/>
      <c r="F75" s="230"/>
      <c r="G75" s="236"/>
      <c r="H75" s="231"/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9" customHeight="1">
      <c r="A76" s="233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9" customHeight="1">
      <c r="A77" s="233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9" customHeight="1">
      <c r="A78" s="233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9" customHeight="1">
      <c r="A79" s="233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9" customHeight="1">
      <c r="A80" s="233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49" customHeight="1">
      <c r="A81" s="233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49" customHeight="1">
      <c r="A82" s="233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49" customHeight="1">
      <c r="A83" s="233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9" customHeight="1">
      <c r="A84" s="233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9" customHeight="1">
      <c r="A85" s="233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9" customHeight="1">
      <c r="A86" s="233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49" customHeight="1">
      <c r="A87" s="233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9" customHeight="1">
      <c r="A88" s="233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49" customHeight="1">
      <c r="A89" s="233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49" customHeight="1">
      <c r="A90" s="233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33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33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33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33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33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33" customHeight="1">
      <c r="A96" s="233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50" customHeight="1">
      <c r="A97" s="233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41" thickBot="1">
      <c r="A98" s="238" t="s">
        <v>52</v>
      </c>
      <c r="B98" s="239"/>
      <c r="C98" s="239"/>
      <c r="D98" s="239"/>
      <c r="E98" s="240"/>
      <c r="F98" s="240"/>
      <c r="G98" s="241"/>
      <c r="H98" s="231"/>
      <c r="I98" s="242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 ht="19">
      <c r="A107" s="66"/>
      <c r="B107" s="67"/>
      <c r="C107" s="67"/>
      <c r="D107" s="66"/>
      <c r="E107" s="66"/>
      <c r="F107" s="66"/>
      <c r="G107" s="66"/>
      <c r="H107" s="66"/>
    </row>
    <row r="108" spans="1:22">
      <c r="A108" s="16"/>
      <c r="B108" s="16"/>
      <c r="C108" s="16"/>
      <c r="D108" s="16"/>
      <c r="E108" s="65"/>
      <c r="F108" s="16"/>
      <c r="G108" s="64"/>
      <c r="H108" s="4"/>
    </row>
    <row r="109" spans="1:22">
      <c r="A109" s="16"/>
      <c r="B109" s="16"/>
      <c r="C109" s="16"/>
      <c r="D109" s="16"/>
      <c r="E109" s="65"/>
      <c r="F109" s="16"/>
      <c r="G109" s="64"/>
      <c r="H109" s="4"/>
    </row>
    <row r="110" spans="1:22">
      <c r="A110" s="16"/>
      <c r="B110" s="16"/>
      <c r="C110" s="16"/>
      <c r="D110" s="16"/>
      <c r="E110" s="65"/>
      <c r="F110" s="16"/>
      <c r="G110" s="64"/>
      <c r="H110" s="4"/>
    </row>
    <row r="111" spans="1:22">
      <c r="A111" s="16"/>
      <c r="B111" s="16"/>
      <c r="C111" s="16"/>
      <c r="D111" s="16"/>
      <c r="E111" s="65"/>
      <c r="F111" s="16"/>
      <c r="G111" s="64"/>
      <c r="H111" s="4"/>
    </row>
    <row r="112" spans="1:22">
      <c r="A112" s="16"/>
      <c r="B112" s="16"/>
      <c r="C112" s="16"/>
      <c r="D112" s="16"/>
      <c r="E112" s="65"/>
      <c r="F112" s="16"/>
      <c r="G112" s="64"/>
      <c r="H112" s="4"/>
    </row>
    <row r="113" spans="1:8">
      <c r="A113" s="16"/>
      <c r="B113" s="16"/>
      <c r="C113" s="16"/>
      <c r="D113" s="16"/>
      <c r="E113" s="65"/>
      <c r="F113" s="16"/>
      <c r="G113" s="64"/>
      <c r="H113" s="4"/>
    </row>
    <row r="114" spans="1:8">
      <c r="A114" s="16"/>
      <c r="B114" s="16"/>
      <c r="C114" s="16"/>
      <c r="D114" s="16"/>
      <c r="E114" s="65"/>
      <c r="F114" s="16"/>
      <c r="G114" s="64"/>
      <c r="H114" s="4"/>
    </row>
    <row r="115" spans="1:8">
      <c r="A115" s="16"/>
      <c r="B115" s="16"/>
      <c r="C115" s="16"/>
      <c r="D115" s="16"/>
      <c r="E115" s="65"/>
      <c r="F115" s="16"/>
      <c r="G115" s="64"/>
      <c r="H115" s="4"/>
    </row>
    <row r="116" spans="1:8">
      <c r="A116" s="16"/>
      <c r="B116" s="16"/>
      <c r="C116" s="16"/>
      <c r="D116" s="16"/>
      <c r="E116" s="65"/>
      <c r="F116" s="16"/>
      <c r="G116" s="64"/>
      <c r="H116" s="4"/>
    </row>
    <row r="117" spans="1:8">
      <c r="A117" s="16"/>
      <c r="B117" s="16"/>
      <c r="C117" s="16"/>
      <c r="D117" s="16"/>
      <c r="E117" s="65"/>
      <c r="F117" s="16"/>
      <c r="G117" s="64"/>
      <c r="H117" s="4"/>
    </row>
    <row r="118" spans="1:8">
      <c r="A118" s="16"/>
      <c r="B118" s="16"/>
      <c r="C118" s="16"/>
      <c r="D118" s="16"/>
      <c r="E118" s="65"/>
      <c r="F118" s="16"/>
      <c r="G118" s="64"/>
      <c r="H118" s="4"/>
    </row>
    <row r="119" spans="1:8">
      <c r="A119" s="16"/>
      <c r="B119" s="16"/>
      <c r="C119" s="16"/>
      <c r="D119" s="16"/>
      <c r="E119" s="65"/>
      <c r="F119" s="16"/>
      <c r="G119" s="64"/>
      <c r="H119" s="4"/>
    </row>
    <row r="120" spans="1:8">
      <c r="A120" s="16"/>
      <c r="B120" s="16"/>
      <c r="C120" s="16"/>
      <c r="D120" s="16"/>
      <c r="E120" s="65"/>
      <c r="F120" s="16"/>
      <c r="G120" s="64"/>
      <c r="H120" s="4"/>
    </row>
    <row r="121" spans="1:8">
      <c r="A121" s="16"/>
      <c r="B121" s="16"/>
      <c r="C121" s="16"/>
      <c r="D121" s="16"/>
      <c r="E121" s="65"/>
      <c r="F121" s="16"/>
      <c r="G121" s="64"/>
      <c r="H121" s="4"/>
    </row>
    <row r="122" spans="1:8">
      <c r="A122" s="16"/>
      <c r="B122" s="16"/>
      <c r="C122" s="16"/>
      <c r="D122" s="16"/>
      <c r="E122" s="65"/>
      <c r="F122" s="16"/>
      <c r="G122" s="64"/>
      <c r="H122" s="4"/>
    </row>
    <row r="123" spans="1:8">
      <c r="A123" s="16"/>
      <c r="B123" s="16"/>
      <c r="C123" s="16"/>
      <c r="D123" s="16"/>
      <c r="E123" s="65"/>
      <c r="F123" s="16"/>
      <c r="G123" s="64"/>
      <c r="H123" s="4"/>
    </row>
    <row r="124" spans="1:8">
      <c r="A124" s="16"/>
      <c r="B124" s="16"/>
      <c r="C124" s="16"/>
      <c r="D124" s="16"/>
      <c r="E124" s="65"/>
      <c r="F124" s="16"/>
      <c r="G124" s="64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16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1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21"/>
      <c r="B140" s="21"/>
      <c r="C140" s="21"/>
      <c r="D140" s="21"/>
      <c r="E140" s="21"/>
      <c r="F140" s="21"/>
      <c r="G140" s="20"/>
      <c r="H140" s="19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17"/>
      <c r="B149" s="17"/>
      <c r="C149" s="17"/>
      <c r="D149" s="17"/>
      <c r="E149" s="17"/>
      <c r="F149" s="17"/>
      <c r="G149" s="15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</sheetData>
  <sheetProtection algorithmName="SHA-512" hashValue="KB2i2wuy2/CfmIem0UeH42G0zxim0h6f5EjsV9NWexv/s9zFQOovPX62I4p/fhWnSY6hsxUF8mAMDGpcVElHyw==" saltValue="qnTxgmFIFeeUliL1bN5otw==" spinCount="100000" sheet="1" selectLockedCells="1"/>
  <dataConsolidate/>
  <mergeCells count="14">
    <mergeCell ref="G70:G71"/>
    <mergeCell ref="H70:H71"/>
    <mergeCell ref="I70:I71"/>
    <mergeCell ref="A1:I1"/>
    <mergeCell ref="A70:A71"/>
    <mergeCell ref="B70:B71"/>
    <mergeCell ref="C70:C71"/>
    <mergeCell ref="D70:D71"/>
    <mergeCell ref="E70:F70"/>
    <mergeCell ref="B58:E58"/>
    <mergeCell ref="B2:E2"/>
    <mergeCell ref="A51:B51"/>
    <mergeCell ref="D51:E51"/>
    <mergeCell ref="G51:H51"/>
  </mergeCells>
  <conditionalFormatting sqref="G99:G106 G135:G1048576">
    <cfRule type="containsText" dxfId="369" priority="11" operator="containsText" text="الجارية   Ongoing">
      <formula>NOT(ISERROR(SEARCH("الجارية   Ongoing",G99)))</formula>
    </cfRule>
    <cfRule type="containsText" dxfId="368" priority="12" operator="containsText" text="الغير منجزة   Not Done">
      <formula>NOT(ISERROR(SEARCH("الغير منجزة   Not Done",G99)))</formula>
    </cfRule>
    <cfRule type="containsText" dxfId="367" priority="13" operator="containsText" text="المنجزة    Done">
      <formula>NOT(ISERROR(SEARCH("المنجزة    Done",G99)))</formula>
    </cfRule>
    <cfRule type="containsText" dxfId="366" priority="14" operator="containsText" text="المتعثرة    Barrier">
      <formula>NOT(ISERROR(SEARCH("المتعثرة    Barrier",G99)))</formula>
    </cfRule>
  </conditionalFormatting>
  <conditionalFormatting sqref="G108:G134">
    <cfRule type="containsText" dxfId="365" priority="10" operator="containsText" text="المنجزة    Done">
      <formula>NOT(ISERROR(SEARCH("المنجزة    Done",G108)))</formula>
    </cfRule>
  </conditionalFormatting>
  <conditionalFormatting sqref="G108:G134">
    <cfRule type="containsText" dxfId="364" priority="6" operator="containsText" text="الجارية   Ongoing">
      <formula>NOT(ISERROR(SEARCH("الجارية   Ongoing",G108)))</formula>
    </cfRule>
    <cfRule type="containsText" dxfId="363" priority="7" operator="containsText" text="الغير منجزة   Not Done">
      <formula>NOT(ISERROR(SEARCH("الغير منجزة   Not Done",G108)))</formula>
    </cfRule>
    <cfRule type="containsText" dxfId="362" priority="8" operator="containsText" text="المنجزة    Done">
      <formula>NOT(ISERROR(SEARCH("المنجزة    Done",G108)))</formula>
    </cfRule>
    <cfRule type="containsText" dxfId="361" priority="9" operator="containsText" text="المتعثرة    Barrier">
      <formula>NOT(ISERROR(SEARCH("المتعثرة    Barrier",G108)))</formula>
    </cfRule>
  </conditionalFormatting>
  <conditionalFormatting sqref="G72:G98">
    <cfRule type="containsText" dxfId="360" priority="5" operator="containsText" text="المنجزة    Done">
      <formula>NOT(ISERROR(SEARCH("المنجزة    Done",G72)))</formula>
    </cfRule>
  </conditionalFormatting>
  <conditionalFormatting sqref="G72:G98">
    <cfRule type="containsText" dxfId="359" priority="1" operator="containsText" text="الجارية   Ongoing">
      <formula>NOT(ISERROR(SEARCH("الجارية   Ongoing",G72)))</formula>
    </cfRule>
    <cfRule type="containsText" dxfId="358" priority="2" operator="containsText" text="الغير منجزة   Not Done">
      <formula>NOT(ISERROR(SEARCH("الغير منجزة   Not Done",G72)))</formula>
    </cfRule>
    <cfRule type="containsText" dxfId="357" priority="3" operator="containsText" text="المنجزة    Done">
      <formula>NOT(ISERROR(SEARCH("المنجزة    Done",G72)))</formula>
    </cfRule>
    <cfRule type="containsText" dxfId="356" priority="4" operator="containsText" text="المتعثرة    Barrier">
      <formula>NOT(ISERROR(SEARCH("المتعثرة    Barrier",G72)))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5846F8E7-5627-7949-A351-4D8D646D0EB2}">
          <x14:formula1>
            <xm:f>'Key Features'!$A$2:$A$5</xm:f>
          </x14:formula1>
          <xm:sqref>G108:G134 H72:H98</xm:sqref>
        </x14:dataValidation>
        <x14:dataValidation type="list" allowBlank="1" showInputMessage="1" showErrorMessage="1" xr:uid="{D8E95730-6984-0342-857E-BFBB9D291C7E}">
          <x14:formula1>
            <xm:f>'Key Features'!$E$2:$E$6</xm:f>
          </x14:formula1>
          <xm:sqref>B3</xm:sqref>
        </x14:dataValidation>
        <x14:dataValidation type="list" allowBlank="1" showInputMessage="1" showErrorMessage="1" xr:uid="{6AB438D9-1D2D-A947-81B4-44D7ABEF22FC}">
          <x14:formula1>
            <xm:f>'Key Features'!$C$2:$C$5</xm:f>
          </x14:formula1>
          <xm:sqref>F2</xm:sqref>
        </x14:dataValidation>
        <x14:dataValidation type="list" allowBlank="1" showInputMessage="1" showErrorMessage="1" xr:uid="{AC615206-7852-B643-98BD-8AD4BDA5C195}">
          <x14:formula1>
            <xm:f>'Members Details'!$A:$A</xm:f>
          </x14:formula1>
          <xm:sqref>G10:G46 D108:D134 F108:F134 E10:E46 B63 A10:A46 D72:D98 G72:G98</xm:sqref>
        </x14:dataValidation>
        <x14:dataValidation type="list" allowBlank="1" showInputMessage="1" showErrorMessage="1" xr:uid="{7DCB62AF-D9C9-9440-A40B-D85A755054D8}">
          <x14:formula1>
            <xm:f>'Key Features'!$K$2:$K$44</xm:f>
          </x14:formula1>
          <xm:sqref>F3</xm:sqref>
        </x14:dataValidation>
        <x14:dataValidation type="list" allowBlank="1" showInputMessage="1" showErrorMessage="1" xr:uid="{74CE1146-705F-CD4C-80D8-B59695E739E7}">
          <x14:formula1>
            <xm:f>'Key Features'!$I$2:$I$17</xm:f>
          </x14:formula1>
          <xm:sqref>H3</xm:sqref>
        </x14:dataValidation>
        <x14:dataValidation type="list" allowBlank="1" showInputMessage="1" showErrorMessage="1" xr:uid="{6FFA7090-03F2-2A40-8A09-B051802E5DDA}">
          <x14:formula1>
            <xm:f>'Key Features'!G2:G1646</xm:f>
          </x14:formula1>
          <xm:sqref>D3</xm:sqref>
        </x14:dataValidation>
        <x14:dataValidation type="list" allowBlank="1" showInputMessage="1" showErrorMessage="1" xr:uid="{4C99E67D-D4D0-7B44-9E66-D3FB5B76871E}">
          <x14:formula1>
            <xm:f>'Members Details'!$A$2:$A$27</xm:f>
          </x14:formula1>
          <xm:sqref>G72</xm:sqref>
        </x14:dataValidation>
        <x14:dataValidation type="list" allowBlank="1" showInputMessage="1" showErrorMessage="1" xr:uid="{CCDFC377-B998-4D42-BF7F-B85AA454A7F4}">
          <x14:formula1>
            <xm:f>'Key Features'!$G$2:$G$1646</xm:f>
          </x14:formula1>
          <xm:sqref>E72:F98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0464-6619-A84A-876F-E0D7F461E09B}">
  <sheetPr>
    <pageSetUpPr fitToPage="1"/>
  </sheetPr>
  <dimension ref="A1:V205"/>
  <sheetViews>
    <sheetView topLeftCell="A64" zoomScale="68" zoomScaleNormal="68" workbookViewId="0">
      <selection activeCell="C72" sqref="C72:H73"/>
    </sheetView>
  </sheetViews>
  <sheetFormatPr baseColWidth="10" defaultRowHeight="16"/>
  <cols>
    <col min="1" max="2" width="40.6640625" style="18" customWidth="1"/>
    <col min="3" max="3" width="45.33203125" style="18" customWidth="1"/>
    <col min="4" max="4" width="34.83203125" style="18" customWidth="1"/>
    <col min="5" max="5" width="40.6640625" style="18" customWidth="1"/>
    <col min="6" max="6" width="49.33203125" style="18" customWidth="1"/>
    <col min="7" max="7" width="40.83203125" customWidth="1"/>
    <col min="8" max="8" width="40.6640625" customWidth="1"/>
    <col min="9" max="9" width="37.3320312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62" t="s">
        <v>48</v>
      </c>
      <c r="B1" s="263"/>
      <c r="C1" s="263"/>
      <c r="D1" s="263"/>
      <c r="E1" s="263"/>
      <c r="F1" s="263"/>
      <c r="G1" s="263"/>
      <c r="H1" s="263"/>
      <c r="I1" s="263"/>
    </row>
    <row r="2" spans="1:9" ht="34" customHeight="1" thickBot="1">
      <c r="A2" s="102" t="s">
        <v>30</v>
      </c>
      <c r="B2" s="249"/>
      <c r="C2" s="250"/>
      <c r="D2" s="250"/>
      <c r="E2" s="251"/>
      <c r="F2" s="158"/>
      <c r="G2" s="103" t="s">
        <v>31</v>
      </c>
      <c r="H2" s="159"/>
      <c r="I2" s="62"/>
    </row>
    <row r="3" spans="1:9" ht="34" customHeight="1" thickBot="1">
      <c r="A3" s="102" t="s">
        <v>7</v>
      </c>
      <c r="B3" s="165"/>
      <c r="C3" s="105" t="s">
        <v>8</v>
      </c>
      <c r="D3" s="169"/>
      <c r="E3" s="102" t="s">
        <v>9</v>
      </c>
      <c r="F3" s="184"/>
      <c r="G3" s="106" t="s">
        <v>10</v>
      </c>
      <c r="H3" s="158"/>
      <c r="I3" s="62"/>
    </row>
    <row r="4" spans="1:9">
      <c r="A4" s="29"/>
      <c r="B4" s="29"/>
      <c r="C4" s="29"/>
      <c r="D4" s="29"/>
      <c r="E4" s="29"/>
      <c r="F4" s="29"/>
      <c r="G4" s="29"/>
      <c r="H4" s="29"/>
      <c r="I4" s="62"/>
    </row>
    <row r="5" spans="1:9">
      <c r="A5" s="31"/>
      <c r="B5" s="31"/>
      <c r="C5" s="31"/>
      <c r="D5" s="31"/>
      <c r="E5" s="31"/>
      <c r="F5" s="31"/>
      <c r="G5" s="31"/>
      <c r="H5" s="31"/>
      <c r="I5" s="62"/>
    </row>
    <row r="6" spans="1:9">
      <c r="A6" s="31"/>
      <c r="B6" s="31"/>
      <c r="C6" s="31"/>
      <c r="D6" s="31"/>
      <c r="E6" s="31"/>
      <c r="F6" s="31"/>
      <c r="G6" s="31"/>
      <c r="H6" s="31"/>
      <c r="I6" s="62"/>
    </row>
    <row r="7" spans="1:9">
      <c r="A7" s="30"/>
      <c r="B7" s="30"/>
      <c r="C7" s="30"/>
      <c r="D7" s="30"/>
      <c r="E7" s="30"/>
      <c r="F7" s="30"/>
      <c r="G7" s="30"/>
      <c r="H7" s="30"/>
      <c r="I7" s="62"/>
    </row>
    <row r="8" spans="1:9">
      <c r="A8" s="30"/>
      <c r="B8" s="30"/>
      <c r="C8" s="30"/>
      <c r="D8" s="30"/>
      <c r="E8" s="30"/>
      <c r="F8" s="30"/>
      <c r="G8" s="30"/>
      <c r="H8" s="30"/>
      <c r="I8" s="62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62"/>
    </row>
    <row r="10" spans="1:9" ht="25" customHeight="1">
      <c r="A10" s="162"/>
      <c r="B10" s="42"/>
      <c r="C10" s="162"/>
      <c r="D10" s="45"/>
      <c r="E10" s="162"/>
      <c r="F10" s="46"/>
      <c r="G10" s="162"/>
      <c r="H10" s="19"/>
      <c r="I10" s="62"/>
    </row>
    <row r="11" spans="1:9" ht="19">
      <c r="A11" s="162"/>
      <c r="B11" s="22"/>
      <c r="C11" s="162"/>
      <c r="D11" s="22"/>
      <c r="E11" s="162"/>
      <c r="F11" s="26"/>
      <c r="G11" s="162"/>
      <c r="H11" s="27"/>
      <c r="I11" s="62"/>
    </row>
    <row r="12" spans="1:9" ht="19">
      <c r="A12" s="162"/>
      <c r="B12" s="22"/>
      <c r="C12" s="162"/>
      <c r="D12" s="22"/>
      <c r="E12" s="162"/>
      <c r="F12" s="26"/>
      <c r="G12" s="163"/>
      <c r="H12" s="27"/>
      <c r="I12" s="62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62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62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62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62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62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62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62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62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62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62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62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62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62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62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62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62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62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62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62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62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62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62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62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62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62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62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62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62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62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62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62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62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62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62"/>
    </row>
    <row r="47" spans="1:9">
      <c r="A47" s="25"/>
      <c r="B47" s="23"/>
      <c r="C47" s="25"/>
      <c r="D47" s="23"/>
      <c r="E47" s="24"/>
      <c r="F47" s="27"/>
      <c r="G47" s="28"/>
      <c r="H47" s="27"/>
      <c r="I47" s="62"/>
    </row>
    <row r="48" spans="1:9">
      <c r="A48" s="25"/>
      <c r="B48" s="23"/>
      <c r="C48" s="25"/>
      <c r="D48" s="23"/>
      <c r="E48" s="28"/>
      <c r="F48" s="27"/>
      <c r="G48" s="28"/>
      <c r="H48" s="27"/>
      <c r="I48" s="62"/>
    </row>
    <row r="49" spans="1:16">
      <c r="A49" s="25"/>
      <c r="B49" s="23"/>
      <c r="C49" s="25"/>
      <c r="D49" s="23"/>
      <c r="E49" s="28"/>
      <c r="F49" s="27"/>
      <c r="G49" s="28"/>
      <c r="H49" s="27"/>
      <c r="I49" s="62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62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62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62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62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62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62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62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62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>
        <f>$F$2</f>
        <v>0</v>
      </c>
      <c r="G58" s="103" t="s">
        <v>31</v>
      </c>
      <c r="H58" s="104">
        <f>$H$2</f>
        <v>0</v>
      </c>
      <c r="I58" s="62"/>
    </row>
    <row r="59" spans="1:16" ht="37" customHeight="1" thickBot="1">
      <c r="A59" s="103" t="s">
        <v>7</v>
      </c>
      <c r="B59" s="111">
        <f>$B$3</f>
        <v>0</v>
      </c>
      <c r="C59" s="109" t="s">
        <v>8</v>
      </c>
      <c r="D59" s="168">
        <f>$D$3</f>
        <v>0</v>
      </c>
      <c r="E59" s="102" t="s">
        <v>9</v>
      </c>
      <c r="F59" s="185">
        <f>$F$3</f>
        <v>0</v>
      </c>
      <c r="G59" s="106" t="s">
        <v>10</v>
      </c>
      <c r="H59" s="107">
        <f>$H$3</f>
        <v>0</v>
      </c>
      <c r="I59" s="62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62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62"/>
    </row>
    <row r="62" spans="1:16" ht="45" customHeight="1" thickBot="1">
      <c r="A62" s="50"/>
      <c r="B62" s="122" t="s">
        <v>45</v>
      </c>
      <c r="C62" s="123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62"/>
    </row>
    <row r="63" spans="1:16" ht="32" customHeight="1" thickBot="1">
      <c r="A63" s="50"/>
      <c r="B63" s="164" t="s">
        <v>58</v>
      </c>
      <c r="C63" s="112">
        <f>COUNTIF($D$72:$D98,$B$63)</f>
        <v>0</v>
      </c>
      <c r="D63" s="112">
        <f>COUNTIFS($D$72:$D$98,$B$63,$H$72:$H$98,D$62)</f>
        <v>0</v>
      </c>
      <c r="E63" s="112">
        <f>COUNTIFS($D$72:$D98,$B$63,$H$72:$H98,E$62)</f>
        <v>0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62"/>
    </row>
    <row r="64" spans="1:16" ht="34" customHeight="1" thickBot="1">
      <c r="A64" s="30"/>
      <c r="B64" s="124" t="s">
        <v>65</v>
      </c>
      <c r="C64" s="112">
        <f>COUNTA($C$72:$C98)</f>
        <v>0</v>
      </c>
      <c r="D64" s="112">
        <f>COUNTIF($H$72:$H98,D$62)</f>
        <v>0</v>
      </c>
      <c r="E64" s="112">
        <f>COUNTIF($H$72:$H98,E$62)</f>
        <v>0</v>
      </c>
      <c r="F64" s="112">
        <f>COUNTIF($H$72:$H98,F$62)</f>
        <v>0</v>
      </c>
      <c r="G64" s="113">
        <f>COUNTIF($H$72:$H98,G$62)</f>
        <v>0</v>
      </c>
      <c r="H64" s="30"/>
      <c r="I64" s="62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62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62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62"/>
    </row>
    <row r="68" spans="1:22">
      <c r="A68" s="30"/>
      <c r="B68" s="38"/>
      <c r="C68" s="30"/>
      <c r="D68" s="30"/>
      <c r="E68" s="30"/>
      <c r="F68" s="30"/>
      <c r="G68" s="30"/>
      <c r="H68" s="30"/>
      <c r="I68" s="62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62"/>
    </row>
    <row r="70" spans="1:22" ht="34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49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8"/>
      <c r="M71" s="101"/>
      <c r="N71" s="101"/>
      <c r="O71" s="101"/>
      <c r="P71" s="101"/>
      <c r="Q71" s="101"/>
      <c r="R71" s="98"/>
      <c r="S71" s="98"/>
      <c r="T71" s="98"/>
      <c r="U71" s="98"/>
      <c r="V71" s="87"/>
    </row>
    <row r="72" spans="1:22" ht="49" customHeight="1">
      <c r="A72" s="226" t="s">
        <v>50</v>
      </c>
      <c r="B72" s="227"/>
      <c r="C72" s="227"/>
      <c r="D72" s="227"/>
      <c r="E72" s="229"/>
      <c r="F72" s="230"/>
      <c r="G72" s="231"/>
      <c r="H72" s="231"/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9" customHeight="1">
      <c r="A73" s="233"/>
      <c r="B73" s="234"/>
      <c r="C73" s="234"/>
      <c r="D73" s="234"/>
      <c r="E73" s="229"/>
      <c r="F73" s="230"/>
      <c r="G73" s="236"/>
      <c r="H73" s="231"/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49" customHeight="1">
      <c r="A74" s="233"/>
      <c r="B74" s="234"/>
      <c r="C74" s="234"/>
      <c r="D74" s="234"/>
      <c r="E74" s="229"/>
      <c r="F74" s="230"/>
      <c r="G74" s="236"/>
      <c r="H74" s="231"/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9" customHeight="1">
      <c r="A75" s="233"/>
      <c r="B75" s="234"/>
      <c r="C75" s="234"/>
      <c r="D75" s="234"/>
      <c r="E75" s="229"/>
      <c r="F75" s="230"/>
      <c r="G75" s="236"/>
      <c r="H75" s="231"/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9" customHeight="1">
      <c r="A76" s="233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9" customHeight="1">
      <c r="A77" s="233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9" customHeight="1">
      <c r="A78" s="233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9" customHeight="1">
      <c r="A79" s="233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9" customHeight="1">
      <c r="A80" s="233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49" customHeight="1">
      <c r="A81" s="233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49" customHeight="1">
      <c r="A82" s="233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49" customHeight="1">
      <c r="A83" s="233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9" customHeight="1">
      <c r="A84" s="233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9" customHeight="1">
      <c r="A85" s="233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9" customHeight="1">
      <c r="A86" s="233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49" customHeight="1">
      <c r="A87" s="233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9" customHeight="1">
      <c r="A88" s="233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49" customHeight="1">
      <c r="A89" s="233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49" customHeight="1">
      <c r="A90" s="233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33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33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33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33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33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33" customHeight="1">
      <c r="A96" s="233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50" customHeight="1">
      <c r="A97" s="233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41" thickBot="1">
      <c r="A98" s="238" t="s">
        <v>52</v>
      </c>
      <c r="B98" s="239"/>
      <c r="C98" s="239"/>
      <c r="D98" s="239"/>
      <c r="E98" s="240"/>
      <c r="F98" s="240"/>
      <c r="G98" s="241"/>
      <c r="H98" s="231"/>
      <c r="I98" s="242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 ht="19">
      <c r="A107" s="66"/>
      <c r="B107" s="67"/>
      <c r="C107" s="67"/>
      <c r="D107" s="66"/>
      <c r="E107" s="66"/>
      <c r="F107" s="66"/>
      <c r="G107" s="66"/>
      <c r="H107" s="66"/>
    </row>
    <row r="108" spans="1:22">
      <c r="A108" s="16"/>
      <c r="B108" s="16"/>
      <c r="C108" s="16"/>
      <c r="D108" s="16"/>
      <c r="E108" s="65"/>
      <c r="F108" s="16"/>
      <c r="G108" s="64"/>
      <c r="H108" s="4"/>
    </row>
    <row r="109" spans="1:22">
      <c r="A109" s="16"/>
      <c r="B109" s="16"/>
      <c r="C109" s="16"/>
      <c r="D109" s="16"/>
      <c r="E109" s="65"/>
      <c r="F109" s="16"/>
      <c r="G109" s="64"/>
      <c r="H109" s="4"/>
    </row>
    <row r="110" spans="1:22">
      <c r="A110" s="16"/>
      <c r="B110" s="16"/>
      <c r="C110" s="16"/>
      <c r="D110" s="16"/>
      <c r="E110" s="65"/>
      <c r="F110" s="16"/>
      <c r="G110" s="64"/>
      <c r="H110" s="4"/>
    </row>
    <row r="111" spans="1:22">
      <c r="A111" s="16"/>
      <c r="B111" s="16"/>
      <c r="C111" s="16"/>
      <c r="D111" s="16"/>
      <c r="E111" s="65"/>
      <c r="F111" s="16"/>
      <c r="G111" s="64"/>
      <c r="H111" s="4"/>
    </row>
    <row r="112" spans="1:22">
      <c r="A112" s="16"/>
      <c r="B112" s="16"/>
      <c r="C112" s="16"/>
      <c r="D112" s="16"/>
      <c r="E112" s="65"/>
      <c r="F112" s="16"/>
      <c r="G112" s="64"/>
      <c r="H112" s="4"/>
    </row>
    <row r="113" spans="1:8">
      <c r="A113" s="16"/>
      <c r="B113" s="16"/>
      <c r="C113" s="16"/>
      <c r="D113" s="16"/>
      <c r="E113" s="65"/>
      <c r="F113" s="16"/>
      <c r="G113" s="64"/>
      <c r="H113" s="4"/>
    </row>
    <row r="114" spans="1:8">
      <c r="A114" s="16"/>
      <c r="B114" s="16"/>
      <c r="C114" s="16"/>
      <c r="D114" s="16"/>
      <c r="E114" s="65"/>
      <c r="F114" s="16"/>
      <c r="G114" s="64"/>
      <c r="H114" s="4"/>
    </row>
    <row r="115" spans="1:8">
      <c r="A115" s="16"/>
      <c r="B115" s="16"/>
      <c r="C115" s="16"/>
      <c r="D115" s="16"/>
      <c r="E115" s="65"/>
      <c r="F115" s="16"/>
      <c r="G115" s="64"/>
      <c r="H115" s="4"/>
    </row>
    <row r="116" spans="1:8">
      <c r="A116" s="16"/>
      <c r="B116" s="16"/>
      <c r="C116" s="16"/>
      <c r="D116" s="16"/>
      <c r="E116" s="65"/>
      <c r="F116" s="16"/>
      <c r="G116" s="64"/>
      <c r="H116" s="4"/>
    </row>
    <row r="117" spans="1:8">
      <c r="A117" s="16"/>
      <c r="B117" s="16"/>
      <c r="C117" s="16"/>
      <c r="D117" s="16"/>
      <c r="E117" s="65"/>
      <c r="F117" s="16"/>
      <c r="G117" s="64"/>
      <c r="H117" s="4"/>
    </row>
    <row r="118" spans="1:8">
      <c r="A118" s="16"/>
      <c r="B118" s="16"/>
      <c r="C118" s="16"/>
      <c r="D118" s="16"/>
      <c r="E118" s="65"/>
      <c r="F118" s="16"/>
      <c r="G118" s="64"/>
      <c r="H118" s="4"/>
    </row>
    <row r="119" spans="1:8">
      <c r="A119" s="16"/>
      <c r="B119" s="16"/>
      <c r="C119" s="16"/>
      <c r="D119" s="16"/>
      <c r="E119" s="65"/>
      <c r="F119" s="16"/>
      <c r="G119" s="64"/>
      <c r="H119" s="4"/>
    </row>
    <row r="120" spans="1:8">
      <c r="A120" s="16"/>
      <c r="B120" s="16"/>
      <c r="C120" s="16"/>
      <c r="D120" s="16"/>
      <c r="E120" s="65"/>
      <c r="F120" s="16"/>
      <c r="G120" s="64"/>
      <c r="H120" s="4"/>
    </row>
    <row r="121" spans="1:8">
      <c r="A121" s="16"/>
      <c r="B121" s="16"/>
      <c r="C121" s="16"/>
      <c r="D121" s="16"/>
      <c r="E121" s="65"/>
      <c r="F121" s="16"/>
      <c r="G121" s="64"/>
      <c r="H121" s="4"/>
    </row>
    <row r="122" spans="1:8">
      <c r="A122" s="16"/>
      <c r="B122" s="16"/>
      <c r="C122" s="16"/>
      <c r="D122" s="16"/>
      <c r="E122" s="65"/>
      <c r="F122" s="16"/>
      <c r="G122" s="64"/>
      <c r="H122" s="4"/>
    </row>
    <row r="123" spans="1:8">
      <c r="A123" s="16"/>
      <c r="B123" s="16"/>
      <c r="C123" s="16"/>
      <c r="D123" s="16"/>
      <c r="E123" s="65"/>
      <c r="F123" s="16"/>
      <c r="G123" s="64"/>
      <c r="H123" s="4"/>
    </row>
    <row r="124" spans="1:8">
      <c r="A124" s="16"/>
      <c r="B124" s="16"/>
      <c r="C124" s="16"/>
      <c r="D124" s="16"/>
      <c r="E124" s="65"/>
      <c r="F124" s="16"/>
      <c r="G124" s="64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16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1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21"/>
      <c r="B140" s="21"/>
      <c r="C140" s="21"/>
      <c r="D140" s="21"/>
      <c r="E140" s="21"/>
      <c r="F140" s="21"/>
      <c r="G140" s="20"/>
      <c r="H140" s="19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17"/>
      <c r="B149" s="17"/>
      <c r="C149" s="17"/>
      <c r="D149" s="17"/>
      <c r="E149" s="17"/>
      <c r="F149" s="17"/>
      <c r="G149" s="15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</sheetData>
  <sheetProtection algorithmName="SHA-512" hashValue="D0098+rmlKp76YNmHHStLmRPyr8VxwevdmwfC6UABVSNc0lstpCCE+osewqy6Xrxxwu8uKTBDwDrO3BkYkoRRw==" saltValue="bxibx/3zwNb6/Q1p4CezKA==" spinCount="100000" sheet="1" selectLockedCells="1"/>
  <dataConsolidate/>
  <mergeCells count="14">
    <mergeCell ref="G70:G71"/>
    <mergeCell ref="H70:H71"/>
    <mergeCell ref="I70:I71"/>
    <mergeCell ref="A1:I1"/>
    <mergeCell ref="A70:A71"/>
    <mergeCell ref="B70:B71"/>
    <mergeCell ref="C70:C71"/>
    <mergeCell ref="D70:D71"/>
    <mergeCell ref="E70:F70"/>
    <mergeCell ref="B58:E58"/>
    <mergeCell ref="B2:E2"/>
    <mergeCell ref="A51:B51"/>
    <mergeCell ref="D51:E51"/>
    <mergeCell ref="G51:H51"/>
  </mergeCells>
  <conditionalFormatting sqref="G99:G106 G135:G1048576">
    <cfRule type="containsText" dxfId="331" priority="11" operator="containsText" text="الجارية   Ongoing">
      <formula>NOT(ISERROR(SEARCH("الجارية   Ongoing",G99)))</formula>
    </cfRule>
    <cfRule type="containsText" dxfId="330" priority="12" operator="containsText" text="الغير منجزة   Not Done">
      <formula>NOT(ISERROR(SEARCH("الغير منجزة   Not Done",G99)))</formula>
    </cfRule>
    <cfRule type="containsText" dxfId="329" priority="13" operator="containsText" text="المنجزة    Done">
      <formula>NOT(ISERROR(SEARCH("المنجزة    Done",G99)))</formula>
    </cfRule>
    <cfRule type="containsText" dxfId="328" priority="14" operator="containsText" text="المتعثرة    Barrier">
      <formula>NOT(ISERROR(SEARCH("المتعثرة    Barrier",G99)))</formula>
    </cfRule>
  </conditionalFormatting>
  <conditionalFormatting sqref="G108:G134">
    <cfRule type="containsText" dxfId="327" priority="10" operator="containsText" text="المنجزة    Done">
      <formula>NOT(ISERROR(SEARCH("المنجزة    Done",G108)))</formula>
    </cfRule>
  </conditionalFormatting>
  <conditionalFormatting sqref="G108:G134">
    <cfRule type="containsText" dxfId="326" priority="6" operator="containsText" text="الجارية   Ongoing">
      <formula>NOT(ISERROR(SEARCH("الجارية   Ongoing",G108)))</formula>
    </cfRule>
    <cfRule type="containsText" dxfId="325" priority="7" operator="containsText" text="الغير منجزة   Not Done">
      <formula>NOT(ISERROR(SEARCH("الغير منجزة   Not Done",G108)))</formula>
    </cfRule>
    <cfRule type="containsText" dxfId="324" priority="8" operator="containsText" text="المنجزة    Done">
      <formula>NOT(ISERROR(SEARCH("المنجزة    Done",G108)))</formula>
    </cfRule>
    <cfRule type="containsText" dxfId="323" priority="9" operator="containsText" text="المتعثرة    Barrier">
      <formula>NOT(ISERROR(SEARCH("المتعثرة    Barrier",G108)))</formula>
    </cfRule>
  </conditionalFormatting>
  <conditionalFormatting sqref="G72:G98">
    <cfRule type="containsText" dxfId="322" priority="5" operator="containsText" text="المنجزة    Done">
      <formula>NOT(ISERROR(SEARCH("المنجزة    Done",G72)))</formula>
    </cfRule>
  </conditionalFormatting>
  <conditionalFormatting sqref="G72:G98">
    <cfRule type="containsText" dxfId="321" priority="1" operator="containsText" text="الجارية   Ongoing">
      <formula>NOT(ISERROR(SEARCH("الجارية   Ongoing",G72)))</formula>
    </cfRule>
    <cfRule type="containsText" dxfId="320" priority="2" operator="containsText" text="الغير منجزة   Not Done">
      <formula>NOT(ISERROR(SEARCH("الغير منجزة   Not Done",G72)))</formula>
    </cfRule>
    <cfRule type="containsText" dxfId="319" priority="3" operator="containsText" text="المنجزة    Done">
      <formula>NOT(ISERROR(SEARCH("المنجزة    Done",G72)))</formula>
    </cfRule>
    <cfRule type="containsText" dxfId="318" priority="4" operator="containsText" text="المتعثرة    Barrier">
      <formula>NOT(ISERROR(SEARCH("المتعثرة    Barrier",G72)))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FEB198F-FCDF-4B4B-A499-1CAF37AE5C23}">
          <x14:formula1>
            <xm:f>'Key Features'!$A$2:$A$5</xm:f>
          </x14:formula1>
          <xm:sqref>G108:G134 H72:H98</xm:sqref>
        </x14:dataValidation>
        <x14:dataValidation type="list" allowBlank="1" showInputMessage="1" showErrorMessage="1" xr:uid="{370DFC39-4862-784B-80D0-29078A229288}">
          <x14:formula1>
            <xm:f>'Key Features'!$E$2:$E$6</xm:f>
          </x14:formula1>
          <xm:sqref>B3</xm:sqref>
        </x14:dataValidation>
        <x14:dataValidation type="list" allowBlank="1" showInputMessage="1" showErrorMessage="1" xr:uid="{AA4B3FFC-9F7E-B548-B71C-E835CD35340F}">
          <x14:formula1>
            <xm:f>'Key Features'!$C$2:$C$5</xm:f>
          </x14:formula1>
          <xm:sqref>F2</xm:sqref>
        </x14:dataValidation>
        <x14:dataValidation type="list" allowBlank="1" showInputMessage="1" showErrorMessage="1" xr:uid="{3EAFD017-79DC-3047-8630-275024CE8A89}">
          <x14:formula1>
            <xm:f>'Members Details'!$A:$A</xm:f>
          </x14:formula1>
          <xm:sqref>G10:G46 D108:D134 F108:F134 E10:E46 B63 A10:A46 D72:D98 G72:G98</xm:sqref>
        </x14:dataValidation>
        <x14:dataValidation type="list" allowBlank="1" showInputMessage="1" showErrorMessage="1" xr:uid="{B82A3B06-D04A-074B-A340-4EF38F4B6990}">
          <x14:formula1>
            <xm:f>'Key Features'!$G$2:$G$1646</xm:f>
          </x14:formula1>
          <xm:sqref>D3 E72:F98</xm:sqref>
        </x14:dataValidation>
        <x14:dataValidation type="list" allowBlank="1" showInputMessage="1" showErrorMessage="1" xr:uid="{C102FCA4-88A4-B649-BB48-BAEE67F70CCC}">
          <x14:formula1>
            <xm:f>'Key Features'!$K$2:$K$44</xm:f>
          </x14:formula1>
          <xm:sqref>F3</xm:sqref>
        </x14:dataValidation>
        <x14:dataValidation type="list" allowBlank="1" showInputMessage="1" showErrorMessage="1" xr:uid="{1C0D5303-D309-4340-839F-E0A711F9EC08}">
          <x14:formula1>
            <xm:f>'Key Features'!$I$2:$I$17</xm:f>
          </x14:formula1>
          <xm:sqref>H3</xm:sqref>
        </x14:dataValidation>
        <x14:dataValidation type="list" allowBlank="1" showInputMessage="1" showErrorMessage="1" xr:uid="{2E313D5C-0AC3-494C-B218-FD35F7A222BD}">
          <x14:formula1>
            <xm:f>'Members Details'!$A$2:$A$27</xm:f>
          </x14:formula1>
          <xm:sqref>G72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EE5B-EDEA-7C4A-AC85-CB2682117095}">
  <sheetPr>
    <pageSetUpPr fitToPage="1"/>
  </sheetPr>
  <dimension ref="A1:V205"/>
  <sheetViews>
    <sheetView topLeftCell="A55" zoomScale="68" zoomScaleNormal="68" workbookViewId="0">
      <selection activeCell="C72" sqref="C72:H73"/>
    </sheetView>
  </sheetViews>
  <sheetFormatPr baseColWidth="10" defaultRowHeight="16"/>
  <cols>
    <col min="1" max="2" width="40.6640625" style="18" customWidth="1"/>
    <col min="3" max="3" width="45.33203125" style="18" customWidth="1"/>
    <col min="4" max="4" width="34.83203125" style="18" customWidth="1"/>
    <col min="5" max="5" width="40.6640625" style="18" customWidth="1"/>
    <col min="6" max="6" width="49.33203125" style="18" customWidth="1"/>
    <col min="7" max="7" width="40.83203125" customWidth="1"/>
    <col min="8" max="8" width="40.6640625" customWidth="1"/>
    <col min="9" max="9" width="37.33203125" customWidth="1"/>
    <col min="12" max="12" width="34.83203125" customWidth="1"/>
    <col min="13" max="13" width="46.33203125" customWidth="1"/>
    <col min="14" max="14" width="27.33203125" customWidth="1"/>
    <col min="15" max="15" width="20.33203125" customWidth="1"/>
    <col min="16" max="16" width="22.83203125" customWidth="1"/>
    <col min="17" max="17" width="26" customWidth="1"/>
    <col min="18" max="18" width="10.83203125" customWidth="1"/>
    <col min="20" max="20" width="40.6640625" customWidth="1"/>
    <col min="21" max="21" width="35.6640625" customWidth="1"/>
    <col min="22" max="22" width="23.33203125" customWidth="1"/>
    <col min="26" max="26" width="13.83203125" bestFit="1" customWidth="1"/>
    <col min="27" max="27" width="16.33203125" bestFit="1" customWidth="1"/>
    <col min="28" max="28" width="5.33203125" bestFit="1" customWidth="1"/>
    <col min="29" max="29" width="5" bestFit="1" customWidth="1"/>
    <col min="30" max="30" width="5.1640625" bestFit="1" customWidth="1"/>
    <col min="31" max="31" width="6.1640625" bestFit="1" customWidth="1"/>
    <col min="32" max="32" width="10.83203125" bestFit="1" customWidth="1"/>
    <col min="33" max="33" width="6.1640625" bestFit="1" customWidth="1"/>
    <col min="34" max="34" width="19" bestFit="1" customWidth="1"/>
  </cols>
  <sheetData>
    <row r="1" spans="1:9" ht="60" customHeight="1" thickBot="1">
      <c r="A1" s="262" t="s">
        <v>48</v>
      </c>
      <c r="B1" s="263"/>
      <c r="C1" s="263"/>
      <c r="D1" s="263"/>
      <c r="E1" s="263"/>
      <c r="F1" s="263"/>
      <c r="G1" s="263"/>
      <c r="H1" s="263"/>
      <c r="I1" s="263"/>
    </row>
    <row r="2" spans="1:9" ht="34" customHeight="1" thickBot="1">
      <c r="A2" s="102" t="s">
        <v>30</v>
      </c>
      <c r="B2" s="249"/>
      <c r="C2" s="250"/>
      <c r="D2" s="250"/>
      <c r="E2" s="251"/>
      <c r="F2" s="158"/>
      <c r="G2" s="103" t="s">
        <v>31</v>
      </c>
      <c r="H2" s="159"/>
      <c r="I2" s="62"/>
    </row>
    <row r="3" spans="1:9" ht="34" customHeight="1" thickBot="1">
      <c r="A3" s="102" t="s">
        <v>7</v>
      </c>
      <c r="B3" s="165"/>
      <c r="C3" s="105" t="s">
        <v>8</v>
      </c>
      <c r="D3" s="169"/>
      <c r="E3" s="102" t="s">
        <v>9</v>
      </c>
      <c r="F3" s="184"/>
      <c r="G3" s="106" t="s">
        <v>10</v>
      </c>
      <c r="H3" s="158"/>
      <c r="I3" s="62"/>
    </row>
    <row r="4" spans="1:9">
      <c r="A4" s="29"/>
      <c r="B4" s="29"/>
      <c r="C4" s="29"/>
      <c r="D4" s="29"/>
      <c r="E4" s="29"/>
      <c r="F4" s="29"/>
      <c r="G4" s="29"/>
      <c r="H4" s="29"/>
      <c r="I4" s="62"/>
    </row>
    <row r="5" spans="1:9">
      <c r="A5" s="31"/>
      <c r="B5" s="31"/>
      <c r="C5" s="31"/>
      <c r="D5" s="31"/>
      <c r="E5" s="31"/>
      <c r="F5" s="31"/>
      <c r="G5" s="31"/>
      <c r="H5" s="31"/>
      <c r="I5" s="62"/>
    </row>
    <row r="6" spans="1:9">
      <c r="A6" s="31"/>
      <c r="B6" s="31"/>
      <c r="C6" s="31"/>
      <c r="D6" s="31"/>
      <c r="E6" s="31"/>
      <c r="F6" s="31"/>
      <c r="G6" s="31"/>
      <c r="H6" s="31"/>
      <c r="I6" s="62"/>
    </row>
    <row r="7" spans="1:9">
      <c r="A7" s="30"/>
      <c r="B7" s="30"/>
      <c r="C7" s="30"/>
      <c r="D7" s="30"/>
      <c r="E7" s="30"/>
      <c r="F7" s="30"/>
      <c r="G7" s="30"/>
      <c r="H7" s="30"/>
      <c r="I7" s="62"/>
    </row>
    <row r="8" spans="1:9">
      <c r="A8" s="30"/>
      <c r="B8" s="30"/>
      <c r="C8" s="30"/>
      <c r="D8" s="30"/>
      <c r="E8" s="30"/>
      <c r="F8" s="30"/>
      <c r="G8" s="30"/>
      <c r="H8" s="30"/>
      <c r="I8" s="62"/>
    </row>
    <row r="9" spans="1:9" ht="38" customHeight="1">
      <c r="A9" s="41" t="s">
        <v>23</v>
      </c>
      <c r="B9" s="42"/>
      <c r="C9" s="43" t="s">
        <v>61</v>
      </c>
      <c r="D9" s="42"/>
      <c r="E9" s="43" t="s">
        <v>49</v>
      </c>
      <c r="F9" s="44"/>
      <c r="G9" s="43" t="s">
        <v>62</v>
      </c>
      <c r="H9" s="27"/>
      <c r="I9" s="62"/>
    </row>
    <row r="10" spans="1:9" ht="25" customHeight="1">
      <c r="A10" s="162"/>
      <c r="B10" s="42"/>
      <c r="C10" s="162"/>
      <c r="D10" s="45"/>
      <c r="E10" s="162"/>
      <c r="F10" s="46"/>
      <c r="G10" s="162"/>
      <c r="H10" s="19"/>
      <c r="I10" s="62"/>
    </row>
    <row r="11" spans="1:9" ht="19">
      <c r="A11" s="162"/>
      <c r="B11" s="22"/>
      <c r="C11" s="162"/>
      <c r="D11" s="22"/>
      <c r="E11" s="162"/>
      <c r="F11" s="26"/>
      <c r="G11" s="162"/>
      <c r="H11" s="27"/>
      <c r="I11" s="62"/>
    </row>
    <row r="12" spans="1:9" ht="19">
      <c r="A12" s="162"/>
      <c r="B12" s="22"/>
      <c r="C12" s="162"/>
      <c r="D12" s="22"/>
      <c r="E12" s="162"/>
      <c r="F12" s="26"/>
      <c r="G12" s="163"/>
      <c r="H12" s="27"/>
      <c r="I12" s="62"/>
    </row>
    <row r="13" spans="1:9" ht="19">
      <c r="A13" s="162"/>
      <c r="B13" s="22"/>
      <c r="C13" s="162"/>
      <c r="D13" s="22"/>
      <c r="E13" s="162"/>
      <c r="F13" s="26"/>
      <c r="G13" s="163"/>
      <c r="H13" s="27"/>
      <c r="I13" s="62"/>
    </row>
    <row r="14" spans="1:9" ht="19">
      <c r="A14" s="162"/>
      <c r="B14" s="22"/>
      <c r="C14" s="162"/>
      <c r="D14" s="22"/>
      <c r="E14" s="162"/>
      <c r="F14" s="26"/>
      <c r="G14" s="163"/>
      <c r="H14" s="27"/>
      <c r="I14" s="62"/>
    </row>
    <row r="15" spans="1:9" ht="19">
      <c r="A15" s="162"/>
      <c r="B15" s="22"/>
      <c r="C15" s="162"/>
      <c r="D15" s="22"/>
      <c r="E15" s="162"/>
      <c r="F15" s="26"/>
      <c r="G15" s="163"/>
      <c r="H15" s="27"/>
      <c r="I15" s="62"/>
    </row>
    <row r="16" spans="1:9" ht="19">
      <c r="A16" s="162"/>
      <c r="B16" s="22"/>
      <c r="C16" s="162"/>
      <c r="D16" s="22"/>
      <c r="E16" s="162"/>
      <c r="F16" s="26"/>
      <c r="G16" s="163"/>
      <c r="H16" s="27"/>
      <c r="I16" s="62"/>
    </row>
    <row r="17" spans="1:9" ht="19">
      <c r="A17" s="162"/>
      <c r="B17" s="22"/>
      <c r="C17" s="162"/>
      <c r="D17" s="22"/>
      <c r="E17" s="162"/>
      <c r="F17" s="26"/>
      <c r="G17" s="163"/>
      <c r="H17" s="27"/>
      <c r="I17" s="62"/>
    </row>
    <row r="18" spans="1:9" ht="19">
      <c r="A18" s="162"/>
      <c r="B18" s="22"/>
      <c r="C18" s="162"/>
      <c r="D18" s="22"/>
      <c r="E18" s="162"/>
      <c r="F18" s="26"/>
      <c r="G18" s="163"/>
      <c r="H18" s="27"/>
      <c r="I18" s="62"/>
    </row>
    <row r="19" spans="1:9" ht="19">
      <c r="A19" s="162"/>
      <c r="B19" s="22"/>
      <c r="C19" s="162"/>
      <c r="D19" s="22"/>
      <c r="E19" s="162"/>
      <c r="F19" s="26"/>
      <c r="G19" s="163"/>
      <c r="H19" s="27"/>
      <c r="I19" s="62"/>
    </row>
    <row r="20" spans="1:9" ht="19">
      <c r="A20" s="162"/>
      <c r="B20" s="22"/>
      <c r="C20" s="162"/>
      <c r="D20" s="22"/>
      <c r="E20" s="162"/>
      <c r="F20" s="26"/>
      <c r="G20" s="163"/>
      <c r="H20" s="27"/>
      <c r="I20" s="62"/>
    </row>
    <row r="21" spans="1:9" ht="19">
      <c r="A21" s="162"/>
      <c r="B21" s="22"/>
      <c r="C21" s="162"/>
      <c r="D21" s="22"/>
      <c r="E21" s="162"/>
      <c r="F21" s="26"/>
      <c r="G21" s="163"/>
      <c r="H21" s="27"/>
      <c r="I21" s="62"/>
    </row>
    <row r="22" spans="1:9" ht="19">
      <c r="A22" s="162"/>
      <c r="B22" s="22"/>
      <c r="C22" s="162"/>
      <c r="D22" s="22"/>
      <c r="E22" s="162"/>
      <c r="F22" s="26"/>
      <c r="G22" s="163"/>
      <c r="H22" s="27"/>
      <c r="I22" s="62"/>
    </row>
    <row r="23" spans="1:9" ht="19">
      <c r="A23" s="162"/>
      <c r="B23" s="22"/>
      <c r="C23" s="162"/>
      <c r="D23" s="22"/>
      <c r="E23" s="162"/>
      <c r="F23" s="26"/>
      <c r="G23" s="163"/>
      <c r="H23" s="27"/>
      <c r="I23" s="62"/>
    </row>
    <row r="24" spans="1:9" ht="19">
      <c r="A24" s="162"/>
      <c r="B24" s="22"/>
      <c r="C24" s="162"/>
      <c r="D24" s="22"/>
      <c r="E24" s="162"/>
      <c r="F24" s="26"/>
      <c r="G24" s="163"/>
      <c r="H24" s="27"/>
      <c r="I24" s="62"/>
    </row>
    <row r="25" spans="1:9" ht="19">
      <c r="A25" s="162"/>
      <c r="B25" s="22"/>
      <c r="C25" s="162"/>
      <c r="D25" s="22"/>
      <c r="E25" s="162"/>
      <c r="F25" s="26"/>
      <c r="G25" s="163"/>
      <c r="H25" s="27"/>
      <c r="I25" s="62"/>
    </row>
    <row r="26" spans="1:9" ht="19">
      <c r="A26" s="162"/>
      <c r="B26" s="22"/>
      <c r="C26" s="162"/>
      <c r="D26" s="22"/>
      <c r="E26" s="162"/>
      <c r="F26" s="26"/>
      <c r="G26" s="163"/>
      <c r="H26" s="27"/>
      <c r="I26" s="62"/>
    </row>
    <row r="27" spans="1:9" ht="19">
      <c r="A27" s="162"/>
      <c r="B27" s="22"/>
      <c r="C27" s="162"/>
      <c r="D27" s="22"/>
      <c r="E27" s="162"/>
      <c r="F27" s="26"/>
      <c r="G27" s="163"/>
      <c r="H27" s="27"/>
      <c r="I27" s="62"/>
    </row>
    <row r="28" spans="1:9" ht="19">
      <c r="A28" s="162"/>
      <c r="B28" s="22"/>
      <c r="C28" s="162"/>
      <c r="D28" s="22"/>
      <c r="E28" s="162"/>
      <c r="F28" s="26"/>
      <c r="G28" s="163"/>
      <c r="H28" s="27"/>
      <c r="I28" s="62"/>
    </row>
    <row r="29" spans="1:9" ht="19">
      <c r="A29" s="162"/>
      <c r="B29" s="22"/>
      <c r="C29" s="162"/>
      <c r="D29" s="22"/>
      <c r="E29" s="162"/>
      <c r="F29" s="26"/>
      <c r="G29" s="163"/>
      <c r="H29" s="27"/>
      <c r="I29" s="62"/>
    </row>
    <row r="30" spans="1:9" ht="19">
      <c r="A30" s="162"/>
      <c r="B30" s="22"/>
      <c r="C30" s="162"/>
      <c r="D30" s="22"/>
      <c r="E30" s="162"/>
      <c r="F30" s="26"/>
      <c r="G30" s="163"/>
      <c r="H30" s="27"/>
      <c r="I30" s="62"/>
    </row>
    <row r="31" spans="1:9" ht="19">
      <c r="A31" s="162"/>
      <c r="B31" s="22"/>
      <c r="C31" s="162"/>
      <c r="D31" s="22"/>
      <c r="E31" s="162"/>
      <c r="F31" s="26"/>
      <c r="G31" s="163"/>
      <c r="H31" s="27"/>
      <c r="I31" s="62"/>
    </row>
    <row r="32" spans="1:9" ht="19">
      <c r="A32" s="162"/>
      <c r="B32" s="22"/>
      <c r="C32" s="162"/>
      <c r="D32" s="22"/>
      <c r="E32" s="162"/>
      <c r="F32" s="26"/>
      <c r="G32" s="163"/>
      <c r="H32" s="27"/>
      <c r="I32" s="62"/>
    </row>
    <row r="33" spans="1:9" ht="19">
      <c r="A33" s="162"/>
      <c r="B33" s="22"/>
      <c r="C33" s="162"/>
      <c r="D33" s="22"/>
      <c r="E33" s="162"/>
      <c r="F33" s="26"/>
      <c r="G33" s="163"/>
      <c r="H33" s="27"/>
      <c r="I33" s="62"/>
    </row>
    <row r="34" spans="1:9" ht="19">
      <c r="A34" s="162"/>
      <c r="B34" s="22"/>
      <c r="C34" s="162"/>
      <c r="D34" s="22"/>
      <c r="E34" s="162"/>
      <c r="F34" s="26"/>
      <c r="G34" s="163"/>
      <c r="H34" s="27"/>
      <c r="I34" s="62"/>
    </row>
    <row r="35" spans="1:9" ht="19">
      <c r="A35" s="162"/>
      <c r="B35" s="22"/>
      <c r="C35" s="162"/>
      <c r="D35" s="22"/>
      <c r="E35" s="162"/>
      <c r="F35" s="26"/>
      <c r="G35" s="163"/>
      <c r="H35" s="27"/>
      <c r="I35" s="62"/>
    </row>
    <row r="36" spans="1:9" ht="19">
      <c r="A36" s="162"/>
      <c r="B36" s="22"/>
      <c r="C36" s="162"/>
      <c r="D36" s="22"/>
      <c r="E36" s="162"/>
      <c r="F36" s="26"/>
      <c r="G36" s="163"/>
      <c r="H36" s="27"/>
      <c r="I36" s="62"/>
    </row>
    <row r="37" spans="1:9" ht="19">
      <c r="A37" s="162"/>
      <c r="B37" s="22"/>
      <c r="C37" s="162"/>
      <c r="D37" s="22"/>
      <c r="E37" s="162"/>
      <c r="F37" s="26"/>
      <c r="G37" s="163"/>
      <c r="H37" s="27"/>
      <c r="I37" s="62"/>
    </row>
    <row r="38" spans="1:9" ht="19">
      <c r="A38" s="162"/>
      <c r="B38" s="22"/>
      <c r="C38" s="162"/>
      <c r="D38" s="22"/>
      <c r="E38" s="162"/>
      <c r="F38" s="26"/>
      <c r="G38" s="163"/>
      <c r="H38" s="27"/>
      <c r="I38" s="62"/>
    </row>
    <row r="39" spans="1:9" ht="19">
      <c r="A39" s="162"/>
      <c r="B39" s="22"/>
      <c r="C39" s="162"/>
      <c r="D39" s="22"/>
      <c r="E39" s="162"/>
      <c r="F39" s="26"/>
      <c r="G39" s="163"/>
      <c r="H39" s="27"/>
      <c r="I39" s="62"/>
    </row>
    <row r="40" spans="1:9" ht="19">
      <c r="A40" s="162"/>
      <c r="B40" s="22"/>
      <c r="C40" s="162"/>
      <c r="D40" s="22"/>
      <c r="E40" s="162"/>
      <c r="F40" s="26"/>
      <c r="G40" s="163"/>
      <c r="H40" s="27"/>
      <c r="I40" s="62"/>
    </row>
    <row r="41" spans="1:9" ht="19">
      <c r="A41" s="162"/>
      <c r="B41" s="22"/>
      <c r="C41" s="162"/>
      <c r="D41" s="22"/>
      <c r="E41" s="162"/>
      <c r="F41" s="26"/>
      <c r="G41" s="163"/>
      <c r="H41" s="27"/>
      <c r="I41" s="62"/>
    </row>
    <row r="42" spans="1:9" ht="19">
      <c r="A42" s="162"/>
      <c r="B42" s="22"/>
      <c r="C42" s="162"/>
      <c r="D42" s="22"/>
      <c r="E42" s="162"/>
      <c r="F42" s="26"/>
      <c r="G42" s="163"/>
      <c r="H42" s="27"/>
      <c r="I42" s="62"/>
    </row>
    <row r="43" spans="1:9" ht="19">
      <c r="A43" s="162"/>
      <c r="B43" s="22"/>
      <c r="C43" s="162"/>
      <c r="D43" s="22"/>
      <c r="E43" s="162"/>
      <c r="F43" s="26"/>
      <c r="G43" s="163"/>
      <c r="H43" s="27"/>
      <c r="I43" s="62"/>
    </row>
    <row r="44" spans="1:9" ht="19">
      <c r="A44" s="162"/>
      <c r="B44" s="22"/>
      <c r="C44" s="162"/>
      <c r="D44" s="22"/>
      <c r="E44" s="162"/>
      <c r="F44" s="26"/>
      <c r="G44" s="163"/>
      <c r="H44" s="27"/>
      <c r="I44" s="62"/>
    </row>
    <row r="45" spans="1:9" ht="19">
      <c r="A45" s="162"/>
      <c r="B45" s="23"/>
      <c r="C45" s="162"/>
      <c r="D45" s="23"/>
      <c r="E45" s="162"/>
      <c r="F45" s="27"/>
      <c r="G45" s="163"/>
      <c r="H45" s="27"/>
      <c r="I45" s="62"/>
    </row>
    <row r="46" spans="1:9" ht="19">
      <c r="A46" s="162"/>
      <c r="B46" s="23"/>
      <c r="C46" s="162"/>
      <c r="D46" s="23"/>
      <c r="E46" s="162"/>
      <c r="F46" s="27"/>
      <c r="G46" s="163"/>
      <c r="H46" s="27"/>
      <c r="I46" s="62"/>
    </row>
    <row r="47" spans="1:9">
      <c r="A47" s="25"/>
      <c r="B47" s="23"/>
      <c r="C47" s="25"/>
      <c r="D47" s="23"/>
      <c r="E47" s="24"/>
      <c r="F47" s="27"/>
      <c r="G47" s="28"/>
      <c r="H47" s="27"/>
      <c r="I47" s="62"/>
    </row>
    <row r="48" spans="1:9">
      <c r="A48" s="25"/>
      <c r="B48" s="23"/>
      <c r="C48" s="25"/>
      <c r="D48" s="23"/>
      <c r="E48" s="28"/>
      <c r="F48" s="27"/>
      <c r="G48" s="28"/>
      <c r="H48" s="27"/>
      <c r="I48" s="62"/>
    </row>
    <row r="49" spans="1:16">
      <c r="A49" s="25"/>
      <c r="B49" s="23"/>
      <c r="C49" s="25"/>
      <c r="D49" s="23"/>
      <c r="E49" s="28"/>
      <c r="F49" s="27"/>
      <c r="G49" s="28"/>
      <c r="H49" s="27"/>
      <c r="I49" s="62"/>
    </row>
    <row r="50" spans="1:16" ht="17" thickBot="1">
      <c r="A50" s="25"/>
      <c r="B50" s="23"/>
      <c r="C50" s="25"/>
      <c r="D50" s="23"/>
      <c r="E50" s="28"/>
      <c r="F50" s="27"/>
      <c r="G50" s="28"/>
      <c r="H50" s="27"/>
      <c r="I50" s="62"/>
    </row>
    <row r="51" spans="1:16" ht="21" thickTop="1" thickBot="1">
      <c r="A51" s="252" t="s">
        <v>24</v>
      </c>
      <c r="B51" s="253"/>
      <c r="C51" s="45"/>
      <c r="D51" s="254" t="s">
        <v>27</v>
      </c>
      <c r="E51" s="255"/>
      <c r="F51" s="44"/>
      <c r="G51" s="254" t="s">
        <v>28</v>
      </c>
      <c r="H51" s="255"/>
      <c r="I51" s="62"/>
    </row>
    <row r="52" spans="1:16" ht="20" customHeight="1" thickBot="1">
      <c r="A52" s="47" t="s">
        <v>25</v>
      </c>
      <c r="B52" s="160"/>
      <c r="C52" s="42"/>
      <c r="D52" s="47" t="s">
        <v>25</v>
      </c>
      <c r="E52" s="160"/>
      <c r="F52" s="44"/>
      <c r="G52" s="47" t="s">
        <v>25</v>
      </c>
      <c r="H52" s="160"/>
      <c r="I52" s="62"/>
    </row>
    <row r="53" spans="1:16" ht="20" customHeight="1" thickBot="1">
      <c r="A53" s="48" t="s">
        <v>29</v>
      </c>
      <c r="B53" s="161"/>
      <c r="C53" s="42"/>
      <c r="D53" s="47" t="s">
        <v>26</v>
      </c>
      <c r="E53" s="161"/>
      <c r="F53" s="44"/>
      <c r="G53" s="47" t="s">
        <v>26</v>
      </c>
      <c r="H53" s="161"/>
      <c r="I53" s="62"/>
    </row>
    <row r="54" spans="1:16" ht="19">
      <c r="A54" s="49"/>
      <c r="B54" s="49"/>
      <c r="C54" s="49"/>
      <c r="D54" s="49"/>
      <c r="E54" s="49"/>
      <c r="F54" s="49"/>
      <c r="G54" s="49"/>
      <c r="H54" s="49"/>
      <c r="I54" s="62"/>
    </row>
    <row r="55" spans="1:16" ht="19">
      <c r="A55" s="49"/>
      <c r="B55" s="49"/>
      <c r="C55" s="49"/>
      <c r="D55" s="49"/>
      <c r="E55" s="49"/>
      <c r="F55" s="49"/>
      <c r="G55" s="49"/>
      <c r="H55" s="49"/>
      <c r="I55" s="62"/>
    </row>
    <row r="56" spans="1:16" ht="19">
      <c r="A56" s="49"/>
      <c r="B56" s="49"/>
      <c r="C56" s="49"/>
      <c r="D56" s="49"/>
      <c r="E56" s="49"/>
      <c r="F56" s="49"/>
      <c r="G56" s="49"/>
      <c r="H56" s="49"/>
      <c r="I56" s="62"/>
    </row>
    <row r="57" spans="1:16" ht="20" thickBot="1">
      <c r="A57" s="49"/>
      <c r="B57" s="49"/>
      <c r="C57" s="49"/>
      <c r="D57" s="49"/>
      <c r="E57" s="49"/>
      <c r="F57" s="49"/>
      <c r="G57" s="49"/>
      <c r="H57" s="49"/>
      <c r="I57" s="62"/>
    </row>
    <row r="58" spans="1:16" ht="31" customHeight="1" thickBot="1">
      <c r="A58" s="108" t="s">
        <v>1</v>
      </c>
      <c r="B58" s="243">
        <f>$B$2</f>
        <v>0</v>
      </c>
      <c r="C58" s="244"/>
      <c r="D58" s="244"/>
      <c r="E58" s="245"/>
      <c r="F58" s="110">
        <f>$F$2</f>
        <v>0</v>
      </c>
      <c r="G58" s="103" t="s">
        <v>31</v>
      </c>
      <c r="H58" s="104">
        <f>$H$2</f>
        <v>0</v>
      </c>
      <c r="I58" s="62"/>
    </row>
    <row r="59" spans="1:16" ht="37" customHeight="1" thickBot="1">
      <c r="A59" s="103" t="s">
        <v>7</v>
      </c>
      <c r="B59" s="111">
        <f>$B$3</f>
        <v>0</v>
      </c>
      <c r="C59" s="109" t="s">
        <v>8</v>
      </c>
      <c r="D59" s="168">
        <f>$D$3</f>
        <v>0</v>
      </c>
      <c r="E59" s="102" t="s">
        <v>9</v>
      </c>
      <c r="F59" s="185">
        <f>$F$3</f>
        <v>0</v>
      </c>
      <c r="G59" s="106" t="s">
        <v>10</v>
      </c>
      <c r="H59" s="107">
        <f>$H$3</f>
        <v>0</v>
      </c>
      <c r="I59" s="62"/>
      <c r="P59" s="87"/>
    </row>
    <row r="60" spans="1:16" ht="19">
      <c r="A60" s="50"/>
      <c r="B60" s="50"/>
      <c r="C60" s="50"/>
      <c r="D60" s="50"/>
      <c r="E60" s="50"/>
      <c r="F60" s="50"/>
      <c r="G60" s="50"/>
      <c r="H60" s="50"/>
      <c r="I60" s="62"/>
    </row>
    <row r="61" spans="1:16" ht="20" thickBot="1">
      <c r="A61" s="50"/>
      <c r="B61" s="50"/>
      <c r="C61" s="50"/>
      <c r="D61" s="50"/>
      <c r="E61" s="50"/>
      <c r="F61" s="50"/>
      <c r="G61" s="50"/>
      <c r="H61" s="50"/>
      <c r="I61" s="62"/>
    </row>
    <row r="62" spans="1:16" ht="45" customHeight="1" thickBot="1">
      <c r="A62" s="50"/>
      <c r="B62" s="122" t="s">
        <v>45</v>
      </c>
      <c r="C62" s="123" t="s">
        <v>53</v>
      </c>
      <c r="D62" s="52" t="s">
        <v>12</v>
      </c>
      <c r="E62" s="53" t="s">
        <v>14</v>
      </c>
      <c r="F62" s="54" t="s">
        <v>11</v>
      </c>
      <c r="G62" s="55" t="s">
        <v>13</v>
      </c>
      <c r="H62" s="44"/>
      <c r="I62" s="62"/>
    </row>
    <row r="63" spans="1:16" ht="30" customHeight="1" thickBot="1">
      <c r="A63" s="50"/>
      <c r="B63" s="164" t="s">
        <v>60</v>
      </c>
      <c r="C63" s="112">
        <f>COUNTIF($D$72:$D98,$B$63)</f>
        <v>0</v>
      </c>
      <c r="D63" s="112">
        <f>COUNTIFS($D$72:$D$98,$B$63,$H$72:$H$98,D$62)</f>
        <v>0</v>
      </c>
      <c r="E63" s="112">
        <f>COUNTIFS($D$72:$D98,$B$63,$H$72:$H98,E$62)</f>
        <v>0</v>
      </c>
      <c r="F63" s="112">
        <f>COUNTIFS($D$72:$D98,$B$63,$H$72:$H98,F$62)</f>
        <v>0</v>
      </c>
      <c r="G63" s="112">
        <f>COUNTIFS($D$72:$D98,$B$63,$H$72:$H98,G$62)</f>
        <v>0</v>
      </c>
      <c r="H63" s="44"/>
      <c r="I63" s="62"/>
    </row>
    <row r="64" spans="1:16" ht="29" customHeight="1" thickBot="1">
      <c r="A64" s="30"/>
      <c r="B64" s="124" t="s">
        <v>65</v>
      </c>
      <c r="C64" s="112">
        <f>COUNTA($C$72:$C98)</f>
        <v>0</v>
      </c>
      <c r="D64" s="112">
        <f>COUNTIF($H$72:$H98,D$62)</f>
        <v>0</v>
      </c>
      <c r="E64" s="112">
        <f>COUNTIF($H$72:$H98,E$62)</f>
        <v>0</v>
      </c>
      <c r="F64" s="112">
        <f>COUNTIF($H$72:$H98,F$62)</f>
        <v>0</v>
      </c>
      <c r="G64" s="113">
        <f>COUNTIF($H$72:$H98,G$62)</f>
        <v>0</v>
      </c>
      <c r="H64" s="30"/>
      <c r="I64" s="62"/>
    </row>
    <row r="65" spans="1:22" ht="19">
      <c r="A65" s="30"/>
      <c r="B65" s="37"/>
      <c r="C65" s="35"/>
      <c r="D65" s="35"/>
      <c r="E65" s="36"/>
      <c r="F65" s="36"/>
      <c r="G65" s="36"/>
      <c r="H65" s="30"/>
      <c r="I65" s="62"/>
    </row>
    <row r="66" spans="1:22" ht="19">
      <c r="A66" s="30"/>
      <c r="B66" s="37"/>
      <c r="C66" s="35"/>
      <c r="D66" s="35"/>
      <c r="E66" s="36"/>
      <c r="F66" s="36"/>
      <c r="G66" s="36"/>
      <c r="H66" s="30"/>
      <c r="I66" s="62"/>
    </row>
    <row r="67" spans="1:22" ht="19">
      <c r="A67" s="30"/>
      <c r="B67" s="37"/>
      <c r="C67" s="35"/>
      <c r="D67" s="35"/>
      <c r="E67" s="36"/>
      <c r="F67" s="36"/>
      <c r="G67" s="36"/>
      <c r="H67" s="30"/>
      <c r="I67" s="62"/>
    </row>
    <row r="68" spans="1:22">
      <c r="A68" s="30"/>
      <c r="B68" s="38"/>
      <c r="C68" s="30"/>
      <c r="D68" s="30"/>
      <c r="E68" s="30"/>
      <c r="F68" s="30"/>
      <c r="G68" s="30"/>
      <c r="H68" s="30"/>
      <c r="I68" s="62"/>
    </row>
    <row r="69" spans="1:22" ht="17" thickBot="1">
      <c r="A69" s="30"/>
      <c r="B69" s="38"/>
      <c r="C69" s="30"/>
      <c r="D69" s="30"/>
      <c r="E69" s="30"/>
      <c r="F69" s="30"/>
      <c r="G69" s="30"/>
      <c r="H69" s="30"/>
      <c r="I69" s="62"/>
    </row>
    <row r="70" spans="1:22" ht="34" customHeight="1" thickBot="1">
      <c r="A70" s="256" t="s">
        <v>43</v>
      </c>
      <c r="B70" s="258" t="s">
        <v>2</v>
      </c>
      <c r="C70" s="258" t="s">
        <v>44</v>
      </c>
      <c r="D70" s="256" t="s">
        <v>45</v>
      </c>
      <c r="E70" s="260" t="s">
        <v>3</v>
      </c>
      <c r="F70" s="261"/>
      <c r="G70" s="256" t="s">
        <v>46</v>
      </c>
      <c r="H70" s="256" t="s">
        <v>47</v>
      </c>
      <c r="I70" s="256" t="s">
        <v>54</v>
      </c>
      <c r="L70" s="96"/>
      <c r="M70" s="97"/>
      <c r="N70" s="97"/>
      <c r="O70" s="97"/>
      <c r="P70" s="97"/>
      <c r="Q70" s="97"/>
      <c r="R70" s="98"/>
      <c r="S70" s="98"/>
      <c r="T70" s="99"/>
      <c r="U70" s="100"/>
      <c r="V70" s="100"/>
    </row>
    <row r="71" spans="1:22" ht="49" customHeight="1" thickBot="1">
      <c r="A71" s="257"/>
      <c r="B71" s="259"/>
      <c r="C71" s="259"/>
      <c r="D71" s="257"/>
      <c r="E71" s="39" t="s">
        <v>111</v>
      </c>
      <c r="F71" s="39" t="s">
        <v>112</v>
      </c>
      <c r="G71" s="257"/>
      <c r="H71" s="257"/>
      <c r="I71" s="257"/>
      <c r="L71" s="98"/>
      <c r="M71" s="101"/>
      <c r="N71" s="101"/>
      <c r="O71" s="101"/>
      <c r="P71" s="101"/>
      <c r="Q71" s="101"/>
      <c r="R71" s="98"/>
      <c r="S71" s="98"/>
      <c r="T71" s="98"/>
      <c r="U71" s="98"/>
      <c r="V71" s="87"/>
    </row>
    <row r="72" spans="1:22" ht="49" customHeight="1">
      <c r="A72" s="226" t="s">
        <v>50</v>
      </c>
      <c r="B72" s="227"/>
      <c r="C72" s="227"/>
      <c r="D72" s="227"/>
      <c r="E72" s="229"/>
      <c r="F72" s="230"/>
      <c r="G72" s="231"/>
      <c r="H72" s="231"/>
      <c r="I72" s="232"/>
      <c r="L72" s="98"/>
      <c r="M72" s="101"/>
      <c r="N72" s="101"/>
      <c r="O72" s="101"/>
      <c r="P72" s="101"/>
      <c r="Q72" s="101"/>
      <c r="R72" s="98"/>
      <c r="S72" s="98"/>
      <c r="T72" s="98"/>
      <c r="U72" s="98"/>
      <c r="V72" s="87"/>
    </row>
    <row r="73" spans="1:22" ht="49" customHeight="1">
      <c r="A73" s="233"/>
      <c r="B73" s="234"/>
      <c r="C73" s="234"/>
      <c r="D73" s="234"/>
      <c r="E73" s="229"/>
      <c r="F73" s="230"/>
      <c r="G73" s="236"/>
      <c r="H73" s="231"/>
      <c r="I73" s="237"/>
      <c r="L73" s="98"/>
      <c r="M73" s="101"/>
      <c r="N73" s="101"/>
      <c r="O73" s="101"/>
      <c r="P73" s="101"/>
      <c r="Q73" s="101"/>
      <c r="R73" s="98"/>
      <c r="S73" s="98"/>
      <c r="T73" s="98"/>
      <c r="U73" s="98"/>
      <c r="V73" s="87"/>
    </row>
    <row r="74" spans="1:22" ht="49" customHeight="1">
      <c r="A74" s="233"/>
      <c r="B74" s="234"/>
      <c r="C74" s="234"/>
      <c r="D74" s="234"/>
      <c r="E74" s="229"/>
      <c r="F74" s="230"/>
      <c r="G74" s="236"/>
      <c r="H74" s="231"/>
      <c r="I74" s="237"/>
      <c r="L74" s="98"/>
      <c r="M74" s="101"/>
      <c r="N74" s="101"/>
      <c r="O74" s="101"/>
      <c r="P74" s="101"/>
      <c r="Q74" s="101"/>
      <c r="R74" s="98"/>
      <c r="S74" s="98"/>
      <c r="T74" s="98"/>
      <c r="U74" s="98"/>
      <c r="V74" s="87"/>
    </row>
    <row r="75" spans="1:22" ht="49" customHeight="1">
      <c r="A75" s="233"/>
      <c r="B75" s="234"/>
      <c r="C75" s="234"/>
      <c r="D75" s="234"/>
      <c r="E75" s="229"/>
      <c r="F75" s="230"/>
      <c r="G75" s="236"/>
      <c r="H75" s="231"/>
      <c r="I75" s="237"/>
      <c r="L75" s="98"/>
      <c r="M75" s="101"/>
      <c r="N75" s="101"/>
      <c r="O75" s="101"/>
      <c r="P75" s="101"/>
      <c r="Q75" s="101"/>
      <c r="R75" s="98"/>
      <c r="S75" s="98"/>
      <c r="T75" s="98"/>
      <c r="U75" s="98"/>
      <c r="V75" s="87"/>
    </row>
    <row r="76" spans="1:22" ht="49" customHeight="1">
      <c r="A76" s="233"/>
      <c r="B76" s="234"/>
      <c r="C76" s="234"/>
      <c r="D76" s="234"/>
      <c r="E76" s="229"/>
      <c r="F76" s="230"/>
      <c r="G76" s="236"/>
      <c r="H76" s="231"/>
      <c r="I76" s="237"/>
      <c r="L76" s="98"/>
      <c r="M76" s="101"/>
      <c r="N76" s="101"/>
      <c r="O76" s="101"/>
      <c r="P76" s="101"/>
      <c r="Q76" s="101"/>
      <c r="R76" s="98"/>
      <c r="S76" s="98"/>
      <c r="T76" s="98"/>
      <c r="U76" s="98"/>
      <c r="V76" s="87"/>
    </row>
    <row r="77" spans="1:22" ht="49" customHeight="1">
      <c r="A77" s="233"/>
      <c r="B77" s="234"/>
      <c r="C77" s="234"/>
      <c r="D77" s="234"/>
      <c r="E77" s="229"/>
      <c r="F77" s="230"/>
      <c r="G77" s="236"/>
      <c r="H77" s="231"/>
      <c r="I77" s="237"/>
      <c r="L77" s="98"/>
      <c r="M77" s="101"/>
      <c r="N77" s="101"/>
      <c r="O77" s="101"/>
      <c r="P77" s="101"/>
      <c r="Q77" s="101"/>
      <c r="R77" s="98"/>
      <c r="S77" s="98"/>
      <c r="T77" s="98"/>
      <c r="U77" s="98"/>
      <c r="V77" s="87"/>
    </row>
    <row r="78" spans="1:22" ht="49" customHeight="1">
      <c r="A78" s="233"/>
      <c r="B78" s="234"/>
      <c r="C78" s="234"/>
      <c r="D78" s="234"/>
      <c r="E78" s="229"/>
      <c r="F78" s="230"/>
      <c r="G78" s="236"/>
      <c r="H78" s="231"/>
      <c r="I78" s="237"/>
      <c r="L78" s="98"/>
      <c r="M78" s="101"/>
      <c r="N78" s="101"/>
      <c r="O78" s="101"/>
      <c r="P78" s="101"/>
      <c r="Q78" s="101"/>
      <c r="R78" s="98"/>
      <c r="S78" s="98"/>
      <c r="T78" s="98"/>
      <c r="U78" s="98"/>
      <c r="V78" s="87"/>
    </row>
    <row r="79" spans="1:22" ht="49" customHeight="1">
      <c r="A79" s="233"/>
      <c r="B79" s="234"/>
      <c r="C79" s="234"/>
      <c r="D79" s="234"/>
      <c r="E79" s="229"/>
      <c r="F79" s="230"/>
      <c r="G79" s="236"/>
      <c r="H79" s="231"/>
      <c r="I79" s="237"/>
      <c r="L79" s="98"/>
      <c r="M79" s="101"/>
      <c r="N79" s="101"/>
      <c r="O79" s="101"/>
      <c r="P79" s="101"/>
      <c r="Q79" s="101"/>
      <c r="R79" s="98"/>
      <c r="S79" s="98"/>
      <c r="T79" s="98"/>
      <c r="U79" s="98"/>
      <c r="V79" s="87"/>
    </row>
    <row r="80" spans="1:22" ht="49" customHeight="1">
      <c r="A80" s="233"/>
      <c r="B80" s="234"/>
      <c r="C80" s="234"/>
      <c r="D80" s="234"/>
      <c r="E80" s="229"/>
      <c r="F80" s="230"/>
      <c r="G80" s="236"/>
      <c r="H80" s="231"/>
      <c r="I80" s="237"/>
      <c r="L80" s="98"/>
      <c r="M80" s="101"/>
      <c r="N80" s="101"/>
      <c r="O80" s="101"/>
      <c r="P80" s="101"/>
      <c r="Q80" s="101"/>
      <c r="R80" s="98"/>
      <c r="S80" s="98"/>
      <c r="T80" s="98"/>
      <c r="U80" s="98"/>
      <c r="V80" s="87"/>
    </row>
    <row r="81" spans="1:22" ht="49" customHeight="1">
      <c r="A81" s="233"/>
      <c r="B81" s="234"/>
      <c r="C81" s="234"/>
      <c r="D81" s="234"/>
      <c r="E81" s="229"/>
      <c r="F81" s="230"/>
      <c r="G81" s="236"/>
      <c r="H81" s="231"/>
      <c r="I81" s="237"/>
      <c r="L81" s="98"/>
      <c r="M81" s="101"/>
      <c r="N81" s="101"/>
      <c r="O81" s="101"/>
      <c r="P81" s="101"/>
      <c r="Q81" s="101"/>
      <c r="R81" s="98"/>
      <c r="S81" s="98"/>
      <c r="T81" s="98"/>
      <c r="U81" s="98"/>
      <c r="V81" s="87"/>
    </row>
    <row r="82" spans="1:22" ht="49" customHeight="1">
      <c r="A82" s="233"/>
      <c r="B82" s="234"/>
      <c r="C82" s="234"/>
      <c r="D82" s="234"/>
      <c r="E82" s="229"/>
      <c r="F82" s="230"/>
      <c r="G82" s="236"/>
      <c r="H82" s="231"/>
      <c r="I82" s="237"/>
      <c r="L82" s="98"/>
      <c r="M82" s="101"/>
      <c r="N82" s="101"/>
      <c r="O82" s="101"/>
      <c r="P82" s="101"/>
      <c r="Q82" s="101"/>
      <c r="R82" s="98"/>
      <c r="S82" s="98"/>
      <c r="T82" s="98"/>
      <c r="U82" s="98"/>
      <c r="V82" s="87"/>
    </row>
    <row r="83" spans="1:22" ht="49" customHeight="1">
      <c r="A83" s="233"/>
      <c r="B83" s="234"/>
      <c r="C83" s="234"/>
      <c r="D83" s="234"/>
      <c r="E83" s="229"/>
      <c r="F83" s="230"/>
      <c r="G83" s="236"/>
      <c r="H83" s="231"/>
      <c r="I83" s="237"/>
      <c r="L83" s="98"/>
      <c r="M83" s="101"/>
      <c r="N83" s="101"/>
      <c r="O83" s="101"/>
      <c r="P83" s="101"/>
      <c r="Q83" s="101"/>
      <c r="R83" s="98"/>
      <c r="S83" s="98"/>
      <c r="T83" s="98"/>
      <c r="U83" s="98"/>
      <c r="V83" s="87"/>
    </row>
    <row r="84" spans="1:22" ht="49" customHeight="1">
      <c r="A84" s="233"/>
      <c r="B84" s="234"/>
      <c r="C84" s="234"/>
      <c r="D84" s="234"/>
      <c r="E84" s="229"/>
      <c r="F84" s="230"/>
      <c r="G84" s="236"/>
      <c r="H84" s="231"/>
      <c r="I84" s="237"/>
      <c r="L84" s="98"/>
      <c r="M84" s="101"/>
      <c r="N84" s="101"/>
      <c r="O84" s="101"/>
      <c r="P84" s="101"/>
      <c r="Q84" s="101"/>
      <c r="R84" s="98"/>
      <c r="S84" s="98"/>
      <c r="T84" s="98"/>
      <c r="U84" s="98"/>
      <c r="V84" s="87"/>
    </row>
    <row r="85" spans="1:22" ht="49" customHeight="1">
      <c r="A85" s="233"/>
      <c r="B85" s="234"/>
      <c r="C85" s="234"/>
      <c r="D85" s="234"/>
      <c r="E85" s="229"/>
      <c r="F85" s="230"/>
      <c r="G85" s="236"/>
      <c r="H85" s="231"/>
      <c r="I85" s="237"/>
      <c r="L85" s="98"/>
      <c r="M85" s="101"/>
      <c r="N85" s="101"/>
      <c r="O85" s="101"/>
      <c r="P85" s="101"/>
      <c r="Q85" s="101"/>
      <c r="R85" s="98"/>
      <c r="S85" s="98"/>
      <c r="T85" s="98"/>
      <c r="U85" s="98"/>
      <c r="V85" s="87"/>
    </row>
    <row r="86" spans="1:22" ht="49" customHeight="1">
      <c r="A86" s="233"/>
      <c r="B86" s="234"/>
      <c r="C86" s="234"/>
      <c r="D86" s="234"/>
      <c r="E86" s="229"/>
      <c r="F86" s="230"/>
      <c r="G86" s="236"/>
      <c r="H86" s="231"/>
      <c r="I86" s="237"/>
      <c r="L86" s="98"/>
      <c r="M86" s="101"/>
      <c r="N86" s="101"/>
      <c r="O86" s="101"/>
      <c r="P86" s="101"/>
      <c r="Q86" s="101"/>
      <c r="R86" s="98"/>
      <c r="S86" s="98"/>
      <c r="T86" s="98"/>
      <c r="U86" s="98"/>
      <c r="V86" s="87"/>
    </row>
    <row r="87" spans="1:22" ht="49" customHeight="1">
      <c r="A87" s="233"/>
      <c r="B87" s="234"/>
      <c r="C87" s="234"/>
      <c r="D87" s="234"/>
      <c r="E87" s="229"/>
      <c r="F87" s="230"/>
      <c r="G87" s="236"/>
      <c r="H87" s="231"/>
      <c r="I87" s="237"/>
      <c r="L87" s="98"/>
      <c r="M87" s="101"/>
      <c r="N87" s="101"/>
      <c r="O87" s="101"/>
      <c r="P87" s="101"/>
      <c r="Q87" s="101"/>
      <c r="R87" s="98"/>
      <c r="S87" s="98"/>
      <c r="T87" s="98"/>
      <c r="U87" s="98"/>
      <c r="V87" s="87"/>
    </row>
    <row r="88" spans="1:22" ht="49" customHeight="1">
      <c r="A88" s="233"/>
      <c r="B88" s="234"/>
      <c r="C88" s="234"/>
      <c r="D88" s="234"/>
      <c r="E88" s="229"/>
      <c r="F88" s="230"/>
      <c r="G88" s="236"/>
      <c r="H88" s="231"/>
      <c r="I88" s="237"/>
      <c r="L88" s="98"/>
      <c r="M88" s="101"/>
      <c r="N88" s="101"/>
      <c r="O88" s="101"/>
      <c r="P88" s="101"/>
      <c r="Q88" s="101"/>
      <c r="R88" s="98"/>
      <c r="S88" s="98"/>
      <c r="T88" s="98"/>
      <c r="U88" s="98"/>
      <c r="V88" s="87"/>
    </row>
    <row r="89" spans="1:22" ht="49" customHeight="1">
      <c r="A89" s="233"/>
      <c r="B89" s="234"/>
      <c r="C89" s="234"/>
      <c r="D89" s="234"/>
      <c r="E89" s="229"/>
      <c r="F89" s="230"/>
      <c r="G89" s="236"/>
      <c r="H89" s="231"/>
      <c r="I89" s="237"/>
      <c r="L89" s="98"/>
      <c r="M89" s="101"/>
      <c r="N89" s="101"/>
      <c r="O89" s="101"/>
      <c r="P89" s="101"/>
      <c r="Q89" s="101"/>
      <c r="R89" s="98"/>
      <c r="S89" s="98"/>
      <c r="T89" s="98"/>
      <c r="U89" s="98"/>
      <c r="V89" s="87"/>
    </row>
    <row r="90" spans="1:22" ht="49" customHeight="1">
      <c r="A90" s="233"/>
      <c r="B90" s="234"/>
      <c r="C90" s="234"/>
      <c r="D90" s="234"/>
      <c r="E90" s="229"/>
      <c r="F90" s="230"/>
      <c r="G90" s="236"/>
      <c r="H90" s="231"/>
      <c r="I90" s="237"/>
      <c r="L90" s="98"/>
      <c r="M90" s="101"/>
      <c r="N90" s="101"/>
      <c r="O90" s="101"/>
      <c r="P90" s="101"/>
      <c r="Q90" s="101"/>
      <c r="R90" s="98"/>
      <c r="S90" s="98"/>
      <c r="T90" s="98"/>
      <c r="U90" s="98"/>
      <c r="V90" s="87"/>
    </row>
    <row r="91" spans="1:22" ht="49" customHeight="1">
      <c r="A91" s="233"/>
      <c r="B91" s="234"/>
      <c r="C91" s="234"/>
      <c r="D91" s="234"/>
      <c r="E91" s="229"/>
      <c r="F91" s="230"/>
      <c r="G91" s="236"/>
      <c r="H91" s="231"/>
      <c r="I91" s="237"/>
      <c r="L91" s="98"/>
      <c r="M91" s="101"/>
      <c r="N91" s="101"/>
      <c r="O91" s="101"/>
      <c r="P91" s="101"/>
      <c r="Q91" s="101"/>
      <c r="R91" s="98"/>
      <c r="S91" s="98"/>
      <c r="T91" s="98"/>
      <c r="U91" s="98"/>
      <c r="V91" s="87"/>
    </row>
    <row r="92" spans="1:22" ht="49" customHeight="1">
      <c r="A92" s="233"/>
      <c r="B92" s="234"/>
      <c r="C92" s="234"/>
      <c r="D92" s="234"/>
      <c r="E92" s="229"/>
      <c r="F92" s="230"/>
      <c r="G92" s="236"/>
      <c r="H92" s="231"/>
      <c r="I92" s="237"/>
      <c r="L92" s="98"/>
      <c r="M92" s="101"/>
      <c r="N92" s="101"/>
      <c r="O92" s="101"/>
      <c r="P92" s="101"/>
      <c r="Q92" s="101"/>
      <c r="R92" s="98"/>
      <c r="S92" s="98"/>
      <c r="T92" s="98"/>
      <c r="U92" s="98"/>
      <c r="V92" s="87"/>
    </row>
    <row r="93" spans="1:22" ht="49" customHeight="1">
      <c r="A93" s="233"/>
      <c r="B93" s="234"/>
      <c r="C93" s="234"/>
      <c r="D93" s="234"/>
      <c r="E93" s="229"/>
      <c r="F93" s="230"/>
      <c r="G93" s="236"/>
      <c r="H93" s="231"/>
      <c r="I93" s="237"/>
      <c r="L93" s="98"/>
      <c r="M93" s="101"/>
      <c r="N93" s="101"/>
      <c r="O93" s="101"/>
      <c r="P93" s="101"/>
      <c r="Q93" s="101"/>
      <c r="R93" s="98"/>
      <c r="S93" s="98"/>
      <c r="T93" s="98"/>
      <c r="U93" s="98"/>
      <c r="V93" s="87"/>
    </row>
    <row r="94" spans="1:22" ht="49" customHeight="1">
      <c r="A94" s="233"/>
      <c r="B94" s="234"/>
      <c r="C94" s="234"/>
      <c r="D94" s="234"/>
      <c r="E94" s="229"/>
      <c r="F94" s="230"/>
      <c r="G94" s="236"/>
      <c r="H94" s="231"/>
      <c r="I94" s="237"/>
      <c r="L94" s="98"/>
      <c r="M94" s="101"/>
      <c r="N94" s="101"/>
      <c r="O94" s="101"/>
      <c r="P94" s="101"/>
      <c r="Q94" s="101"/>
      <c r="R94" s="98"/>
      <c r="S94" s="98"/>
      <c r="T94" s="98"/>
      <c r="U94" s="98"/>
      <c r="V94" s="87"/>
    </row>
    <row r="95" spans="1:22" ht="49" customHeight="1">
      <c r="A95" s="233"/>
      <c r="B95" s="234"/>
      <c r="C95" s="234"/>
      <c r="D95" s="234"/>
      <c r="E95" s="229"/>
      <c r="F95" s="230"/>
      <c r="G95" s="236"/>
      <c r="H95" s="231"/>
      <c r="I95" s="237"/>
      <c r="L95" s="98"/>
      <c r="M95" s="101"/>
      <c r="N95" s="101"/>
      <c r="O95" s="101"/>
      <c r="P95" s="101"/>
      <c r="Q95" s="101"/>
      <c r="R95" s="98"/>
      <c r="S95" s="98"/>
      <c r="T95" s="98"/>
      <c r="U95" s="98"/>
      <c r="V95" s="87"/>
    </row>
    <row r="96" spans="1:22" ht="33" customHeight="1">
      <c r="A96" s="233"/>
      <c r="B96" s="234"/>
      <c r="C96" s="234"/>
      <c r="D96" s="234"/>
      <c r="E96" s="229"/>
      <c r="F96" s="230"/>
      <c r="G96" s="236"/>
      <c r="H96" s="231"/>
      <c r="I96" s="237"/>
      <c r="L96" s="98"/>
      <c r="M96" s="101"/>
      <c r="N96" s="101"/>
      <c r="O96" s="101"/>
      <c r="P96" s="101"/>
      <c r="Q96" s="101"/>
      <c r="R96" s="98"/>
      <c r="S96" s="98"/>
      <c r="T96" s="98"/>
      <c r="U96" s="98"/>
      <c r="V96" s="87"/>
    </row>
    <row r="97" spans="1:22" ht="50" customHeight="1">
      <c r="A97" s="233" t="s">
        <v>51</v>
      </c>
      <c r="B97" s="234"/>
      <c r="C97" s="234"/>
      <c r="D97" s="234"/>
      <c r="E97" s="229"/>
      <c r="F97" s="230"/>
      <c r="G97" s="236"/>
      <c r="H97" s="231"/>
      <c r="I97" s="237"/>
      <c r="L97" s="98"/>
      <c r="M97" s="101"/>
      <c r="N97" s="101"/>
      <c r="O97" s="101"/>
      <c r="P97" s="101"/>
      <c r="Q97" s="101"/>
      <c r="R97" s="98"/>
      <c r="S97" s="98"/>
      <c r="T97" s="98"/>
      <c r="U97" s="98"/>
      <c r="V97" s="87"/>
    </row>
    <row r="98" spans="1:22" ht="41" thickBot="1">
      <c r="A98" s="238" t="s">
        <v>52</v>
      </c>
      <c r="B98" s="239"/>
      <c r="C98" s="239"/>
      <c r="D98" s="239"/>
      <c r="E98" s="240"/>
      <c r="F98" s="240"/>
      <c r="G98" s="241"/>
      <c r="H98" s="231"/>
      <c r="I98" s="242"/>
    </row>
    <row r="99" spans="1:22">
      <c r="A99" s="21"/>
      <c r="B99" s="21"/>
      <c r="C99" s="21"/>
      <c r="D99" s="21"/>
      <c r="E99" s="21"/>
      <c r="F99" s="21"/>
      <c r="G99" s="20"/>
      <c r="H99" s="19"/>
    </row>
    <row r="100" spans="1:22">
      <c r="A100" s="21"/>
      <c r="B100" s="21"/>
      <c r="C100" s="21"/>
      <c r="D100" s="21"/>
      <c r="E100" s="21"/>
      <c r="F100" s="21"/>
      <c r="G100" s="20"/>
      <c r="H100" s="19"/>
    </row>
    <row r="101" spans="1:22">
      <c r="A101" s="21"/>
      <c r="B101" s="21"/>
      <c r="C101" s="21"/>
      <c r="D101" s="21"/>
      <c r="E101" s="21"/>
      <c r="F101" s="21"/>
      <c r="G101" s="20"/>
      <c r="H101" s="19"/>
    </row>
    <row r="102" spans="1:22">
      <c r="A102" s="21"/>
      <c r="B102" s="21"/>
      <c r="C102" s="21"/>
      <c r="D102" s="21"/>
      <c r="E102" s="21"/>
      <c r="F102" s="21"/>
      <c r="G102" s="20"/>
      <c r="H102" s="19"/>
    </row>
    <row r="103" spans="1:22">
      <c r="A103" s="21"/>
      <c r="B103" s="21"/>
      <c r="C103" s="21"/>
      <c r="D103" s="21"/>
      <c r="E103" s="21"/>
      <c r="F103" s="21"/>
      <c r="G103" s="20"/>
      <c r="H103" s="19"/>
    </row>
    <row r="104" spans="1:22">
      <c r="A104" s="21"/>
      <c r="B104" s="21"/>
      <c r="C104" s="21"/>
      <c r="D104" s="21"/>
      <c r="E104" s="21"/>
      <c r="F104" s="21"/>
      <c r="G104" s="20"/>
      <c r="H104" s="19"/>
    </row>
    <row r="105" spans="1:22">
      <c r="A105" s="21"/>
      <c r="B105" s="21"/>
      <c r="C105" s="21"/>
      <c r="D105" s="21"/>
      <c r="E105" s="21"/>
      <c r="F105" s="21"/>
      <c r="G105" s="20"/>
      <c r="H105" s="19"/>
    </row>
    <row r="106" spans="1:22">
      <c r="A106" s="21"/>
      <c r="B106" s="21"/>
      <c r="C106" s="21"/>
      <c r="D106" s="21"/>
      <c r="E106" s="21"/>
      <c r="F106" s="21"/>
      <c r="G106" s="20"/>
      <c r="H106" s="19"/>
    </row>
    <row r="107" spans="1:22" ht="19">
      <c r="A107" s="66"/>
      <c r="B107" s="67"/>
      <c r="C107" s="67"/>
      <c r="D107" s="66"/>
      <c r="E107" s="66"/>
      <c r="F107" s="66"/>
      <c r="G107" s="66"/>
      <c r="H107" s="66"/>
    </row>
    <row r="108" spans="1:22">
      <c r="A108" s="16"/>
      <c r="B108" s="16"/>
      <c r="C108" s="16"/>
      <c r="D108" s="16"/>
      <c r="E108" s="65"/>
      <c r="F108" s="16"/>
      <c r="G108" s="64"/>
      <c r="H108" s="4"/>
    </row>
    <row r="109" spans="1:22">
      <c r="A109" s="16"/>
      <c r="B109" s="16"/>
      <c r="C109" s="16"/>
      <c r="D109" s="16"/>
      <c r="E109" s="65"/>
      <c r="F109" s="16"/>
      <c r="G109" s="64"/>
      <c r="H109" s="4"/>
    </row>
    <row r="110" spans="1:22">
      <c r="A110" s="16"/>
      <c r="B110" s="16"/>
      <c r="C110" s="16"/>
      <c r="D110" s="16"/>
      <c r="E110" s="65"/>
      <c r="F110" s="16"/>
      <c r="G110" s="64"/>
      <c r="H110" s="4"/>
    </row>
    <row r="111" spans="1:22">
      <c r="A111" s="16"/>
      <c r="B111" s="16"/>
      <c r="C111" s="16"/>
      <c r="D111" s="16"/>
      <c r="E111" s="65"/>
      <c r="F111" s="16"/>
      <c r="G111" s="64"/>
      <c r="H111" s="4"/>
    </row>
    <row r="112" spans="1:22">
      <c r="A112" s="16"/>
      <c r="B112" s="16"/>
      <c r="C112" s="16"/>
      <c r="D112" s="16"/>
      <c r="E112" s="65"/>
      <c r="F112" s="16"/>
      <c r="G112" s="64"/>
      <c r="H112" s="4"/>
    </row>
    <row r="113" spans="1:8">
      <c r="A113" s="16"/>
      <c r="B113" s="16"/>
      <c r="C113" s="16"/>
      <c r="D113" s="16"/>
      <c r="E113" s="65"/>
      <c r="F113" s="16"/>
      <c r="G113" s="64"/>
      <c r="H113" s="4"/>
    </row>
    <row r="114" spans="1:8">
      <c r="A114" s="16"/>
      <c r="B114" s="16"/>
      <c r="C114" s="16"/>
      <c r="D114" s="16"/>
      <c r="E114" s="65"/>
      <c r="F114" s="16"/>
      <c r="G114" s="64"/>
      <c r="H114" s="4"/>
    </row>
    <row r="115" spans="1:8">
      <c r="A115" s="16"/>
      <c r="B115" s="16"/>
      <c r="C115" s="16"/>
      <c r="D115" s="16"/>
      <c r="E115" s="65"/>
      <c r="F115" s="16"/>
      <c r="G115" s="64"/>
      <c r="H115" s="4"/>
    </row>
    <row r="116" spans="1:8">
      <c r="A116" s="16"/>
      <c r="B116" s="16"/>
      <c r="C116" s="16"/>
      <c r="D116" s="16"/>
      <c r="E116" s="65"/>
      <c r="F116" s="16"/>
      <c r="G116" s="64"/>
      <c r="H116" s="4"/>
    </row>
    <row r="117" spans="1:8">
      <c r="A117" s="16"/>
      <c r="B117" s="16"/>
      <c r="C117" s="16"/>
      <c r="D117" s="16"/>
      <c r="E117" s="65"/>
      <c r="F117" s="16"/>
      <c r="G117" s="64"/>
      <c r="H117" s="4"/>
    </row>
    <row r="118" spans="1:8">
      <c r="A118" s="16"/>
      <c r="B118" s="16"/>
      <c r="C118" s="16"/>
      <c r="D118" s="16"/>
      <c r="E118" s="65"/>
      <c r="F118" s="16"/>
      <c r="G118" s="64"/>
      <c r="H118" s="4"/>
    </row>
    <row r="119" spans="1:8">
      <c r="A119" s="16"/>
      <c r="B119" s="16"/>
      <c r="C119" s="16"/>
      <c r="D119" s="16"/>
      <c r="E119" s="65"/>
      <c r="F119" s="16"/>
      <c r="G119" s="64"/>
      <c r="H119" s="4"/>
    </row>
    <row r="120" spans="1:8">
      <c r="A120" s="16"/>
      <c r="B120" s="16"/>
      <c r="C120" s="16"/>
      <c r="D120" s="16"/>
      <c r="E120" s="65"/>
      <c r="F120" s="16"/>
      <c r="G120" s="64"/>
      <c r="H120" s="4"/>
    </row>
    <row r="121" spans="1:8">
      <c r="A121" s="16"/>
      <c r="B121" s="16"/>
      <c r="C121" s="16"/>
      <c r="D121" s="16"/>
      <c r="E121" s="65"/>
      <c r="F121" s="16"/>
      <c r="G121" s="64"/>
      <c r="H121" s="4"/>
    </row>
    <row r="122" spans="1:8">
      <c r="A122" s="16"/>
      <c r="B122" s="16"/>
      <c r="C122" s="16"/>
      <c r="D122" s="16"/>
      <c r="E122" s="65"/>
      <c r="F122" s="16"/>
      <c r="G122" s="64"/>
      <c r="H122" s="4"/>
    </row>
    <row r="123" spans="1:8">
      <c r="A123" s="16"/>
      <c r="B123" s="16"/>
      <c r="C123" s="16"/>
      <c r="D123" s="16"/>
      <c r="E123" s="65"/>
      <c r="F123" s="16"/>
      <c r="G123" s="64"/>
      <c r="H123" s="4"/>
    </row>
    <row r="124" spans="1:8">
      <c r="A124" s="16"/>
      <c r="B124" s="16"/>
      <c r="C124" s="16"/>
      <c r="D124" s="16"/>
      <c r="E124" s="65"/>
      <c r="F124" s="16"/>
      <c r="G124" s="64"/>
      <c r="H124" s="4"/>
    </row>
    <row r="125" spans="1:8">
      <c r="A125" s="16"/>
      <c r="B125" s="16"/>
      <c r="C125" s="16"/>
      <c r="D125" s="16"/>
      <c r="E125" s="65"/>
      <c r="F125" s="16"/>
      <c r="G125" s="64"/>
      <c r="H125" s="4"/>
    </row>
    <row r="126" spans="1:8">
      <c r="A126" s="16"/>
      <c r="B126" s="16"/>
      <c r="C126" s="16"/>
      <c r="D126" s="16"/>
      <c r="E126" s="65"/>
      <c r="F126" s="16"/>
      <c r="G126" s="64"/>
      <c r="H126" s="4"/>
    </row>
    <row r="127" spans="1:8">
      <c r="A127" s="16"/>
      <c r="B127" s="16"/>
      <c r="C127" s="16"/>
      <c r="D127" s="16"/>
      <c r="E127" s="65"/>
      <c r="F127" s="16"/>
      <c r="G127" s="64"/>
      <c r="H127" s="4"/>
    </row>
    <row r="128" spans="1:8">
      <c r="A128" s="16"/>
      <c r="B128" s="16"/>
      <c r="C128" s="16"/>
      <c r="D128" s="16"/>
      <c r="E128" s="65"/>
      <c r="F128" s="16"/>
      <c r="G128" s="64"/>
      <c r="H128" s="4"/>
    </row>
    <row r="129" spans="1:8">
      <c r="A129" s="16"/>
      <c r="B129" s="16"/>
      <c r="C129" s="16"/>
      <c r="D129" s="16"/>
      <c r="E129" s="65"/>
      <c r="F129" s="16"/>
      <c r="G129" s="64"/>
      <c r="H129" s="4"/>
    </row>
    <row r="130" spans="1:8">
      <c r="A130" s="16"/>
      <c r="B130" s="16"/>
      <c r="C130" s="16"/>
      <c r="D130" s="16"/>
      <c r="E130" s="65"/>
      <c r="F130" s="16"/>
      <c r="G130" s="64"/>
      <c r="H130" s="4"/>
    </row>
    <row r="131" spans="1:8">
      <c r="A131" s="16"/>
      <c r="B131" s="16"/>
      <c r="C131" s="16"/>
      <c r="D131" s="16"/>
      <c r="E131" s="65"/>
      <c r="F131" s="16"/>
      <c r="G131" s="64"/>
      <c r="H131" s="4"/>
    </row>
    <row r="132" spans="1:8">
      <c r="A132" s="16"/>
      <c r="B132" s="16"/>
      <c r="C132" s="16"/>
      <c r="D132" s="16"/>
      <c r="E132" s="65"/>
      <c r="F132" s="16"/>
      <c r="G132" s="64"/>
      <c r="H132" s="4"/>
    </row>
    <row r="133" spans="1:8">
      <c r="A133" s="16"/>
      <c r="B133" s="16"/>
      <c r="C133" s="16"/>
      <c r="D133" s="16"/>
      <c r="E133" s="16"/>
      <c r="F133" s="16"/>
      <c r="G133" s="64"/>
      <c r="H133" s="4"/>
    </row>
    <row r="134" spans="1:8">
      <c r="A134" s="16"/>
      <c r="B134" s="16"/>
      <c r="C134" s="16"/>
      <c r="D134" s="16"/>
      <c r="E134" s="16"/>
      <c r="F134" s="16"/>
      <c r="G134" s="64"/>
      <c r="H134" s="4"/>
    </row>
    <row r="135" spans="1:8">
      <c r="A135" s="16"/>
      <c r="B135" s="16"/>
      <c r="C135" s="16"/>
      <c r="D135" s="16"/>
      <c r="E135" s="16"/>
      <c r="F135" s="16"/>
      <c r="G135" s="64"/>
      <c r="H135" s="1"/>
    </row>
    <row r="136" spans="1:8">
      <c r="A136" s="16"/>
      <c r="B136" s="16"/>
      <c r="C136" s="16"/>
      <c r="D136" s="16"/>
      <c r="E136" s="16"/>
      <c r="F136" s="16"/>
      <c r="G136" s="64"/>
      <c r="H136" s="1"/>
    </row>
    <row r="137" spans="1:8">
      <c r="A137" s="16"/>
      <c r="B137" s="16"/>
      <c r="C137" s="16"/>
      <c r="D137" s="16"/>
      <c r="E137" s="16"/>
      <c r="F137" s="16"/>
      <c r="G137" s="64"/>
      <c r="H137" s="1"/>
    </row>
    <row r="138" spans="1:8">
      <c r="A138" s="16"/>
      <c r="B138" s="16"/>
      <c r="C138" s="16"/>
      <c r="D138" s="16"/>
      <c r="E138" s="16"/>
      <c r="F138" s="16"/>
      <c r="G138" s="64"/>
      <c r="H138" s="1"/>
    </row>
    <row r="139" spans="1:8">
      <c r="A139" s="16"/>
      <c r="B139" s="16"/>
      <c r="C139" s="16"/>
      <c r="D139" s="16"/>
      <c r="E139" s="16"/>
      <c r="F139" s="16"/>
      <c r="G139" s="64"/>
      <c r="H139" s="1"/>
    </row>
    <row r="140" spans="1:8">
      <c r="A140" s="21"/>
      <c r="B140" s="21"/>
      <c r="C140" s="21"/>
      <c r="D140" s="21"/>
      <c r="E140" s="21"/>
      <c r="F140" s="21"/>
      <c r="G140" s="20"/>
      <c r="H140" s="19"/>
    </row>
    <row r="141" spans="1:8">
      <c r="A141" s="21"/>
      <c r="B141" s="21"/>
      <c r="C141" s="21"/>
      <c r="D141" s="21"/>
      <c r="E141" s="21"/>
      <c r="F141" s="21"/>
      <c r="G141" s="20"/>
      <c r="H141" s="19"/>
    </row>
    <row r="142" spans="1:8">
      <c r="A142" s="21"/>
      <c r="B142" s="21"/>
      <c r="C142" s="21"/>
      <c r="D142" s="21"/>
      <c r="E142" s="21"/>
      <c r="F142" s="21"/>
      <c r="G142" s="20"/>
      <c r="H142" s="19"/>
    </row>
    <row r="143" spans="1:8">
      <c r="A143" s="21"/>
      <c r="B143" s="21"/>
      <c r="C143" s="21"/>
      <c r="D143" s="21"/>
      <c r="E143" s="21"/>
      <c r="F143" s="21"/>
      <c r="G143" s="20"/>
      <c r="H143" s="19"/>
    </row>
    <row r="144" spans="1:8">
      <c r="A144" s="21"/>
      <c r="B144" s="21"/>
      <c r="C144" s="21"/>
      <c r="D144" s="21"/>
      <c r="E144" s="21"/>
      <c r="F144" s="21"/>
      <c r="G144" s="20"/>
      <c r="H144" s="19"/>
    </row>
    <row r="145" spans="1:8">
      <c r="A145" s="21"/>
      <c r="B145" s="21"/>
      <c r="C145" s="21"/>
      <c r="D145" s="21"/>
      <c r="E145" s="21"/>
      <c r="F145" s="21"/>
      <c r="G145" s="20"/>
      <c r="H145" s="19"/>
    </row>
    <row r="146" spans="1:8">
      <c r="A146" s="21"/>
      <c r="B146" s="21"/>
      <c r="C146" s="21"/>
      <c r="D146" s="21"/>
      <c r="E146" s="21"/>
      <c r="F146" s="21"/>
      <c r="G146" s="20"/>
      <c r="H146" s="19"/>
    </row>
    <row r="147" spans="1:8">
      <c r="A147" s="21"/>
      <c r="B147" s="21"/>
      <c r="C147" s="21"/>
      <c r="D147" s="21"/>
      <c r="E147" s="21"/>
      <c r="F147" s="21"/>
      <c r="G147" s="20"/>
      <c r="H147" s="19"/>
    </row>
    <row r="148" spans="1:8">
      <c r="A148" s="21"/>
      <c r="B148" s="21"/>
      <c r="C148" s="21"/>
      <c r="D148" s="21"/>
      <c r="E148" s="21"/>
      <c r="F148" s="21"/>
      <c r="G148" s="20"/>
      <c r="H148" s="19"/>
    </row>
    <row r="149" spans="1:8">
      <c r="A149" s="17"/>
      <c r="B149" s="17"/>
      <c r="C149" s="17"/>
      <c r="D149" s="17"/>
      <c r="E149" s="17"/>
      <c r="F149" s="17"/>
      <c r="G149" s="15"/>
    </row>
    <row r="150" spans="1:8">
      <c r="A150" s="17"/>
      <c r="B150" s="17"/>
      <c r="C150" s="17"/>
      <c r="D150" s="17"/>
      <c r="E150" s="17"/>
      <c r="F150" s="17"/>
      <c r="G150" s="15"/>
    </row>
    <row r="151" spans="1:8">
      <c r="A151" s="17"/>
      <c r="B151" s="17"/>
      <c r="C151" s="17"/>
      <c r="D151" s="17"/>
      <c r="E151" s="17"/>
      <c r="F151" s="17"/>
      <c r="G151" s="15"/>
    </row>
    <row r="152" spans="1:8">
      <c r="A152" s="17"/>
      <c r="B152" s="17"/>
      <c r="C152" s="17"/>
      <c r="D152" s="17"/>
      <c r="E152" s="17"/>
      <c r="F152" s="17"/>
      <c r="G152" s="15"/>
    </row>
    <row r="153" spans="1:8">
      <c r="A153" s="17"/>
      <c r="B153" s="17"/>
      <c r="C153" s="17"/>
      <c r="D153" s="17"/>
      <c r="E153" s="17"/>
      <c r="F153" s="17"/>
      <c r="G153" s="15"/>
    </row>
    <row r="154" spans="1:8">
      <c r="A154" s="17"/>
      <c r="B154" s="17"/>
      <c r="C154" s="17"/>
      <c r="D154" s="17"/>
      <c r="E154" s="17"/>
      <c r="F154" s="17"/>
      <c r="G154" s="15"/>
    </row>
    <row r="155" spans="1:8">
      <c r="A155" s="17"/>
      <c r="B155" s="17"/>
      <c r="C155" s="17"/>
      <c r="D155" s="17"/>
      <c r="E155" s="17"/>
      <c r="F155" s="17"/>
      <c r="G155" s="15"/>
    </row>
    <row r="156" spans="1:8">
      <c r="A156" s="17"/>
      <c r="B156" s="17"/>
      <c r="C156" s="17"/>
      <c r="D156" s="17"/>
      <c r="E156" s="17"/>
      <c r="F156" s="17"/>
      <c r="G156" s="15"/>
    </row>
    <row r="157" spans="1:8">
      <c r="A157" s="17"/>
      <c r="B157" s="17"/>
      <c r="C157" s="17"/>
      <c r="D157" s="17"/>
      <c r="E157" s="17"/>
      <c r="F157" s="17"/>
      <c r="G157" s="15"/>
    </row>
    <row r="158" spans="1:8">
      <c r="A158" s="17"/>
      <c r="B158" s="17"/>
      <c r="C158" s="17"/>
      <c r="D158" s="17"/>
      <c r="E158" s="17"/>
      <c r="F158" s="17"/>
      <c r="G158" s="15"/>
    </row>
    <row r="159" spans="1:8">
      <c r="A159" s="17"/>
      <c r="B159" s="17"/>
      <c r="C159" s="17"/>
      <c r="D159" s="17"/>
      <c r="E159" s="17"/>
      <c r="F159" s="17"/>
      <c r="G159" s="15"/>
    </row>
    <row r="160" spans="1:8">
      <c r="A160" s="17"/>
      <c r="B160" s="17"/>
      <c r="C160" s="17"/>
      <c r="D160" s="17"/>
      <c r="E160" s="17"/>
      <c r="F160" s="17"/>
      <c r="G160" s="15"/>
    </row>
    <row r="161" spans="1:7">
      <c r="A161" s="17"/>
      <c r="B161" s="17"/>
      <c r="C161" s="17"/>
      <c r="D161" s="17"/>
      <c r="E161" s="17"/>
      <c r="F161" s="17"/>
      <c r="G161" s="15"/>
    </row>
    <row r="162" spans="1:7">
      <c r="A162" s="17"/>
      <c r="B162" s="17"/>
      <c r="C162" s="17"/>
      <c r="D162" s="17"/>
      <c r="E162" s="17"/>
      <c r="F162" s="17"/>
      <c r="G162" s="15"/>
    </row>
    <row r="163" spans="1:7">
      <c r="A163" s="17"/>
      <c r="B163" s="17"/>
      <c r="C163" s="17"/>
      <c r="D163" s="17"/>
      <c r="E163" s="17"/>
      <c r="F163" s="17"/>
      <c r="G163" s="15"/>
    </row>
    <row r="164" spans="1:7">
      <c r="A164" s="17"/>
      <c r="B164" s="17"/>
      <c r="C164" s="17"/>
      <c r="D164" s="17"/>
      <c r="E164" s="17"/>
      <c r="F164" s="17"/>
      <c r="G164" s="15"/>
    </row>
    <row r="165" spans="1:7">
      <c r="A165" s="17"/>
      <c r="B165" s="17"/>
      <c r="C165" s="17"/>
      <c r="D165" s="17"/>
      <c r="E165" s="17"/>
      <c r="F165" s="17"/>
      <c r="G165" s="15"/>
    </row>
    <row r="166" spans="1:7">
      <c r="A166" s="17"/>
      <c r="B166" s="17"/>
      <c r="C166" s="17"/>
      <c r="D166" s="17"/>
      <c r="E166" s="17"/>
      <c r="F166" s="17"/>
      <c r="G166" s="15"/>
    </row>
    <row r="167" spans="1:7">
      <c r="A167" s="17"/>
      <c r="B167" s="17"/>
      <c r="C167" s="17"/>
      <c r="D167" s="17"/>
      <c r="E167" s="17"/>
      <c r="F167" s="17"/>
      <c r="G167" s="15"/>
    </row>
    <row r="168" spans="1:7">
      <c r="A168" s="17"/>
      <c r="B168" s="17"/>
      <c r="C168" s="17"/>
      <c r="D168" s="17"/>
      <c r="E168" s="17"/>
      <c r="F168" s="17"/>
      <c r="G168" s="15"/>
    </row>
    <row r="169" spans="1:7">
      <c r="A169" s="17"/>
      <c r="B169" s="17"/>
      <c r="C169" s="17"/>
      <c r="D169" s="17"/>
      <c r="E169" s="17"/>
      <c r="F169" s="17"/>
      <c r="G169" s="15"/>
    </row>
    <row r="170" spans="1:7">
      <c r="A170" s="17"/>
      <c r="B170" s="17"/>
      <c r="C170" s="17"/>
      <c r="D170" s="17"/>
      <c r="E170" s="17"/>
      <c r="F170" s="17"/>
      <c r="G170" s="15"/>
    </row>
    <row r="171" spans="1:7">
      <c r="A171" s="17"/>
      <c r="B171" s="17"/>
      <c r="C171" s="17"/>
      <c r="D171" s="17"/>
      <c r="E171" s="17"/>
      <c r="F171" s="17"/>
      <c r="G171" s="15"/>
    </row>
    <row r="172" spans="1:7">
      <c r="A172" s="17"/>
      <c r="B172" s="17"/>
      <c r="C172" s="17"/>
      <c r="D172" s="17"/>
      <c r="E172" s="17"/>
      <c r="F172" s="17"/>
      <c r="G172" s="15"/>
    </row>
    <row r="173" spans="1:7">
      <c r="A173" s="17"/>
      <c r="B173" s="17"/>
      <c r="C173" s="17"/>
      <c r="D173" s="17"/>
      <c r="E173" s="17"/>
      <c r="F173" s="17"/>
      <c r="G173" s="15"/>
    </row>
    <row r="174" spans="1:7">
      <c r="A174" s="17"/>
      <c r="B174" s="17"/>
      <c r="C174" s="17"/>
      <c r="D174" s="17"/>
      <c r="E174" s="17"/>
      <c r="F174" s="17"/>
      <c r="G174" s="15"/>
    </row>
    <row r="175" spans="1:7">
      <c r="A175" s="17"/>
      <c r="B175" s="17"/>
      <c r="C175" s="17"/>
      <c r="D175" s="17"/>
      <c r="E175" s="17"/>
      <c r="F175" s="17"/>
      <c r="G175" s="15"/>
    </row>
    <row r="176" spans="1:7">
      <c r="A176" s="17"/>
      <c r="B176" s="17"/>
      <c r="C176" s="17"/>
      <c r="D176" s="17"/>
      <c r="E176" s="17"/>
      <c r="F176" s="17"/>
      <c r="G176" s="15"/>
    </row>
    <row r="177" spans="1:7">
      <c r="A177" s="17"/>
      <c r="B177" s="17"/>
      <c r="C177" s="17"/>
      <c r="D177" s="17"/>
      <c r="E177" s="17"/>
      <c r="F177" s="17"/>
      <c r="G177" s="15"/>
    </row>
    <row r="178" spans="1:7">
      <c r="A178" s="17"/>
      <c r="B178" s="17"/>
      <c r="C178" s="17"/>
      <c r="D178" s="17"/>
      <c r="E178" s="17"/>
      <c r="F178" s="17"/>
      <c r="G178" s="15"/>
    </row>
    <row r="179" spans="1:7">
      <c r="A179" s="17"/>
      <c r="B179" s="17"/>
      <c r="C179" s="17"/>
      <c r="D179" s="17"/>
      <c r="E179" s="17"/>
      <c r="F179" s="17"/>
      <c r="G179" s="15"/>
    </row>
    <row r="180" spans="1:7">
      <c r="A180" s="17"/>
      <c r="B180" s="17"/>
      <c r="C180" s="17"/>
      <c r="D180" s="17"/>
      <c r="E180" s="17"/>
      <c r="F180" s="17"/>
      <c r="G180" s="15"/>
    </row>
    <row r="181" spans="1:7">
      <c r="A181" s="17"/>
      <c r="B181" s="17"/>
      <c r="C181" s="17"/>
      <c r="D181" s="17"/>
      <c r="E181" s="17"/>
      <c r="F181" s="17"/>
      <c r="G181" s="15"/>
    </row>
    <row r="182" spans="1:7">
      <c r="A182" s="17"/>
      <c r="B182" s="17"/>
      <c r="C182" s="17"/>
      <c r="D182" s="17"/>
      <c r="E182" s="17"/>
      <c r="F182" s="17"/>
      <c r="G182" s="15"/>
    </row>
    <row r="183" spans="1:7">
      <c r="A183" s="17"/>
      <c r="B183" s="17"/>
      <c r="C183" s="17"/>
      <c r="D183" s="17"/>
      <c r="E183" s="17"/>
      <c r="F183" s="17"/>
      <c r="G183" s="15"/>
    </row>
    <row r="184" spans="1:7">
      <c r="A184" s="17"/>
      <c r="B184" s="17"/>
      <c r="C184" s="17"/>
      <c r="D184" s="17"/>
      <c r="E184" s="17"/>
      <c r="F184" s="17"/>
      <c r="G184" s="15"/>
    </row>
    <row r="185" spans="1:7">
      <c r="A185" s="17"/>
      <c r="B185" s="17"/>
      <c r="C185" s="17"/>
      <c r="D185" s="17"/>
      <c r="E185" s="17"/>
      <c r="F185" s="17"/>
      <c r="G185" s="15"/>
    </row>
    <row r="186" spans="1:7">
      <c r="A186" s="17"/>
      <c r="B186" s="17"/>
      <c r="C186" s="17"/>
      <c r="D186" s="17"/>
      <c r="E186" s="17"/>
      <c r="F186" s="17"/>
      <c r="G186" s="15"/>
    </row>
    <row r="187" spans="1:7">
      <c r="A187" s="17"/>
      <c r="B187" s="17"/>
      <c r="C187" s="17"/>
      <c r="D187" s="17"/>
      <c r="E187" s="17"/>
      <c r="F187" s="17"/>
      <c r="G187" s="15"/>
    </row>
    <row r="188" spans="1:7">
      <c r="A188" s="17"/>
      <c r="B188" s="17"/>
      <c r="C188" s="17"/>
      <c r="D188" s="17"/>
      <c r="E188" s="17"/>
      <c r="F188" s="17"/>
      <c r="G188" s="15"/>
    </row>
    <row r="189" spans="1:7">
      <c r="A189" s="17"/>
      <c r="B189" s="17"/>
      <c r="C189" s="17"/>
      <c r="D189" s="17"/>
      <c r="E189" s="17"/>
      <c r="F189" s="17"/>
      <c r="G189" s="15"/>
    </row>
    <row r="190" spans="1:7">
      <c r="A190" s="17"/>
      <c r="B190" s="17"/>
      <c r="C190" s="17"/>
      <c r="D190" s="17"/>
      <c r="E190" s="17"/>
      <c r="F190" s="17"/>
      <c r="G190" s="15"/>
    </row>
    <row r="191" spans="1:7">
      <c r="A191" s="17"/>
      <c r="B191" s="17"/>
      <c r="C191" s="17"/>
      <c r="D191" s="17"/>
      <c r="E191" s="17"/>
      <c r="F191" s="17"/>
      <c r="G191" s="15"/>
    </row>
    <row r="192" spans="1:7">
      <c r="A192" s="17"/>
      <c r="B192" s="17"/>
      <c r="C192" s="17"/>
      <c r="D192" s="17"/>
      <c r="E192" s="17"/>
      <c r="F192" s="17"/>
      <c r="G192" s="15"/>
    </row>
    <row r="193" spans="1:7">
      <c r="A193" s="17"/>
      <c r="B193" s="17"/>
      <c r="C193" s="17"/>
      <c r="D193" s="17"/>
      <c r="E193" s="17"/>
      <c r="F193" s="17"/>
      <c r="G193" s="15"/>
    </row>
    <row r="194" spans="1:7">
      <c r="A194" s="17"/>
      <c r="B194" s="17"/>
      <c r="C194" s="17"/>
      <c r="D194" s="17"/>
      <c r="E194" s="17"/>
      <c r="F194" s="17"/>
      <c r="G194" s="15"/>
    </row>
    <row r="195" spans="1:7">
      <c r="A195" s="17"/>
      <c r="B195" s="17"/>
      <c r="C195" s="17"/>
      <c r="D195" s="17"/>
      <c r="E195" s="17"/>
      <c r="F195" s="17"/>
      <c r="G195" s="15"/>
    </row>
    <row r="196" spans="1:7">
      <c r="A196" s="17"/>
      <c r="B196" s="17"/>
      <c r="C196" s="17"/>
      <c r="D196" s="17"/>
      <c r="E196" s="17"/>
      <c r="F196" s="17"/>
      <c r="G196" s="15"/>
    </row>
    <row r="197" spans="1:7">
      <c r="A197" s="17"/>
      <c r="B197" s="17"/>
      <c r="C197" s="17"/>
      <c r="D197" s="17"/>
      <c r="E197" s="17"/>
      <c r="F197" s="17"/>
      <c r="G197" s="15"/>
    </row>
    <row r="198" spans="1:7">
      <c r="A198" s="17"/>
      <c r="B198" s="17"/>
      <c r="C198" s="17"/>
      <c r="D198" s="17"/>
      <c r="E198" s="17"/>
      <c r="F198" s="17"/>
      <c r="G198" s="15"/>
    </row>
    <row r="199" spans="1:7">
      <c r="A199" s="17"/>
      <c r="B199" s="17"/>
      <c r="C199" s="17"/>
      <c r="D199" s="17"/>
      <c r="E199" s="17"/>
      <c r="F199" s="17"/>
      <c r="G199" s="15"/>
    </row>
    <row r="200" spans="1:7">
      <c r="A200" s="17"/>
      <c r="B200" s="17"/>
      <c r="C200" s="17"/>
      <c r="D200" s="17"/>
      <c r="E200" s="17"/>
      <c r="F200" s="17"/>
      <c r="G200" s="15"/>
    </row>
    <row r="201" spans="1:7">
      <c r="A201" s="17"/>
      <c r="B201" s="17"/>
      <c r="C201" s="17"/>
      <c r="D201" s="17"/>
      <c r="E201" s="17"/>
      <c r="F201" s="17"/>
      <c r="G201" s="15"/>
    </row>
    <row r="202" spans="1:7">
      <c r="A202" s="17"/>
      <c r="B202" s="17"/>
      <c r="C202" s="17"/>
      <c r="D202" s="17"/>
      <c r="E202" s="17"/>
      <c r="F202" s="17"/>
      <c r="G202" s="15"/>
    </row>
    <row r="203" spans="1:7">
      <c r="A203" s="17"/>
      <c r="B203" s="17"/>
      <c r="C203" s="17"/>
      <c r="D203" s="17"/>
      <c r="E203" s="17"/>
      <c r="F203" s="17"/>
      <c r="G203" s="15"/>
    </row>
    <row r="204" spans="1:7">
      <c r="A204" s="17"/>
      <c r="B204" s="17"/>
      <c r="C204" s="17"/>
      <c r="D204" s="17"/>
      <c r="E204" s="17"/>
      <c r="F204" s="17"/>
      <c r="G204" s="15"/>
    </row>
    <row r="205" spans="1:7">
      <c r="A205" s="17"/>
      <c r="B205" s="17"/>
      <c r="C205" s="17"/>
      <c r="D205" s="17"/>
      <c r="E205" s="17"/>
      <c r="F205" s="17"/>
      <c r="G205" s="15"/>
    </row>
  </sheetData>
  <sheetProtection algorithmName="SHA-512" hashValue="YDKQZxwIu/KTnx41a8maUvzW1lfhmnOxUA2CdVHojPOd28N6dNxqmZw2D3PyuqgPqgrDdXkrVcoAvir7PiKB9Q==" saltValue="MhrZR9/clvuiGNkGgFjm8Q==" spinCount="100000" sheet="1" selectLockedCells="1"/>
  <dataConsolidate/>
  <mergeCells count="14">
    <mergeCell ref="A1:I1"/>
    <mergeCell ref="G70:G71"/>
    <mergeCell ref="H70:H71"/>
    <mergeCell ref="I70:I71"/>
    <mergeCell ref="A70:A71"/>
    <mergeCell ref="B70:B71"/>
    <mergeCell ref="C70:C71"/>
    <mergeCell ref="D70:D71"/>
    <mergeCell ref="E70:F70"/>
    <mergeCell ref="B58:E58"/>
    <mergeCell ref="B2:E2"/>
    <mergeCell ref="A51:B51"/>
    <mergeCell ref="D51:E51"/>
    <mergeCell ref="G51:H51"/>
  </mergeCells>
  <conditionalFormatting sqref="G99:G106 G135:G1048576">
    <cfRule type="containsText" dxfId="293" priority="11" operator="containsText" text="الجارية   Ongoing">
      <formula>NOT(ISERROR(SEARCH("الجارية   Ongoing",G99)))</formula>
    </cfRule>
    <cfRule type="containsText" dxfId="292" priority="12" operator="containsText" text="الغير منجزة   Not Done">
      <formula>NOT(ISERROR(SEARCH("الغير منجزة   Not Done",G99)))</formula>
    </cfRule>
    <cfRule type="containsText" dxfId="291" priority="13" operator="containsText" text="المنجزة    Done">
      <formula>NOT(ISERROR(SEARCH("المنجزة    Done",G99)))</formula>
    </cfRule>
    <cfRule type="containsText" dxfId="290" priority="14" operator="containsText" text="المتعثرة    Barrier">
      <formula>NOT(ISERROR(SEARCH("المتعثرة    Barrier",G99)))</formula>
    </cfRule>
  </conditionalFormatting>
  <conditionalFormatting sqref="G108:G134">
    <cfRule type="containsText" dxfId="289" priority="10" operator="containsText" text="المنجزة    Done">
      <formula>NOT(ISERROR(SEARCH("المنجزة    Done",G108)))</formula>
    </cfRule>
  </conditionalFormatting>
  <conditionalFormatting sqref="G108:G134">
    <cfRule type="containsText" dxfId="288" priority="6" operator="containsText" text="الجارية   Ongoing">
      <formula>NOT(ISERROR(SEARCH("الجارية   Ongoing",G108)))</formula>
    </cfRule>
    <cfRule type="containsText" dxfId="287" priority="7" operator="containsText" text="الغير منجزة   Not Done">
      <formula>NOT(ISERROR(SEARCH("الغير منجزة   Not Done",G108)))</formula>
    </cfRule>
    <cfRule type="containsText" dxfId="286" priority="8" operator="containsText" text="المنجزة    Done">
      <formula>NOT(ISERROR(SEARCH("المنجزة    Done",G108)))</formula>
    </cfRule>
    <cfRule type="containsText" dxfId="285" priority="9" operator="containsText" text="المتعثرة    Barrier">
      <formula>NOT(ISERROR(SEARCH("المتعثرة    Barrier",G108)))</formula>
    </cfRule>
  </conditionalFormatting>
  <conditionalFormatting sqref="G72:G98">
    <cfRule type="containsText" dxfId="284" priority="5" operator="containsText" text="المنجزة    Done">
      <formula>NOT(ISERROR(SEARCH("المنجزة    Done",G72)))</formula>
    </cfRule>
  </conditionalFormatting>
  <conditionalFormatting sqref="G72:G98">
    <cfRule type="containsText" dxfId="283" priority="1" operator="containsText" text="الجارية   Ongoing">
      <formula>NOT(ISERROR(SEARCH("الجارية   Ongoing",G72)))</formula>
    </cfRule>
    <cfRule type="containsText" dxfId="282" priority="2" operator="containsText" text="الغير منجزة   Not Done">
      <formula>NOT(ISERROR(SEARCH("الغير منجزة   Not Done",G72)))</formula>
    </cfRule>
    <cfRule type="containsText" dxfId="281" priority="3" operator="containsText" text="المنجزة    Done">
      <formula>NOT(ISERROR(SEARCH("المنجزة    Done",G72)))</formula>
    </cfRule>
    <cfRule type="containsText" dxfId="280" priority="4" operator="containsText" text="المتعثرة    Barrier">
      <formula>NOT(ISERROR(SEARCH("المتعثرة    Barrier",G72)))</formula>
    </cfRule>
  </conditionalFormatting>
  <printOptions horizontalCentered="1" verticalCentered="1" gridLines="1"/>
  <pageMargins left="0.25" right="0.25" top="0.75" bottom="0.75" header="0.3" footer="0.3"/>
  <pageSetup paperSize="9" scale="18" orientation="landscape" horizontalDpi="0" verticalDpi="0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8472519-915F-FE4F-9C03-D7F08124B21F}">
          <x14:formula1>
            <xm:f>'Key Features'!$A$2:$A$5</xm:f>
          </x14:formula1>
          <xm:sqref>G108:G134 H72:H98</xm:sqref>
        </x14:dataValidation>
        <x14:dataValidation type="list" allowBlank="1" showInputMessage="1" showErrorMessage="1" xr:uid="{0BFFBC62-A5B0-BB43-8C20-45CAAC1F5FC6}">
          <x14:formula1>
            <xm:f>'Key Features'!$E$2:$E$6</xm:f>
          </x14:formula1>
          <xm:sqref>B3</xm:sqref>
        </x14:dataValidation>
        <x14:dataValidation type="list" allowBlank="1" showInputMessage="1" showErrorMessage="1" xr:uid="{6161A6B8-2BBD-C14F-8538-6240EAE17A73}">
          <x14:formula1>
            <xm:f>'Key Features'!$C$2:$C$5</xm:f>
          </x14:formula1>
          <xm:sqref>F2</xm:sqref>
        </x14:dataValidation>
        <x14:dataValidation type="list" allowBlank="1" showInputMessage="1" showErrorMessage="1" xr:uid="{659B6A69-D3D3-AB41-8E9D-9569BF87DF58}">
          <x14:formula1>
            <xm:f>'Members Details'!$A:$A</xm:f>
          </x14:formula1>
          <xm:sqref>G10:G46 D108:D134 F108:F134 E10:E46 B63 A10:A46 D72:D98 G72:G98</xm:sqref>
        </x14:dataValidation>
        <x14:dataValidation type="list" allowBlank="1" showInputMessage="1" showErrorMessage="1" xr:uid="{841AB882-112C-7141-9CA9-AF989B285417}">
          <x14:formula1>
            <xm:f>'Key Features'!$G$2:$G$1646</xm:f>
          </x14:formula1>
          <xm:sqref>D3 E72:F98</xm:sqref>
        </x14:dataValidation>
        <x14:dataValidation type="list" allowBlank="1" showInputMessage="1" showErrorMessage="1" xr:uid="{06A82E94-912B-CA4D-A57F-7026D9EC9206}">
          <x14:formula1>
            <xm:f>'Key Features'!$K$2:$K$44</xm:f>
          </x14:formula1>
          <xm:sqref>F3</xm:sqref>
        </x14:dataValidation>
        <x14:dataValidation type="list" allowBlank="1" showInputMessage="1" showErrorMessage="1" xr:uid="{D373BD8F-32DE-BE47-8E55-20B0CFDB17EF}">
          <x14:formula1>
            <xm:f>'Key Features'!$I$2:$I$17</xm:f>
          </x14:formula1>
          <xm:sqref>H3</xm:sqref>
        </x14:dataValidation>
        <x14:dataValidation type="list" allowBlank="1" showInputMessage="1" showErrorMessage="1" xr:uid="{73C2702C-ED2E-B44C-99A0-930E91E31310}">
          <x14:formula1>
            <xm:f>'Members Details'!$A$2:$A$27</xm:f>
          </x14:formula1>
          <xm:sqref>G72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Key Features</vt:lpstr>
      <vt:lpstr>Members Details</vt:lpstr>
      <vt:lpstr>Meeting #1</vt:lpstr>
      <vt:lpstr>Meeting #2</vt:lpstr>
      <vt:lpstr>Meeting #3</vt:lpstr>
      <vt:lpstr>Meeting #4</vt:lpstr>
      <vt:lpstr>Meeting #5</vt:lpstr>
      <vt:lpstr>Meeting #6</vt:lpstr>
      <vt:lpstr>Meeting #7</vt:lpstr>
      <vt:lpstr>Meeting #8</vt:lpstr>
      <vt:lpstr>Meeting #9</vt:lpstr>
      <vt:lpstr>Meeting #10</vt:lpstr>
      <vt:lpstr>Meeting #11</vt:lpstr>
      <vt:lpstr>Meeting #12</vt:lpstr>
      <vt:lpstr>Annual Report</vt:lpstr>
      <vt:lpstr>Barriers &amp; Not Done Tasks</vt:lpstr>
      <vt:lpstr>Indicator</vt:lpstr>
      <vt:lpstr>'Meeting #1'!Criteria</vt:lpstr>
      <vt:lpstr>'Meeting #10'!Criteria</vt:lpstr>
      <vt:lpstr>'Meeting #11'!Criteria</vt:lpstr>
      <vt:lpstr>'Meeting #12'!Criteria</vt:lpstr>
      <vt:lpstr>'Meeting #2'!Criteria</vt:lpstr>
      <vt:lpstr>'Meeting #3'!Criteria</vt:lpstr>
      <vt:lpstr>'Meeting #4'!Criteria</vt:lpstr>
      <vt:lpstr>'Meeting #5'!Criteria</vt:lpstr>
      <vt:lpstr>'Meeting #6'!Criteria</vt:lpstr>
      <vt:lpstr>'Meeting #7'!Criteria</vt:lpstr>
      <vt:lpstr>'Meeting #8'!Criteria</vt:lpstr>
      <vt:lpstr>'Meeting #9'!Criteria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2021-06-24T20:18:13Z</cp:lastPrinted>
  <dcterms:created xsi:type="dcterms:W3CDTF">2021-06-14T12:31:09Z</dcterms:created>
  <dcterms:modified xsi:type="dcterms:W3CDTF">2021-07-01T18:31:04Z</dcterms:modified>
</cp:coreProperties>
</file>