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Demo_models\DemoS_009\SuppXLS\"/>
    </mc:Choice>
  </mc:AlternateContent>
  <xr:revisionPtr revIDLastSave="0" documentId="13_ncr:1_{AED5F920-473E-4590-9D0A-4376B8D8C7B5}" xr6:coauthVersionLast="47" xr6:coauthVersionMax="47" xr10:uidLastSave="{00000000-0000-0000-0000-000000000000}"/>
  <bookViews>
    <workbookView xWindow="-108" yWindow="-108" windowWidth="23256" windowHeight="12456" activeTab="1" xr2:uid="{599AE67E-74E4-4552-B000-8E67B3657C32}"/>
  </bookViews>
  <sheets>
    <sheet name="List" sheetId="1" r:id="rId1"/>
    <sheet name="Factors" sheetId="2" r:id="rId2"/>
    <sheet name="CaseDescrip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W15" i="2"/>
  <c r="S13" i="2"/>
  <c r="D5" i="2"/>
  <c r="AB15" i="2" s="1"/>
  <c r="B5" i="3"/>
  <c r="B8" i="3"/>
  <c r="I9" i="2"/>
  <c r="B4" i="3" s="1"/>
  <c r="I10" i="2"/>
  <c r="I11" i="2"/>
  <c r="B6" i="3" s="1"/>
  <c r="I12" i="2"/>
  <c r="B7" i="3" s="1"/>
  <c r="I13" i="2"/>
  <c r="C5" i="2"/>
  <c r="AB10" i="2" s="1"/>
  <c r="W10" i="2" s="1"/>
  <c r="X10" i="2" s="1"/>
  <c r="I8" i="2"/>
  <c r="B3" i="3" s="1"/>
  <c r="A8" i="3"/>
  <c r="A7" i="3"/>
  <c r="A6" i="3"/>
  <c r="A5" i="3"/>
  <c r="A4" i="3"/>
  <c r="A3" i="3"/>
  <c r="B13" i="2"/>
  <c r="B12" i="2"/>
  <c r="B11" i="2"/>
  <c r="B10" i="2"/>
  <c r="C9" i="2"/>
  <c r="B9" i="2"/>
  <c r="B8" i="2"/>
  <c r="F4" i="2"/>
  <c r="A1" i="2"/>
  <c r="A2" i="1"/>
  <c r="A3" i="1" s="1"/>
  <c r="A4" i="1" s="1"/>
  <c r="A5" i="1" s="1"/>
  <c r="A6" i="1" s="1"/>
  <c r="B1" i="1"/>
  <c r="B2" i="1" s="1"/>
  <c r="B3" i="1" s="1"/>
  <c r="B4" i="1" s="1"/>
  <c r="B5" i="1" s="1"/>
  <c r="B6" i="1" s="1"/>
  <c r="X15" i="2" l="1"/>
  <c r="S8" i="2"/>
</calcChain>
</file>

<file path=xl/sharedStrings.xml><?xml version="1.0" encoding="utf-8"?>
<sst xmlns="http://schemas.openxmlformats.org/spreadsheetml/2006/main" count="34" uniqueCount="25">
  <si>
    <t>GasPrice</t>
  </si>
  <si>
    <t>Values</t>
  </si>
  <si>
    <t>#</t>
  </si>
  <si>
    <t>caases</t>
  </si>
  <si>
    <t>Demand</t>
  </si>
  <si>
    <t>Case</t>
  </si>
  <si>
    <t>GP_</t>
  </si>
  <si>
    <t>DM_</t>
  </si>
  <si>
    <t>DON’T WRITE ANYTHING IN THESE COLUMNS</t>
  </si>
  <si>
    <t>Case#</t>
  </si>
  <si>
    <t>Description</t>
  </si>
  <si>
    <t>For Scenario Description</t>
  </si>
  <si>
    <t>Gas Price</t>
  </si>
  <si>
    <t>TimeSlice</t>
  </si>
  <si>
    <t>LimType</t>
  </si>
  <si>
    <t>Attribute</t>
  </si>
  <si>
    <t>Year</t>
  </si>
  <si>
    <t>PSET_PN</t>
  </si>
  <si>
    <t>COST</t>
  </si>
  <si>
    <t>IMPGAS*</t>
  </si>
  <si>
    <t>REG1</t>
  </si>
  <si>
    <t>REG2</t>
  </si>
  <si>
    <t>DTPUB</t>
  </si>
  <si>
    <t>CSET_CN</t>
  </si>
  <si>
    <t>Demand - Public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</si>
</sst>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4" fillId="5" borderId="1" xfId="4"/>
    <xf numFmtId="0" fontId="5" fillId="0" borderId="0" xfId="0" applyFont="1"/>
    <xf numFmtId="0" fontId="2" fillId="3" borderId="0" xfId="2"/>
    <xf numFmtId="0" fontId="6" fillId="0" borderId="0" xfId="0" applyFont="1"/>
    <xf numFmtId="0" fontId="5" fillId="0" borderId="0" xfId="0" applyFont="1" applyAlignment="1">
      <alignment horizontal="center"/>
    </xf>
    <xf numFmtId="0" fontId="3" fillId="4" borderId="0" xfId="3"/>
    <xf numFmtId="0" fontId="9" fillId="6" borderId="0" xfId="0" applyFont="1" applyFill="1"/>
    <xf numFmtId="0" fontId="0" fillId="6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11" fillId="7" borderId="2" xfId="0" applyFont="1" applyFill="1" applyBorder="1"/>
    <xf numFmtId="0" fontId="11" fillId="8" borderId="2" xfId="0" applyFont="1" applyFill="1" applyBorder="1"/>
    <xf numFmtId="0" fontId="12" fillId="7" borderId="2" xfId="0" applyFont="1" applyFill="1" applyBorder="1"/>
    <xf numFmtId="0" fontId="1" fillId="2" borderId="1" xfId="1" applyBorder="1"/>
    <xf numFmtId="0" fontId="7" fillId="3" borderId="0" xfId="2" applyFont="1" applyAlignment="1">
      <alignment horizontal="center"/>
    </xf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Percent 2" xfId="5" xr:uid="{B2D715DC-5045-4B3E-A5C5-180A90F5C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cco/Desktop/Scen_Par-TEST_MultiParam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ScenarioList"/>
      <sheetName val="CaseDesc"/>
      <sheetName val="Factors_Combination"/>
      <sheetName val="Other_decarbonisation scenarios"/>
    </sheetNames>
    <sheetDataSet>
      <sheetData sheetId="0"/>
      <sheetData sheetId="1"/>
      <sheetData sheetId="2">
        <row r="8">
          <cell r="B8">
            <v>1</v>
          </cell>
        </row>
        <row r="9">
          <cell r="B9">
            <v>2</v>
          </cell>
        </row>
        <row r="10">
          <cell r="B10">
            <v>3</v>
          </cell>
        </row>
        <row r="11">
          <cell r="B11">
            <v>4</v>
          </cell>
        </row>
        <row r="12">
          <cell r="B12">
            <v>5</v>
          </cell>
        </row>
        <row r="13">
          <cell r="B13">
            <v>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3042-D207-4067-9372-59121771CC25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>
        <v>1</v>
      </c>
      <c r="B1" s="1">
        <f>A1</f>
        <v>1</v>
      </c>
    </row>
    <row r="2" spans="1:2" x14ac:dyDescent="0.3">
      <c r="A2">
        <f>A1+1</f>
        <v>2</v>
      </c>
      <c r="B2" t="str">
        <f>B1&amp;","&amp;A2</f>
        <v>1,2</v>
      </c>
    </row>
    <row r="3" spans="1:2" x14ac:dyDescent="0.3">
      <c r="A3">
        <f t="shared" ref="A3:A6" si="0">A2+1</f>
        <v>3</v>
      </c>
      <c r="B3" t="str">
        <f t="shared" ref="B3:B6" si="1">B2&amp;","&amp;A3</f>
        <v>1,2,3</v>
      </c>
    </row>
    <row r="4" spans="1:2" x14ac:dyDescent="0.3">
      <c r="A4">
        <f t="shared" si="0"/>
        <v>4</v>
      </c>
      <c r="B4" t="str">
        <f t="shared" si="1"/>
        <v>1,2,3,4</v>
      </c>
    </row>
    <row r="5" spans="1:2" x14ac:dyDescent="0.3">
      <c r="A5">
        <f t="shared" si="0"/>
        <v>5</v>
      </c>
      <c r="B5" t="str">
        <f t="shared" si="1"/>
        <v>1,2,3,4,5</v>
      </c>
    </row>
    <row r="6" spans="1:2" x14ac:dyDescent="0.3">
      <c r="A6">
        <f t="shared" si="0"/>
        <v>6</v>
      </c>
      <c r="B6" t="str">
        <f t="shared" si="1"/>
        <v>1,2,3,4,5,6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B7AF-7FD4-4594-B5AD-EFFE7B65B646}">
  <dimension ref="A1:AB19"/>
  <sheetViews>
    <sheetView tabSelected="1" zoomScale="70" zoomScaleNormal="70" workbookViewId="0">
      <selection activeCell="W15" sqref="W15"/>
    </sheetView>
  </sheetViews>
  <sheetFormatPr defaultRowHeight="14.4" x14ac:dyDescent="0.3"/>
  <cols>
    <col min="25" max="25" width="10.109375" bestFit="1" customWidth="1"/>
  </cols>
  <sheetData>
    <row r="1" spans="1:28" x14ac:dyDescent="0.3">
      <c r="A1" t="str">
        <f>CONCATENATE("~InputCell:",List!B6)</f>
        <v>~InputCell:1,2,3,4,5,6</v>
      </c>
    </row>
    <row r="2" spans="1:28" x14ac:dyDescent="0.3">
      <c r="A2" s="2">
        <v>1</v>
      </c>
    </row>
    <row r="3" spans="1:28" x14ac:dyDescent="0.3">
      <c r="C3" s="3" t="s">
        <v>0</v>
      </c>
      <c r="D3" s="3" t="s">
        <v>4</v>
      </c>
      <c r="E3" s="3"/>
    </row>
    <row r="4" spans="1:28" x14ac:dyDescent="0.3">
      <c r="A4" t="s">
        <v>1</v>
      </c>
      <c r="B4" t="s">
        <v>2</v>
      </c>
      <c r="C4">
        <v>3</v>
      </c>
      <c r="D4">
        <v>2</v>
      </c>
      <c r="E4" s="3"/>
      <c r="F4">
        <f>PRODUCT(C4:D4)</f>
        <v>6</v>
      </c>
      <c r="G4" t="s">
        <v>3</v>
      </c>
    </row>
    <row r="5" spans="1:28" x14ac:dyDescent="0.3">
      <c r="C5" s="4">
        <f>VLOOKUP($A$2,$B$8:$D$14,C6,FALSE)</f>
        <v>1</v>
      </c>
      <c r="D5" s="4">
        <f>VLOOKUP($A$2,$B$8:$D$14,D6,FALSE)</f>
        <v>1</v>
      </c>
      <c r="E5" s="3"/>
    </row>
    <row r="6" spans="1:28" x14ac:dyDescent="0.3">
      <c r="B6">
        <v>1</v>
      </c>
      <c r="C6" s="5">
        <v>2</v>
      </c>
      <c r="D6" s="5">
        <v>3</v>
      </c>
      <c r="E6" s="3"/>
    </row>
    <row r="7" spans="1:28" ht="15.6" x14ac:dyDescent="0.3">
      <c r="B7" s="3" t="s">
        <v>5</v>
      </c>
      <c r="C7" s="6" t="s">
        <v>6</v>
      </c>
      <c r="D7" s="6" t="s">
        <v>7</v>
      </c>
      <c r="I7" s="7" t="s">
        <v>11</v>
      </c>
      <c r="J7" s="7"/>
      <c r="K7" s="7"/>
      <c r="L7" s="7"/>
      <c r="Q7" s="8" t="s">
        <v>12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6" x14ac:dyDescent="0.3">
      <c r="B8">
        <f>1</f>
        <v>1</v>
      </c>
      <c r="C8">
        <v>1</v>
      </c>
      <c r="D8">
        <v>1</v>
      </c>
      <c r="I8" s="7" t="str">
        <f>CONCATENATE($C$7,"*",C8,"--",$D$7,D8)</f>
        <v>GP_*1--DM_1</v>
      </c>
      <c r="J8" s="7"/>
      <c r="K8" s="7"/>
      <c r="L8" s="7"/>
      <c r="Q8" s="10"/>
      <c r="S8" s="11" t="str">
        <f>IF(C5=1,"Disabled","~TFM_UPD")</f>
        <v>Disabled</v>
      </c>
      <c r="X8" s="12"/>
    </row>
    <row r="9" spans="1:28" ht="16.2" thickBot="1" x14ac:dyDescent="0.35">
      <c r="B9">
        <f>1+B8</f>
        <v>2</v>
      </c>
      <c r="C9">
        <f>C8</f>
        <v>1</v>
      </c>
      <c r="D9">
        <v>1.5</v>
      </c>
      <c r="I9" s="7" t="str">
        <f t="shared" ref="I9:I13" si="0">CONCATENATE($C$7,"*",C9,"--",$D$7,D9)</f>
        <v>GP_*1--DM_1.5</v>
      </c>
      <c r="J9" s="7"/>
      <c r="K9" s="7"/>
      <c r="L9" s="7"/>
      <c r="Q9" s="10"/>
      <c r="S9" s="13" t="s">
        <v>13</v>
      </c>
      <c r="T9" s="13" t="s">
        <v>14</v>
      </c>
      <c r="U9" s="13" t="s">
        <v>15</v>
      </c>
      <c r="V9" s="13" t="s">
        <v>16</v>
      </c>
      <c r="W9" s="14" t="s">
        <v>20</v>
      </c>
      <c r="X9" s="14" t="s">
        <v>21</v>
      </c>
      <c r="Y9" s="15" t="s">
        <v>17</v>
      </c>
      <c r="AB9" s="3"/>
    </row>
    <row r="10" spans="1:28" ht="15.6" x14ac:dyDescent="0.3">
      <c r="B10">
        <f t="shared" ref="B10:B13" si="1">1+B9</f>
        <v>3</v>
      </c>
      <c r="C10">
        <v>1.5</v>
      </c>
      <c r="D10">
        <v>1</v>
      </c>
      <c r="I10" s="7" t="str">
        <f t="shared" si="0"/>
        <v>GP_*1.5--DM_1</v>
      </c>
      <c r="J10" s="7"/>
      <c r="K10" s="7"/>
      <c r="L10" s="7"/>
      <c r="Q10" s="10"/>
      <c r="U10" t="s">
        <v>18</v>
      </c>
      <c r="W10" t="str">
        <f>"*"&amp;AB10</f>
        <v>*1</v>
      </c>
      <c r="X10" t="str">
        <f>W10</f>
        <v>*1</v>
      </c>
      <c r="Y10" t="s">
        <v>19</v>
      </c>
      <c r="AB10" s="16">
        <f>C5</f>
        <v>1</v>
      </c>
    </row>
    <row r="11" spans="1:28" x14ac:dyDescent="0.3">
      <c r="B11">
        <f t="shared" si="1"/>
        <v>4</v>
      </c>
      <c r="C11">
        <v>1.5</v>
      </c>
      <c r="D11">
        <v>1.5</v>
      </c>
      <c r="I11" s="7" t="str">
        <f t="shared" si="0"/>
        <v>GP_*1.5--DM_1.5</v>
      </c>
      <c r="J11" s="7"/>
      <c r="K11" s="7"/>
      <c r="L11" s="7"/>
    </row>
    <row r="12" spans="1:28" ht="15.6" x14ac:dyDescent="0.3">
      <c r="B12">
        <f t="shared" si="1"/>
        <v>5</v>
      </c>
      <c r="C12">
        <v>2</v>
      </c>
      <c r="D12">
        <v>1</v>
      </c>
      <c r="I12" s="7" t="str">
        <f t="shared" si="0"/>
        <v>GP_*2--DM_1</v>
      </c>
      <c r="J12" s="7"/>
      <c r="K12" s="7"/>
      <c r="L12" s="7"/>
      <c r="Q12" s="8" t="s">
        <v>24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5.6" x14ac:dyDescent="0.3">
      <c r="B13">
        <f t="shared" si="1"/>
        <v>6</v>
      </c>
      <c r="C13">
        <v>2</v>
      </c>
      <c r="D13">
        <v>1.5</v>
      </c>
      <c r="I13" s="7" t="str">
        <f t="shared" si="0"/>
        <v>GP_*2--DM_1.5</v>
      </c>
      <c r="J13" s="7"/>
      <c r="K13" s="7"/>
      <c r="L13" s="7"/>
      <c r="Q13" s="10"/>
      <c r="S13" s="11" t="str">
        <f>IF(D5=1,"Disabled","~TFM_INS")</f>
        <v>Disabled</v>
      </c>
      <c r="X13" s="12"/>
    </row>
    <row r="14" spans="1:28" ht="16.2" thickBot="1" x14ac:dyDescent="0.35">
      <c r="Q14" s="10"/>
      <c r="S14" s="13" t="s">
        <v>13</v>
      </c>
      <c r="T14" s="13" t="s">
        <v>14</v>
      </c>
      <c r="U14" s="13" t="s">
        <v>15</v>
      </c>
      <c r="V14" s="13" t="s">
        <v>16</v>
      </c>
      <c r="W14" s="14" t="s">
        <v>20</v>
      </c>
      <c r="X14" s="14" t="s">
        <v>21</v>
      </c>
      <c r="Y14" s="15" t="s">
        <v>23</v>
      </c>
      <c r="AB14" s="3"/>
    </row>
    <row r="15" spans="1:28" ht="15.6" x14ac:dyDescent="0.3">
      <c r="Q15" s="10"/>
      <c r="U15" t="s">
        <v>4</v>
      </c>
      <c r="V15">
        <v>2015</v>
      </c>
      <c r="W15">
        <f>$AB$15*$W$19</f>
        <v>1751</v>
      </c>
      <c r="X15">
        <f>W15</f>
        <v>1751</v>
      </c>
      <c r="Y15" t="s">
        <v>22</v>
      </c>
      <c r="AB15" s="16">
        <f>D5</f>
        <v>1</v>
      </c>
    </row>
    <row r="16" spans="1:28" x14ac:dyDescent="0.3">
      <c r="U16" t="s">
        <v>4</v>
      </c>
      <c r="V16">
        <v>2020</v>
      </c>
      <c r="W16">
        <f>$W$19*$AB$15</f>
        <v>1751</v>
      </c>
      <c r="X16">
        <f>W16</f>
        <v>1751</v>
      </c>
      <c r="Y16" t="s">
        <v>22</v>
      </c>
    </row>
    <row r="19" spans="23:24" x14ac:dyDescent="0.3">
      <c r="W19">
        <v>1751</v>
      </c>
      <c r="X19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7E2A-F76B-4DB1-89D4-FE17D7718BD4}">
  <dimension ref="A1:U8"/>
  <sheetViews>
    <sheetView workbookViewId="0">
      <selection activeCell="B3" sqref="B3:B8"/>
    </sheetView>
  </sheetViews>
  <sheetFormatPr defaultRowHeight="14.4" x14ac:dyDescent="0.3"/>
  <cols>
    <col min="2" max="2" width="12.44140625" bestFit="1" customWidth="1"/>
  </cols>
  <sheetData>
    <row r="1" spans="1:21" x14ac:dyDescent="0.3">
      <c r="C1" s="17" t="s">
        <v>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3">
      <c r="A2" t="s">
        <v>9</v>
      </c>
      <c r="B2" t="s">
        <v>10</v>
      </c>
    </row>
    <row r="3" spans="1:21" x14ac:dyDescent="0.3">
      <c r="A3">
        <f>[1]Factors_Combination!B8</f>
        <v>1</v>
      </c>
      <c r="B3" t="str">
        <f>CONCATENATE("ScenBase_",Factors!I8)</f>
        <v>ScenBase_GP_*1--DM_1</v>
      </c>
    </row>
    <row r="4" spans="1:21" x14ac:dyDescent="0.3">
      <c r="A4">
        <f>[1]Factors_Combination!B9</f>
        <v>2</v>
      </c>
      <c r="B4" t="str">
        <f>CONCATENATE("ScenBase_",Factors!I9)</f>
        <v>ScenBase_GP_*1--DM_1.5</v>
      </c>
    </row>
    <row r="5" spans="1:21" x14ac:dyDescent="0.3">
      <c r="A5">
        <f>[1]Factors_Combination!B10</f>
        <v>3</v>
      </c>
      <c r="B5" t="str">
        <f>CONCATENATE("ScenBase_",Factors!I10)</f>
        <v>ScenBase_GP_*1.5--DM_1</v>
      </c>
    </row>
    <row r="6" spans="1:21" x14ac:dyDescent="0.3">
      <c r="A6">
        <f>[1]Factors_Combination!B11</f>
        <v>4</v>
      </c>
      <c r="B6" t="str">
        <f>CONCATENATE("ScenBase_",Factors!I11)</f>
        <v>ScenBase_GP_*1.5--DM_1.5</v>
      </c>
    </row>
    <row r="7" spans="1:21" x14ac:dyDescent="0.3">
      <c r="A7">
        <f>[1]Factors_Combination!B12</f>
        <v>5</v>
      </c>
      <c r="B7" t="str">
        <f>CONCATENATE("ScenBase_",Factors!I12)</f>
        <v>ScenBase_GP_*2--DM_1</v>
      </c>
    </row>
    <row r="8" spans="1:21" x14ac:dyDescent="0.3">
      <c r="A8">
        <f>[1]Factors_Combination!B13</f>
        <v>6</v>
      </c>
      <c r="B8" t="str">
        <f>CONCATENATE("ScenBase_",Factors!I13)</f>
        <v>ScenBase_GP_*2--DM_1.5</v>
      </c>
    </row>
  </sheetData>
  <mergeCells count="1">
    <mergeCell ref="C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Factors</vt:lpstr>
      <vt:lpstr>CaseDescription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De Miglio</dc:creator>
  <cp:lastModifiedBy>Rocco De Miglio</cp:lastModifiedBy>
  <dcterms:created xsi:type="dcterms:W3CDTF">2022-01-21T12:43:16Z</dcterms:created>
  <dcterms:modified xsi:type="dcterms:W3CDTF">2022-01-21T13:36:14Z</dcterms:modified>
</cp:coreProperties>
</file>