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JULIAN\Pictures\TIMES-O-G-B\Exported_files\"/>
    </mc:Choice>
  </mc:AlternateContent>
  <xr:revisionPtr revIDLastSave="0" documentId="13_ncr:1_{36B362F5-5C12-4C61-8A13-C3C1778D2564}" xr6:coauthVersionLast="47" xr6:coauthVersionMax="47" xr10:uidLastSave="{00000000-0000-0000-0000-000000000000}"/>
  <bookViews>
    <workbookView xWindow="-28920" yWindow="-120" windowWidth="29040" windowHeight="15840" activeTab="1" xr2:uid="{00000000-000D-0000-FFFF-FFFF00000000}"/>
  </bookViews>
  <sheets>
    <sheet name="data" sheetId="1" r:id="rId1"/>
    <sheet name="Explicacion" sheetId="2" r:id="rId2"/>
  </sheets>
  <definedNames>
    <definedName name="_xlnm._FilterDatabase" localSheetId="0" hidden="1">data!$A$2:$L$2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62" i="2" l="1"/>
  <c r="B261" i="2"/>
  <c r="B259" i="2"/>
  <c r="M262" i="2"/>
  <c r="M248" i="2"/>
  <c r="F259" i="2"/>
  <c r="F263" i="2" s="1"/>
  <c r="G259" i="2"/>
  <c r="G263" i="2" s="1"/>
  <c r="H259" i="2"/>
  <c r="I259" i="2"/>
  <c r="J259" i="2"/>
  <c r="J263" i="2" s="1"/>
  <c r="K259" i="2"/>
  <c r="K263" i="2" s="1"/>
  <c r="L259" i="2"/>
  <c r="F260" i="2"/>
  <c r="G260" i="2"/>
  <c r="H260" i="2"/>
  <c r="I260" i="2"/>
  <c r="J260" i="2"/>
  <c r="K260" i="2"/>
  <c r="L260" i="2"/>
  <c r="F261" i="2"/>
  <c r="G261" i="2"/>
  <c r="H261" i="2"/>
  <c r="I261" i="2"/>
  <c r="I263" i="2" s="1"/>
  <c r="J261" i="2"/>
  <c r="K261" i="2"/>
  <c r="L261" i="2"/>
  <c r="F262" i="2"/>
  <c r="G262" i="2"/>
  <c r="H262" i="2"/>
  <c r="I262" i="2"/>
  <c r="J262" i="2"/>
  <c r="K262" i="2"/>
  <c r="L262" i="2"/>
  <c r="E260" i="2"/>
  <c r="E261" i="2"/>
  <c r="E262" i="2"/>
  <c r="E259" i="2"/>
  <c r="M249" i="2"/>
  <c r="L263" i="2"/>
  <c r="H263" i="2"/>
  <c r="F249" i="2"/>
  <c r="G249" i="2"/>
  <c r="H249" i="2"/>
  <c r="I249" i="2"/>
  <c r="J249" i="2"/>
  <c r="K249" i="2"/>
  <c r="L249" i="2"/>
  <c r="E249" i="2"/>
  <c r="F248" i="2"/>
  <c r="G248" i="2"/>
  <c r="H248" i="2"/>
  <c r="I248" i="2"/>
  <c r="J248" i="2"/>
  <c r="K248" i="2"/>
  <c r="L248" i="2"/>
  <c r="E248" i="2"/>
  <c r="E239" i="2"/>
  <c r="E232" i="2"/>
  <c r="F247" i="2"/>
  <c r="G247" i="2"/>
  <c r="H247" i="2"/>
  <c r="I247" i="2"/>
  <c r="J247" i="2"/>
  <c r="K247" i="2"/>
  <c r="L247" i="2"/>
  <c r="E247" i="2"/>
  <c r="F230" i="2"/>
  <c r="G230" i="2"/>
  <c r="H230" i="2"/>
  <c r="I230" i="2"/>
  <c r="J230" i="2"/>
  <c r="K230" i="2"/>
  <c r="L230" i="2"/>
  <c r="F231" i="2"/>
  <c r="G231" i="2"/>
  <c r="H231" i="2"/>
  <c r="I231" i="2"/>
  <c r="J231" i="2"/>
  <c r="K231" i="2"/>
  <c r="L231" i="2"/>
  <c r="F232" i="2"/>
  <c r="G232" i="2"/>
  <c r="H232" i="2"/>
  <c r="I232" i="2"/>
  <c r="J232" i="2"/>
  <c r="K232" i="2"/>
  <c r="L232" i="2"/>
  <c r="F233" i="2"/>
  <c r="G233" i="2"/>
  <c r="H233" i="2"/>
  <c r="I233" i="2"/>
  <c r="J233" i="2"/>
  <c r="K233" i="2"/>
  <c r="L233" i="2"/>
  <c r="F234" i="2"/>
  <c r="G234" i="2"/>
  <c r="H234" i="2"/>
  <c r="I234" i="2"/>
  <c r="J234" i="2"/>
  <c r="K234" i="2"/>
  <c r="L234" i="2"/>
  <c r="E235" i="2"/>
  <c r="E234" i="2"/>
  <c r="E230" i="2"/>
  <c r="E231" i="2"/>
  <c r="E246" i="2"/>
  <c r="E233" i="2"/>
  <c r="E245" i="2"/>
  <c r="L246" i="2"/>
  <c r="F246" i="2"/>
  <c r="G246" i="2"/>
  <c r="H246" i="2"/>
  <c r="I246" i="2"/>
  <c r="J246" i="2"/>
  <c r="K246" i="2"/>
  <c r="G245" i="2"/>
  <c r="H245" i="2"/>
  <c r="I245" i="2"/>
  <c r="J245" i="2"/>
  <c r="K245" i="2"/>
  <c r="L245" i="2"/>
  <c r="F245" i="2"/>
  <c r="L34" i="1"/>
  <c r="E34" i="1"/>
  <c r="F34" i="1"/>
  <c r="N39" i="1"/>
  <c r="F39" i="1"/>
  <c r="G39" i="1"/>
  <c r="H39" i="1"/>
  <c r="I39" i="1"/>
  <c r="J39" i="1"/>
  <c r="K39" i="1"/>
  <c r="L39" i="1"/>
  <c r="E39" i="1"/>
  <c r="G34" i="1"/>
  <c r="H34" i="1"/>
  <c r="I34" i="1"/>
  <c r="J34" i="1"/>
  <c r="K34" i="1"/>
  <c r="F35" i="1"/>
  <c r="N35" i="1" s="1"/>
  <c r="G35" i="1"/>
  <c r="H35" i="1"/>
  <c r="I35" i="1"/>
  <c r="J35" i="1"/>
  <c r="K35" i="1"/>
  <c r="L35" i="1"/>
  <c r="F36" i="1"/>
  <c r="G36" i="1"/>
  <c r="H36" i="1"/>
  <c r="I36" i="1"/>
  <c r="J36" i="1"/>
  <c r="K36" i="1"/>
  <c r="L36" i="1"/>
  <c r="F37" i="1"/>
  <c r="N37" i="1" s="1"/>
  <c r="G37" i="1"/>
  <c r="H37" i="1"/>
  <c r="I37" i="1"/>
  <c r="J37" i="1"/>
  <c r="K37" i="1"/>
  <c r="L37" i="1"/>
  <c r="E35" i="1"/>
  <c r="E36" i="1"/>
  <c r="E37" i="1"/>
  <c r="N36" i="1"/>
  <c r="N34" i="1"/>
  <c r="O8" i="1"/>
  <c r="O5" i="1"/>
  <c r="O6" i="1"/>
  <c r="O7" i="1"/>
  <c r="O4" i="1"/>
  <c r="E263" i="2" l="1"/>
  <c r="M263" i="2" s="1"/>
  <c r="N38" i="1"/>
</calcChain>
</file>

<file path=xl/sharedStrings.xml><?xml version="1.0" encoding="utf-8"?>
<sst xmlns="http://schemas.openxmlformats.org/spreadsheetml/2006/main" count="1016" uniqueCount="175">
  <si>
    <t>Sum of Pv</t>
  </si>
  <si>
    <t>Attribute</t>
  </si>
  <si>
    <t>ObjZ</t>
  </si>
  <si>
    <t>Reg_ACost</t>
  </si>
  <si>
    <t>Reg_obj</t>
  </si>
  <si>
    <t>Reg_wobj</t>
  </si>
  <si>
    <t/>
  </si>
  <si>
    <t>Userconstraint</t>
  </si>
  <si>
    <t>-</t>
  </si>
  <si>
    <t>FIX</t>
  </si>
  <si>
    <t>INV</t>
  </si>
  <si>
    <t>VAR</t>
  </si>
  <si>
    <t>VARX</t>
  </si>
  <si>
    <t>ELS</t>
  </si>
  <si>
    <t>Scenario</t>
  </si>
  <si>
    <t>s1-may10</t>
  </si>
  <si>
    <t>s3-may10</t>
  </si>
  <si>
    <t>Period</t>
  </si>
  <si>
    <t>Table Name:</t>
  </si>
  <si>
    <t>Unsaved_20373</t>
  </si>
  <si>
    <t>fix + inv + var + varx</t>
  </si>
  <si>
    <t>Commodity</t>
  </si>
  <si>
    <t>Process</t>
  </si>
  <si>
    <t>Cost_Act</t>
  </si>
  <si>
    <t>AUTOCOL-GAS-CAM1</t>
  </si>
  <si>
    <t>AUTOCOL-GAS-CAM2</t>
  </si>
  <si>
    <t>AUTOCOL-GAS-CAM5</t>
  </si>
  <si>
    <t>AUTOCOL-GAS-CAM6</t>
  </si>
  <si>
    <t>AUTOCOL-GAS-CAM7</t>
  </si>
  <si>
    <t>AUTOCOL-NE-GASCT1-CAM2</t>
  </si>
  <si>
    <t>AUTOCOL-NE-GASCT1-CAM3</t>
  </si>
  <si>
    <t>AUTOCOL-NE-GASCT1-CAM5</t>
  </si>
  <si>
    <t>AUTOCOL-NE-GASCT1-CAM6</t>
  </si>
  <si>
    <t>AUTOCOL-NE-GASCT1-CAM7</t>
  </si>
  <si>
    <t>AUTOCOL-NE-GASCT1-CAM8</t>
  </si>
  <si>
    <t>AUTOCOL-NE-GASCT2-CAM1</t>
  </si>
  <si>
    <t>AUTOCOL-NE-GASCT2-CAM6</t>
  </si>
  <si>
    <t>AUTOCOL-NE-OIL1-CAM7</t>
  </si>
  <si>
    <t>AUTOCOL-OIL-CAM3</t>
  </si>
  <si>
    <t>AUTOCOL-OIL-CAM4</t>
  </si>
  <si>
    <t>AUTOCOL-OIL-CAM5</t>
  </si>
  <si>
    <t>AUTOCOL-OIL-CAM6</t>
  </si>
  <si>
    <t>AUTOCOL-OIL-CAM7</t>
  </si>
  <si>
    <t>AUTO-GAS-CAM1</t>
  </si>
  <si>
    <t>AUTO-GAS-CAM2</t>
  </si>
  <si>
    <t>AUTO-GAS-CAM3</t>
  </si>
  <si>
    <t>AUTO-GAS-CAM5</t>
  </si>
  <si>
    <t>AUTO-GAS-CAM6</t>
  </si>
  <si>
    <t>AUTO-GAS-CAM7</t>
  </si>
  <si>
    <t>AUTO-NE-GASCT1-CAM3</t>
  </si>
  <si>
    <t>AUTO-NE-GASCT1-CAM6</t>
  </si>
  <si>
    <t>AUTO-NE-GASCT1-CAM7</t>
  </si>
  <si>
    <t>AUTO-NE-GASCT1-CAM8</t>
  </si>
  <si>
    <t>AUTO-NE-OIL1-CAM7</t>
  </si>
  <si>
    <t>AUTO-OIL-CAM3</t>
  </si>
  <si>
    <t>AUTO-OIL-CAM4</t>
  </si>
  <si>
    <t>AUTO-OIL-CAM5</t>
  </si>
  <si>
    <t>AUTO-OIL-CAM6</t>
  </si>
  <si>
    <t>COL-GAS-CAM1</t>
  </si>
  <si>
    <t>COL-GAS-CAM2</t>
  </si>
  <si>
    <t>COL-GAS-CAM5</t>
  </si>
  <si>
    <t>COL-GAS-CAM6</t>
  </si>
  <si>
    <t>COL-GAS-CAM7</t>
  </si>
  <si>
    <t>COL-GAS-CAM8</t>
  </si>
  <si>
    <t>COL-LPG</t>
  </si>
  <si>
    <t>COL-OIL-CAM2</t>
  </si>
  <si>
    <t>COL-OIL-CAM3</t>
  </si>
  <si>
    <t>COL-OIL-CAM4</t>
  </si>
  <si>
    <t>COL-OIL-CAM5</t>
  </si>
  <si>
    <t>COL-OIL-CAM6</t>
  </si>
  <si>
    <t>COL-OIL-CAM8</t>
  </si>
  <si>
    <t>FTE-FUEL-GAS-CAM2-3</t>
  </si>
  <si>
    <t>PROF-CAM1</t>
  </si>
  <si>
    <t>PROF-CAM2</t>
  </si>
  <si>
    <t>PROF-CAM3</t>
  </si>
  <si>
    <t>PROF-CAM4</t>
  </si>
  <si>
    <t>PROF-CAM5</t>
  </si>
  <si>
    <t>PROF-CAM6</t>
  </si>
  <si>
    <t>PROF-CAM7</t>
  </si>
  <si>
    <t>PROF-CAM8</t>
  </si>
  <si>
    <t>REF1</t>
  </si>
  <si>
    <t>REF2</t>
  </si>
  <si>
    <t>Cost_Comx</t>
  </si>
  <si>
    <t>CO2e-Tax</t>
  </si>
  <si>
    <t>Cost_Flo</t>
  </si>
  <si>
    <t>AVG</t>
  </si>
  <si>
    <t>IMP-AVG</t>
  </si>
  <si>
    <t>BDSL</t>
  </si>
  <si>
    <t>IMP-BDSL</t>
  </si>
  <si>
    <t>EDSL</t>
  </si>
  <si>
    <t>EXP-DSL</t>
  </si>
  <si>
    <t>EGAS</t>
  </si>
  <si>
    <t>EXP-GAS</t>
  </si>
  <si>
    <t>EHFO</t>
  </si>
  <si>
    <t>EXP-HFO</t>
  </si>
  <si>
    <t>EHOIL</t>
  </si>
  <si>
    <t>EXP-HOIL</t>
  </si>
  <si>
    <t>ELC-SIN</t>
  </si>
  <si>
    <t>IMP-SIN</t>
  </si>
  <si>
    <t>ELC-SIN-TRA</t>
  </si>
  <si>
    <t>IMP-SIN-TRA</t>
  </si>
  <si>
    <t>ETH</t>
  </si>
  <si>
    <t>IMP-ETH</t>
  </si>
  <si>
    <t>GAS</t>
  </si>
  <si>
    <t>IMP-GAS</t>
  </si>
  <si>
    <t>GSL</t>
  </si>
  <si>
    <t>IMP-GSL</t>
  </si>
  <si>
    <t>HOIL</t>
  </si>
  <si>
    <t>IMP-HOIL</t>
  </si>
  <si>
    <t>KER</t>
  </si>
  <si>
    <t>IMP-KER</t>
  </si>
  <si>
    <t>LOIL</t>
  </si>
  <si>
    <t>IMP-LOIL</t>
  </si>
  <si>
    <t>LPG</t>
  </si>
  <si>
    <t>IMP-LPG</t>
  </si>
  <si>
    <t>MOIL</t>
  </si>
  <si>
    <t>IMP-MOIL</t>
  </si>
  <si>
    <t>R-CAM1</t>
  </si>
  <si>
    <t>MIN-CAM1</t>
  </si>
  <si>
    <t>R-CAM2</t>
  </si>
  <si>
    <t>MIN-CAM2</t>
  </si>
  <si>
    <t>R-CAM3</t>
  </si>
  <si>
    <t>MIN-CAM3</t>
  </si>
  <si>
    <t>R-CAM4</t>
  </si>
  <si>
    <t>MIN-CAM4</t>
  </si>
  <si>
    <t>R-CAM5</t>
  </si>
  <si>
    <t>MIN-CAM5</t>
  </si>
  <si>
    <t>R-CAM6</t>
  </si>
  <si>
    <t>MIN-CAM6</t>
  </si>
  <si>
    <t>R-CAM7</t>
  </si>
  <si>
    <t>MIN-CAM7</t>
  </si>
  <si>
    <t>R-CAM8</t>
  </si>
  <si>
    <t>MIN-CAM8</t>
  </si>
  <si>
    <t>Cost_Fom</t>
  </si>
  <si>
    <t>AUTOCOL-DSL-CAM2</t>
  </si>
  <si>
    <t>AUTOCOL-DSL-CAM3</t>
  </si>
  <si>
    <t>AUTOCOL-DSL-CAM4</t>
  </si>
  <si>
    <t>AUTOCOL-DSL-CAM5</t>
  </si>
  <si>
    <t>AUTOCOL-DSL-CAM6</t>
  </si>
  <si>
    <t>AUTOCOL-DSL-CAM7</t>
  </si>
  <si>
    <t>AUTOCOL-GAS-CAM4</t>
  </si>
  <si>
    <t>AUTO-DSL-CAM2</t>
  </si>
  <si>
    <t>AUTO-DSL-CAM3</t>
  </si>
  <si>
    <t>AUTO-DSL-CAM4</t>
  </si>
  <si>
    <t>AUTO-DSL-CAM5</t>
  </si>
  <si>
    <t>AUTO-DSL-CAM6</t>
  </si>
  <si>
    <t>AUTO-DSL-CAM7</t>
  </si>
  <si>
    <t>AUTO-LPG-CAM2</t>
  </si>
  <si>
    <t>AUTO-NE-SOLPV-2-CAM3</t>
  </si>
  <si>
    <t>AUTO-NE-SOLPV-2-CAM5</t>
  </si>
  <si>
    <t>AUTO-NE-SOLPV-2-CAM6</t>
  </si>
  <si>
    <t>AUTO-NE-WINON-2-CAM1</t>
  </si>
  <si>
    <t>AUTO-SOLPV-CAM3</t>
  </si>
  <si>
    <t>SMR-NE-REF1</t>
  </si>
  <si>
    <t>SMR-NE-REF2</t>
  </si>
  <si>
    <t>SMR-REF1</t>
  </si>
  <si>
    <t>SMR-REF2</t>
  </si>
  <si>
    <t>Cost_Salv</t>
  </si>
  <si>
    <t>INSTCAP</t>
  </si>
  <si>
    <t>Cap_New</t>
  </si>
  <si>
    <t>Cost_Inv</t>
  </si>
  <si>
    <t>LUMPINV</t>
  </si>
  <si>
    <t>Calculos propios</t>
  </si>
  <si>
    <t>¿Qué sume?</t>
  </si>
  <si>
    <t>Cost_Flow</t>
  </si>
  <si>
    <t>¿Cap_New?</t>
  </si>
  <si>
    <t>AUTO, SMR</t>
  </si>
  <si>
    <t>AUTO, COL, REF, PROF</t>
  </si>
  <si>
    <t>IMP (+) EXP (-) MIN (+)</t>
  </si>
  <si>
    <t>NE</t>
  </si>
  <si>
    <t>Cost_Act + Cost_Flow</t>
  </si>
  <si>
    <t>Sin descuento</t>
  </si>
  <si>
    <t>TIME_NPV</t>
  </si>
  <si>
    <t>CON DESCUENTO</t>
  </si>
  <si>
    <t>Proccesos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</si>
</sst>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6" formatCode="0.0000000"/>
    <numFmt numFmtId="168" formatCode="0.00000"/>
    <numFmt numFmtId="170" formatCode="0.000"/>
    <numFmt numFmtId="171" formatCode="0.0"/>
    <numFmt numFmtId="173" formatCode="_(* #,##0_);_(* \(#,##0\);_(* &quot;-&quot;??_);_(@_)"/>
  </numFmts>
  <fonts count="8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rgb="FF2B2C3C"/>
      <name val="Microsoft Sans Serif"/>
      <family val="2"/>
    </font>
    <font>
      <sz val="11"/>
      <color rgb="FF000000"/>
      <name val="Microsoft Sans Serif"/>
      <family val="2"/>
    </font>
    <font>
      <sz val="8.25"/>
      <color rgb="FF2B2C3C"/>
      <name val="Microsoft Sans Serif"/>
      <family val="2"/>
    </font>
    <font>
      <sz val="8.25"/>
      <color rgb="FF000000"/>
      <name val="Microsoft Sans Serif"/>
      <family val="2"/>
    </font>
    <font>
      <b/>
      <sz val="11"/>
      <color rgb="FFFF0000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EFF6FF"/>
        <bgColor rgb="FFEFF6FF"/>
      </patternFill>
    </fill>
    <fill>
      <patternFill patternType="solid">
        <fgColor rgb="FFEAF1FB"/>
        <bgColor rgb="FFEAF1FB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theme="6" tint="0.79998168889431442"/>
        <bgColor rgb="FFEAF1FB"/>
      </patternFill>
    </fill>
    <fill>
      <patternFill patternType="solid">
        <fgColor theme="6" tint="0.79998168889431442"/>
        <bgColor rgb="FFFFFFFF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rgb="FFEAF1FB"/>
      </patternFill>
    </fill>
    <fill>
      <patternFill patternType="solid">
        <fgColor theme="7" tint="0.79998168889431442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rgb="FFEAF1FB"/>
      </patternFill>
    </fill>
    <fill>
      <patternFill patternType="solid">
        <fgColor theme="8" tint="0.79998168889431442"/>
        <bgColor rgb="FFFFFFFF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rgb="FFEAF1FB"/>
      </patternFill>
    </fill>
    <fill>
      <patternFill patternType="solid">
        <fgColor theme="9" tint="0.79998168889431442"/>
        <bgColor rgb="FFFFFFFF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rgb="FFEAF1FB"/>
      </patternFill>
    </fill>
    <fill>
      <patternFill patternType="solid">
        <fgColor theme="7" tint="0.39997558519241921"/>
        <bgColor rgb="FFFFFFFF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rgb="FFEAF1FB"/>
      </patternFill>
    </fill>
    <fill>
      <patternFill patternType="solid">
        <fgColor theme="5" tint="0.59999389629810485"/>
        <bgColor rgb="FFFFFFFF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696969"/>
      </left>
      <right style="thin">
        <color rgb="FF696969"/>
      </right>
      <top style="thin">
        <color rgb="FF696969"/>
      </top>
      <bottom style="thin">
        <color rgb="FF696969"/>
      </bottom>
      <diagonal/>
    </border>
    <border>
      <left/>
      <right/>
      <top/>
      <bottom style="thin">
        <color rgb="FF696969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1" fillId="0" borderId="0"/>
  </cellStyleXfs>
  <cellXfs count="56">
    <xf numFmtId="0" fontId="0" fillId="0" borderId="0" xfId="0"/>
    <xf numFmtId="49" fontId="3" fillId="2" borderId="1" xfId="0" applyNumberFormat="1" applyFont="1" applyFill="1" applyBorder="1" applyAlignment="1">
      <alignment horizontal="left" vertical="center"/>
    </xf>
    <xf numFmtId="0" fontId="1" fillId="0" borderId="0" xfId="0" applyFont="1"/>
    <xf numFmtId="49" fontId="4" fillId="3" borderId="1" xfId="0" applyNumberFormat="1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right" vertical="center"/>
    </xf>
    <xf numFmtId="2" fontId="4" fillId="4" borderId="1" xfId="0" applyNumberFormat="1" applyFont="1" applyFill="1" applyBorder="1" applyAlignment="1">
      <alignment horizontal="right" vertical="center"/>
    </xf>
    <xf numFmtId="0" fontId="4" fillId="4" borderId="1" xfId="0" applyFont="1" applyFill="1" applyBorder="1" applyAlignment="1">
      <alignment horizontal="right" vertical="center"/>
    </xf>
    <xf numFmtId="2" fontId="0" fillId="0" borderId="0" xfId="0" applyNumberFormat="1"/>
    <xf numFmtId="43" fontId="0" fillId="0" borderId="0" xfId="1" applyFont="1"/>
    <xf numFmtId="43" fontId="0" fillId="0" borderId="0" xfId="0" applyNumberFormat="1"/>
    <xf numFmtId="166" fontId="1" fillId="0" borderId="0" xfId="0" applyNumberFormat="1" applyFont="1"/>
    <xf numFmtId="170" fontId="1" fillId="0" borderId="0" xfId="0" applyNumberFormat="1" applyFont="1"/>
    <xf numFmtId="170" fontId="0" fillId="0" borderId="0" xfId="0" applyNumberFormat="1"/>
    <xf numFmtId="2" fontId="4" fillId="5" borderId="1" xfId="0" applyNumberFormat="1" applyFont="1" applyFill="1" applyBorder="1" applyAlignment="1">
      <alignment horizontal="right" vertical="center"/>
    </xf>
    <xf numFmtId="168" fontId="4" fillId="4" borderId="1" xfId="0" applyNumberFormat="1" applyFont="1" applyFill="1" applyBorder="1" applyAlignment="1">
      <alignment horizontal="right" vertical="center"/>
    </xf>
    <xf numFmtId="49" fontId="4" fillId="3" borderId="0" xfId="0" applyNumberFormat="1" applyFont="1" applyFill="1" applyBorder="1" applyAlignment="1">
      <alignment horizontal="left" vertical="center"/>
    </xf>
    <xf numFmtId="0" fontId="1" fillId="0" borderId="0" xfId="2"/>
    <xf numFmtId="49" fontId="5" fillId="2" borderId="1" xfId="2" applyNumberFormat="1" applyFont="1" applyFill="1" applyBorder="1" applyAlignment="1">
      <alignment horizontal="left" vertical="center"/>
    </xf>
    <xf numFmtId="49" fontId="6" fillId="3" borderId="1" xfId="2" applyNumberFormat="1" applyFont="1" applyFill="1" applyBorder="1" applyAlignment="1">
      <alignment horizontal="left" vertical="center"/>
    </xf>
    <xf numFmtId="0" fontId="6" fillId="4" borderId="1" xfId="2" applyFont="1" applyFill="1" applyBorder="1" applyAlignment="1">
      <alignment horizontal="right" vertical="center"/>
    </xf>
    <xf numFmtId="2" fontId="6" fillId="4" borderId="1" xfId="2" applyNumberFormat="1" applyFont="1" applyFill="1" applyBorder="1" applyAlignment="1">
      <alignment horizontal="right" vertical="center"/>
    </xf>
    <xf numFmtId="0" fontId="6" fillId="3" borderId="1" xfId="2" applyFont="1" applyFill="1" applyBorder="1" applyAlignment="1">
      <alignment horizontal="right" vertical="center"/>
    </xf>
    <xf numFmtId="49" fontId="6" fillId="6" borderId="1" xfId="2" applyNumberFormat="1" applyFont="1" applyFill="1" applyBorder="1" applyAlignment="1">
      <alignment horizontal="left" vertical="center"/>
    </xf>
    <xf numFmtId="0" fontId="6" fillId="7" borderId="1" xfId="2" applyFont="1" applyFill="1" applyBorder="1" applyAlignment="1">
      <alignment horizontal="right" vertical="center"/>
    </xf>
    <xf numFmtId="2" fontId="6" fillId="7" borderId="1" xfId="2" applyNumberFormat="1" applyFont="1" applyFill="1" applyBorder="1" applyAlignment="1">
      <alignment horizontal="right" vertical="center"/>
    </xf>
    <xf numFmtId="0" fontId="0" fillId="8" borderId="0" xfId="0" applyFill="1"/>
    <xf numFmtId="49" fontId="6" fillId="9" borderId="1" xfId="2" applyNumberFormat="1" applyFont="1" applyFill="1" applyBorder="1" applyAlignment="1">
      <alignment horizontal="left" vertical="center"/>
    </xf>
    <xf numFmtId="0" fontId="6" fillId="10" borderId="1" xfId="2" applyFont="1" applyFill="1" applyBorder="1" applyAlignment="1">
      <alignment horizontal="right" vertical="center"/>
    </xf>
    <xf numFmtId="2" fontId="6" fillId="10" borderId="1" xfId="2" applyNumberFormat="1" applyFont="1" applyFill="1" applyBorder="1" applyAlignment="1">
      <alignment horizontal="right" vertical="center"/>
    </xf>
    <xf numFmtId="0" fontId="0" fillId="11" borderId="0" xfId="0" applyFill="1"/>
    <xf numFmtId="49" fontId="6" fillId="12" borderId="1" xfId="2" applyNumberFormat="1" applyFont="1" applyFill="1" applyBorder="1" applyAlignment="1">
      <alignment horizontal="left" vertical="center"/>
    </xf>
    <xf numFmtId="0" fontId="6" fillId="13" borderId="1" xfId="2" applyFont="1" applyFill="1" applyBorder="1" applyAlignment="1">
      <alignment horizontal="right" vertical="center"/>
    </xf>
    <xf numFmtId="2" fontId="6" fillId="13" borderId="1" xfId="2" applyNumberFormat="1" applyFont="1" applyFill="1" applyBorder="1" applyAlignment="1">
      <alignment horizontal="right" vertical="center"/>
    </xf>
    <xf numFmtId="0" fontId="0" fillId="14" borderId="0" xfId="0" applyFill="1"/>
    <xf numFmtId="49" fontId="6" fillId="15" borderId="1" xfId="2" applyNumberFormat="1" applyFont="1" applyFill="1" applyBorder="1" applyAlignment="1">
      <alignment horizontal="left" vertical="center"/>
    </xf>
    <xf numFmtId="0" fontId="6" fillId="16" borderId="1" xfId="2" applyFont="1" applyFill="1" applyBorder="1" applyAlignment="1">
      <alignment horizontal="right" vertical="center"/>
    </xf>
    <xf numFmtId="2" fontId="6" fillId="16" borderId="1" xfId="2" applyNumberFormat="1" applyFont="1" applyFill="1" applyBorder="1" applyAlignment="1">
      <alignment horizontal="right" vertical="center"/>
    </xf>
    <xf numFmtId="0" fontId="0" fillId="17" borderId="0" xfId="0" applyFill="1"/>
    <xf numFmtId="49" fontId="6" fillId="18" borderId="1" xfId="2" applyNumberFormat="1" applyFont="1" applyFill="1" applyBorder="1" applyAlignment="1">
      <alignment horizontal="left" vertical="center"/>
    </xf>
    <xf numFmtId="0" fontId="6" fillId="19" borderId="1" xfId="2" applyFont="1" applyFill="1" applyBorder="1" applyAlignment="1">
      <alignment horizontal="right" vertical="center"/>
    </xf>
    <xf numFmtId="2" fontId="6" fillId="19" borderId="1" xfId="2" applyNumberFormat="1" applyFont="1" applyFill="1" applyBorder="1" applyAlignment="1">
      <alignment horizontal="right" vertical="center"/>
    </xf>
    <xf numFmtId="0" fontId="0" fillId="20" borderId="0" xfId="0" applyFill="1"/>
    <xf numFmtId="49" fontId="6" fillId="21" borderId="1" xfId="2" applyNumberFormat="1" applyFont="1" applyFill="1" applyBorder="1" applyAlignment="1">
      <alignment horizontal="left" vertical="center"/>
    </xf>
    <xf numFmtId="0" fontId="6" fillId="22" borderId="1" xfId="2" applyFont="1" applyFill="1" applyBorder="1" applyAlignment="1">
      <alignment horizontal="right" vertical="center"/>
    </xf>
    <xf numFmtId="2" fontId="6" fillId="22" borderId="1" xfId="2" applyNumberFormat="1" applyFont="1" applyFill="1" applyBorder="1" applyAlignment="1">
      <alignment horizontal="right" vertical="center"/>
    </xf>
    <xf numFmtId="0" fontId="0" fillId="23" borderId="0" xfId="0" applyFill="1"/>
    <xf numFmtId="0" fontId="4" fillId="21" borderId="1" xfId="0" applyFont="1" applyFill="1" applyBorder="1" applyAlignment="1">
      <alignment horizontal="right" vertical="center"/>
    </xf>
    <xf numFmtId="49" fontId="4" fillId="21" borderId="0" xfId="0" applyNumberFormat="1" applyFont="1" applyFill="1" applyBorder="1" applyAlignment="1">
      <alignment horizontal="left" vertical="center"/>
    </xf>
    <xf numFmtId="2" fontId="0" fillId="23" borderId="0" xfId="0" applyNumberFormat="1" applyFill="1"/>
    <xf numFmtId="171" fontId="0" fillId="23" borderId="0" xfId="0" applyNumberFormat="1" applyFill="1"/>
    <xf numFmtId="0" fontId="1" fillId="23" borderId="0" xfId="0" applyFont="1" applyFill="1"/>
    <xf numFmtId="171" fontId="0" fillId="0" borderId="0" xfId="0" applyNumberFormat="1"/>
    <xf numFmtId="0" fontId="1" fillId="23" borderId="2" xfId="0" applyFont="1" applyFill="1" applyBorder="1" applyAlignment="1">
      <alignment horizontal="center"/>
    </xf>
    <xf numFmtId="1" fontId="0" fillId="0" borderId="0" xfId="0" applyNumberFormat="1"/>
    <xf numFmtId="173" fontId="0" fillId="0" borderId="0" xfId="1" applyNumberFormat="1" applyFont="1"/>
    <xf numFmtId="173" fontId="7" fillId="24" borderId="0" xfId="0" applyNumberFormat="1" applyFont="1" applyFill="1"/>
  </cellXfs>
  <cellStyles count="3">
    <cellStyle name="Millares" xfId="1" builtinId="3"/>
    <cellStyle name="Normal" xfId="0" builtinId="0"/>
    <cellStyle name="Normal 2" xfId="2" xr:uid="{D4CADDA9-D57B-4F67-BA18-DE1500FC09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>
          <a:solidFill>
            <a:schemeClr val="phClr"/>
          </a:solidFill>
        </a:ln>
        <a:ln>
          <a:solidFill>
            <a:schemeClr val="phClr"/>
          </a:solidFill>
        </a:ln>
        <a:ln>
          <a:solidFill>
            <a:schemeClr val="phClr"/>
          </a:solidFill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2"/>
  <sheetViews>
    <sheetView topLeftCell="A26" zoomScale="85" zoomScaleNormal="85" workbookViewId="0">
      <selection activeCell="D27" sqref="D27:L29"/>
    </sheetView>
  </sheetViews>
  <sheetFormatPr baseColWidth="10" defaultColWidth="9.33203125" defaultRowHeight="14.4" x14ac:dyDescent="0.3"/>
  <cols>
    <col min="1" max="3" width="17.109375" style="2" bestFit="1"/>
    <col min="4" max="4" width="20.5546875" style="2" customWidth="1"/>
    <col min="5" max="12" width="17.109375" style="2" bestFit="1"/>
    <col min="14" max="14" width="13.6640625" customWidth="1"/>
    <col min="15" max="15" width="12.109375" customWidth="1"/>
  </cols>
  <sheetData>
    <row r="1" spans="1:15" ht="18.75" customHeight="1" x14ac:dyDescent="0.3">
      <c r="A1" s="1" t="s">
        <v>0</v>
      </c>
      <c r="B1" s="2" t="s">
        <v>6</v>
      </c>
      <c r="C1" s="2" t="s">
        <v>6</v>
      </c>
      <c r="D1" s="1" t="s">
        <v>17</v>
      </c>
    </row>
    <row r="2" spans="1:15" ht="18.75" customHeight="1" x14ac:dyDescent="0.3">
      <c r="A2" s="1" t="s">
        <v>1</v>
      </c>
      <c r="B2" s="1" t="s">
        <v>7</v>
      </c>
      <c r="C2" s="1" t="s">
        <v>14</v>
      </c>
      <c r="D2" s="3" t="s">
        <v>8</v>
      </c>
      <c r="E2" s="4">
        <v>2019</v>
      </c>
      <c r="F2" s="4">
        <v>2020</v>
      </c>
      <c r="G2" s="4">
        <v>2025</v>
      </c>
      <c r="H2" s="4">
        <v>2030</v>
      </c>
      <c r="I2" s="4">
        <v>2035</v>
      </c>
      <c r="J2" s="4">
        <v>2040</v>
      </c>
      <c r="K2" s="4">
        <v>2045</v>
      </c>
      <c r="L2" s="4">
        <v>2050</v>
      </c>
    </row>
    <row r="3" spans="1:15" ht="18.75" customHeight="1" x14ac:dyDescent="0.3">
      <c r="A3" s="3" t="s">
        <v>2</v>
      </c>
      <c r="B3" s="3" t="s">
        <v>8</v>
      </c>
      <c r="C3" s="3" t="s">
        <v>15</v>
      </c>
      <c r="D3" s="5">
        <v>84625.008721439401</v>
      </c>
      <c r="E3" s="6"/>
      <c r="F3" s="6"/>
      <c r="G3" s="6"/>
      <c r="H3" s="6"/>
      <c r="I3" s="6"/>
      <c r="J3" s="6"/>
      <c r="K3" s="6"/>
      <c r="L3" s="6"/>
      <c r="N3" s="7"/>
    </row>
    <row r="4" spans="1:15" ht="18.75" customHeight="1" x14ac:dyDescent="0.3">
      <c r="A4" s="3" t="s">
        <v>3</v>
      </c>
      <c r="B4" s="3" t="s">
        <v>9</v>
      </c>
      <c r="C4" s="3" t="s">
        <v>15</v>
      </c>
      <c r="D4" s="6"/>
      <c r="E4" s="5">
        <v>19.145926834975</v>
      </c>
      <c r="F4" s="5">
        <v>19.145926834975</v>
      </c>
      <c r="G4" s="5">
        <v>44.705438896279702</v>
      </c>
      <c r="H4" s="5">
        <v>45.746722176045601</v>
      </c>
      <c r="I4" s="5">
        <v>36.366458060363101</v>
      </c>
      <c r="J4" s="5">
        <v>36.366458060363101</v>
      </c>
      <c r="K4" s="5">
        <v>36.357535202036999</v>
      </c>
      <c r="L4" s="5">
        <v>34.597268535370297</v>
      </c>
      <c r="O4" s="8">
        <f>SUM(E4:L4)</f>
        <v>272.43173460040879</v>
      </c>
    </row>
    <row r="5" spans="1:15" ht="18.75" customHeight="1" x14ac:dyDescent="0.3">
      <c r="A5" s="3" t="s">
        <v>3</v>
      </c>
      <c r="B5" s="3" t="s">
        <v>10</v>
      </c>
      <c r="C5" s="3" t="s">
        <v>15</v>
      </c>
      <c r="D5" s="6"/>
      <c r="E5" s="6"/>
      <c r="F5" s="6"/>
      <c r="G5" s="5">
        <v>125.239836615375</v>
      </c>
      <c r="H5" s="5">
        <v>130.610681223147</v>
      </c>
      <c r="I5" s="5">
        <v>149.53359891529101</v>
      </c>
      <c r="J5" s="5">
        <v>149.53359891529101</v>
      </c>
      <c r="K5" s="5">
        <v>163.85433360421499</v>
      </c>
      <c r="L5" s="5">
        <v>163.85433360421499</v>
      </c>
      <c r="O5" s="8">
        <f t="shared" ref="O5:O7" si="0">SUM(E5:L5)</f>
        <v>882.62638287753396</v>
      </c>
    </row>
    <row r="6" spans="1:15" ht="18.75" customHeight="1" x14ac:dyDescent="0.3">
      <c r="A6" s="3" t="s">
        <v>3</v>
      </c>
      <c r="B6" s="3" t="s">
        <v>11</v>
      </c>
      <c r="C6" s="3" t="s">
        <v>15</v>
      </c>
      <c r="D6" s="6"/>
      <c r="E6" s="5">
        <v>4357.0096618433299</v>
      </c>
      <c r="F6" s="5">
        <v>3995.7242182538498</v>
      </c>
      <c r="G6" s="5">
        <v>6923.0071766052197</v>
      </c>
      <c r="H6" s="5">
        <v>11339.804222283899</v>
      </c>
      <c r="I6" s="5">
        <v>15193.078394669799</v>
      </c>
      <c r="J6" s="5">
        <v>19158.700985233801</v>
      </c>
      <c r="K6" s="5">
        <v>23545.9251941572</v>
      </c>
      <c r="L6" s="5">
        <v>26293.673007317801</v>
      </c>
      <c r="O6" s="8">
        <f t="shared" si="0"/>
        <v>110806.92286036491</v>
      </c>
    </row>
    <row r="7" spans="1:15" ht="18.75" customHeight="1" x14ac:dyDescent="0.3">
      <c r="A7" s="3" t="s">
        <v>3</v>
      </c>
      <c r="B7" s="3" t="s">
        <v>12</v>
      </c>
      <c r="C7" s="3" t="s">
        <v>15</v>
      </c>
      <c r="D7" s="6"/>
      <c r="E7" s="5">
        <v>358.30070776736699</v>
      </c>
      <c r="F7" s="5">
        <v>367.72684011680502</v>
      </c>
      <c r="G7" s="5">
        <v>422.96917590482701</v>
      </c>
      <c r="H7" s="5">
        <v>432.55360657866601</v>
      </c>
      <c r="I7" s="5">
        <v>439.81704407619998</v>
      </c>
      <c r="J7" s="5">
        <v>446.92269124232803</v>
      </c>
      <c r="K7" s="5">
        <v>453.27241955277901</v>
      </c>
      <c r="L7" s="5">
        <v>463.04969372681398</v>
      </c>
      <c r="O7" s="8">
        <f t="shared" si="0"/>
        <v>3384.6121789657859</v>
      </c>
    </row>
    <row r="8" spans="1:15" ht="18.75" customHeight="1" x14ac:dyDescent="0.3">
      <c r="A8" s="3" t="s">
        <v>4</v>
      </c>
      <c r="B8" s="3" t="s">
        <v>8</v>
      </c>
      <c r="C8" s="3" t="s">
        <v>15</v>
      </c>
      <c r="D8" s="5">
        <v>84625.008721439299</v>
      </c>
      <c r="E8" s="6"/>
      <c r="F8" s="6"/>
      <c r="G8" s="6"/>
      <c r="H8" s="6"/>
      <c r="I8" s="6"/>
      <c r="J8" s="6"/>
      <c r="K8" s="6"/>
      <c r="L8" s="6"/>
      <c r="O8" s="9">
        <f>SUM(O4:O7)</f>
        <v>115346.59315680864</v>
      </c>
    </row>
    <row r="9" spans="1:15" ht="18.75" customHeight="1" x14ac:dyDescent="0.3">
      <c r="A9" s="3" t="s">
        <v>5</v>
      </c>
      <c r="B9" s="3" t="s">
        <v>13</v>
      </c>
      <c r="C9" s="3" t="s">
        <v>15</v>
      </c>
      <c r="D9" s="14">
        <v>0</v>
      </c>
      <c r="E9" s="6"/>
      <c r="F9" s="6"/>
      <c r="G9" s="6"/>
      <c r="H9" s="6"/>
      <c r="I9" s="6"/>
      <c r="J9" s="6"/>
      <c r="K9" s="6"/>
      <c r="L9" s="6"/>
    </row>
    <row r="10" spans="1:15" ht="18.75" customHeight="1" x14ac:dyDescent="0.3">
      <c r="A10" s="3" t="s">
        <v>5</v>
      </c>
      <c r="B10" s="3" t="s">
        <v>9</v>
      </c>
      <c r="C10" s="3" t="s">
        <v>15</v>
      </c>
      <c r="D10" s="5">
        <v>308.42269731970703</v>
      </c>
      <c r="E10" s="6"/>
      <c r="F10" s="6"/>
      <c r="G10" s="6"/>
      <c r="H10" s="6"/>
      <c r="I10" s="6"/>
      <c r="J10" s="6"/>
      <c r="K10" s="6"/>
      <c r="L10" s="6"/>
    </row>
    <row r="11" spans="1:15" ht="18.75" customHeight="1" x14ac:dyDescent="0.3">
      <c r="A11" s="3" t="s">
        <v>5</v>
      </c>
      <c r="B11" s="3" t="s">
        <v>10</v>
      </c>
      <c r="C11" s="3" t="s">
        <v>15</v>
      </c>
      <c r="D11" s="5">
        <v>773.44140235382599</v>
      </c>
      <c r="E11" s="6"/>
      <c r="F11" s="6"/>
      <c r="G11" s="6"/>
      <c r="H11" s="6"/>
      <c r="I11" s="6"/>
      <c r="J11" s="6"/>
      <c r="K11" s="6"/>
      <c r="L11" s="6"/>
    </row>
    <row r="12" spans="1:15" ht="18.75" customHeight="1" x14ac:dyDescent="0.3">
      <c r="A12" s="3" t="s">
        <v>5</v>
      </c>
      <c r="B12" s="3" t="s">
        <v>11</v>
      </c>
      <c r="C12" s="3" t="s">
        <v>15</v>
      </c>
      <c r="D12" s="13">
        <v>79823.312867621207</v>
      </c>
      <c r="E12" s="6"/>
      <c r="F12" s="6"/>
      <c r="G12" s="6"/>
      <c r="H12" s="6"/>
      <c r="I12" s="6"/>
      <c r="J12" s="6"/>
      <c r="K12" s="6"/>
      <c r="L12" s="6"/>
    </row>
    <row r="13" spans="1:15" ht="18.75" customHeight="1" x14ac:dyDescent="0.3">
      <c r="A13" s="3" t="s">
        <v>5</v>
      </c>
      <c r="B13" s="3" t="s">
        <v>12</v>
      </c>
      <c r="C13" s="3" t="s">
        <v>15</v>
      </c>
      <c r="D13" s="5">
        <v>3719.8317541445999</v>
      </c>
      <c r="E13" s="6"/>
      <c r="F13" s="6"/>
      <c r="G13" s="6"/>
      <c r="H13" s="6"/>
      <c r="I13" s="6"/>
      <c r="J13" s="6"/>
      <c r="K13" s="6"/>
      <c r="L13" s="6"/>
    </row>
    <row r="14" spans="1:15" ht="18.75" customHeight="1" x14ac:dyDescent="0.3">
      <c r="A14" s="3" t="s">
        <v>2</v>
      </c>
      <c r="B14" s="3" t="s">
        <v>8</v>
      </c>
      <c r="C14" s="3" t="s">
        <v>16</v>
      </c>
      <c r="D14" s="5">
        <v>83051.066932353802</v>
      </c>
      <c r="E14" s="6"/>
      <c r="F14" s="6"/>
      <c r="G14" s="6"/>
      <c r="H14" s="6"/>
      <c r="I14" s="6"/>
      <c r="J14" s="6"/>
      <c r="K14" s="6"/>
      <c r="L14" s="6"/>
    </row>
    <row r="15" spans="1:15" ht="18.75" customHeight="1" x14ac:dyDescent="0.3">
      <c r="A15" s="3" t="s">
        <v>3</v>
      </c>
      <c r="B15" s="3" t="s">
        <v>9</v>
      </c>
      <c r="C15" s="3" t="s">
        <v>16</v>
      </c>
      <c r="D15" s="6"/>
      <c r="E15" s="5">
        <v>19.145926834975</v>
      </c>
      <c r="F15" s="5">
        <v>19.145926834975</v>
      </c>
      <c r="G15" s="5">
        <v>22.8446255745326</v>
      </c>
      <c r="H15" s="5">
        <v>26.407899099794601</v>
      </c>
      <c r="I15" s="5">
        <v>13.502229319642201</v>
      </c>
      <c r="J15" s="5">
        <v>13.502229319642201</v>
      </c>
      <c r="K15" s="5">
        <v>13.4933064613161</v>
      </c>
      <c r="L15" s="5">
        <v>11.7330397946494</v>
      </c>
    </row>
    <row r="16" spans="1:15" ht="18.75" customHeight="1" x14ac:dyDescent="0.3">
      <c r="A16" s="3" t="s">
        <v>3</v>
      </c>
      <c r="B16" s="3" t="s">
        <v>10</v>
      </c>
      <c r="C16" s="3" t="s">
        <v>16</v>
      </c>
      <c r="D16" s="6"/>
      <c r="E16" s="6"/>
      <c r="F16" s="6"/>
      <c r="G16" s="5">
        <v>11.9159957046418</v>
      </c>
      <c r="H16" s="5">
        <v>30.808111302575401</v>
      </c>
      <c r="I16" s="5">
        <v>30.854842067118799</v>
      </c>
      <c r="J16" s="5">
        <v>30.854842067118799</v>
      </c>
      <c r="K16" s="5">
        <v>45.175576756043199</v>
      </c>
      <c r="L16" s="5">
        <v>45.175576756043199</v>
      </c>
    </row>
    <row r="17" spans="1:12" ht="18.75" customHeight="1" x14ac:dyDescent="0.3">
      <c r="A17" s="3" t="s">
        <v>3</v>
      </c>
      <c r="B17" s="3" t="s">
        <v>11</v>
      </c>
      <c r="C17" s="3" t="s">
        <v>16</v>
      </c>
      <c r="D17" s="6"/>
      <c r="E17" s="5">
        <v>4357.0108043702303</v>
      </c>
      <c r="F17" s="5">
        <v>4147.1950296848199</v>
      </c>
      <c r="G17" s="5">
        <v>8026.2010608461196</v>
      </c>
      <c r="H17" s="5">
        <v>11852.6409328396</v>
      </c>
      <c r="I17" s="5">
        <v>14549.985197099501</v>
      </c>
      <c r="J17" s="5">
        <v>16424.4299412689</v>
      </c>
      <c r="K17" s="5">
        <v>18492.320336079501</v>
      </c>
      <c r="L17" s="5">
        <v>19420.722190706299</v>
      </c>
    </row>
    <row r="18" spans="1:12" ht="18.75" customHeight="1" x14ac:dyDescent="0.3">
      <c r="A18" s="3" t="s">
        <v>3</v>
      </c>
      <c r="B18" s="3" t="s">
        <v>12</v>
      </c>
      <c r="C18" s="3" t="s">
        <v>16</v>
      </c>
      <c r="D18" s="6"/>
      <c r="E18" s="5">
        <v>358.30072191770898</v>
      </c>
      <c r="F18" s="5">
        <v>359.093493185407</v>
      </c>
      <c r="G18" s="5">
        <v>378.327357355652</v>
      </c>
      <c r="H18" s="5">
        <v>388.58163036799903</v>
      </c>
      <c r="I18" s="5">
        <v>380.22069345405299</v>
      </c>
      <c r="J18" s="5">
        <v>364.633914709838</v>
      </c>
      <c r="K18" s="5">
        <v>347.87523211220798</v>
      </c>
      <c r="L18" s="5">
        <v>324.80231265493597</v>
      </c>
    </row>
    <row r="19" spans="1:12" ht="18.75" customHeight="1" x14ac:dyDescent="0.3">
      <c r="A19" s="3" t="s">
        <v>4</v>
      </c>
      <c r="B19" s="3" t="s">
        <v>8</v>
      </c>
      <c r="C19" s="3" t="s">
        <v>16</v>
      </c>
      <c r="D19" s="5">
        <v>83051.066932353904</v>
      </c>
      <c r="E19" s="6"/>
      <c r="F19" s="6"/>
      <c r="G19" s="6"/>
      <c r="H19" s="6"/>
      <c r="I19" s="6"/>
      <c r="J19" s="6"/>
      <c r="K19" s="6"/>
      <c r="L19" s="6"/>
    </row>
    <row r="20" spans="1:12" ht="18.75" customHeight="1" x14ac:dyDescent="0.3">
      <c r="A20" s="3" t="s">
        <v>5</v>
      </c>
      <c r="B20" s="3" t="s">
        <v>13</v>
      </c>
      <c r="C20" s="3" t="s">
        <v>16</v>
      </c>
      <c r="D20" s="5">
        <v>0</v>
      </c>
      <c r="E20" s="6"/>
      <c r="F20" s="6"/>
      <c r="G20" s="6"/>
      <c r="H20" s="6"/>
      <c r="I20" s="6"/>
      <c r="J20" s="6"/>
      <c r="K20" s="6"/>
      <c r="L20" s="6"/>
    </row>
    <row r="21" spans="1:12" ht="18.75" customHeight="1" x14ac:dyDescent="0.3">
      <c r="A21" s="3" t="s">
        <v>5</v>
      </c>
      <c r="B21" s="3" t="s">
        <v>9</v>
      </c>
      <c r="C21" s="3" t="s">
        <v>16</v>
      </c>
      <c r="D21" s="5">
        <v>185.03740573539301</v>
      </c>
      <c r="E21" s="6"/>
      <c r="F21" s="6"/>
      <c r="G21" s="6"/>
      <c r="H21" s="6"/>
      <c r="I21" s="6"/>
      <c r="J21" s="6"/>
      <c r="K21" s="6"/>
      <c r="L21" s="6"/>
    </row>
    <row r="22" spans="1:12" ht="18.75" customHeight="1" x14ac:dyDescent="0.3">
      <c r="A22" s="3" t="s">
        <v>5</v>
      </c>
      <c r="B22" s="3" t="s">
        <v>10</v>
      </c>
      <c r="C22" s="3" t="s">
        <v>16</v>
      </c>
      <c r="D22" s="5">
        <v>134.215969242688</v>
      </c>
      <c r="E22" s="6"/>
      <c r="F22" s="6"/>
      <c r="G22" s="6"/>
      <c r="H22" s="6"/>
      <c r="I22" s="6"/>
      <c r="J22" s="6"/>
      <c r="K22" s="6"/>
      <c r="L22" s="6"/>
    </row>
    <row r="23" spans="1:12" ht="18.75" customHeight="1" x14ac:dyDescent="0.3">
      <c r="A23" s="3" t="s">
        <v>5</v>
      </c>
      <c r="B23" s="3" t="s">
        <v>11</v>
      </c>
      <c r="C23" s="3" t="s">
        <v>16</v>
      </c>
      <c r="D23" s="5">
        <v>79347.987076353602</v>
      </c>
      <c r="E23" s="6"/>
      <c r="F23" s="6"/>
      <c r="G23" s="6"/>
      <c r="H23" s="6"/>
      <c r="I23" s="6"/>
      <c r="J23" s="6"/>
      <c r="K23" s="6"/>
      <c r="L23" s="6"/>
    </row>
    <row r="24" spans="1:12" ht="18.75" customHeight="1" x14ac:dyDescent="0.3">
      <c r="A24" s="3" t="s">
        <v>5</v>
      </c>
      <c r="B24" s="3" t="s">
        <v>12</v>
      </c>
      <c r="C24" s="3" t="s">
        <v>16</v>
      </c>
      <c r="D24" s="5">
        <v>3383.8264810221799</v>
      </c>
      <c r="E24" s="6"/>
      <c r="F24" s="6"/>
      <c r="G24" s="6"/>
      <c r="H24" s="6"/>
      <c r="I24" s="6"/>
      <c r="J24" s="6"/>
      <c r="K24" s="6"/>
      <c r="L24" s="6"/>
    </row>
    <row r="27" spans="1:12" x14ac:dyDescent="0.3">
      <c r="D27" s="2" t="s">
        <v>18</v>
      </c>
      <c r="E27" s="2" t="s">
        <v>19</v>
      </c>
    </row>
    <row r="28" spans="1:12" x14ac:dyDescent="0.3">
      <c r="D28" s="2" t="s">
        <v>14</v>
      </c>
      <c r="E28" s="2">
        <v>2019</v>
      </c>
      <c r="F28" s="2">
        <v>2020</v>
      </c>
      <c r="G28" s="2">
        <v>2025</v>
      </c>
      <c r="H28" s="2">
        <v>2030</v>
      </c>
      <c r="I28" s="2">
        <v>2035</v>
      </c>
      <c r="J28" s="2">
        <v>2040</v>
      </c>
      <c r="K28" s="2">
        <v>2045</v>
      </c>
      <c r="L28" s="2">
        <v>2050</v>
      </c>
    </row>
    <row r="29" spans="1:12" x14ac:dyDescent="0.3">
      <c r="D29" s="2" t="s">
        <v>15</v>
      </c>
      <c r="E29" s="10">
        <v>1</v>
      </c>
      <c r="F29" s="10">
        <v>2.4018312682215699</v>
      </c>
      <c r="G29" s="10">
        <v>2.56580849861701</v>
      </c>
      <c r="H29" s="10">
        <v>1.45590864874631</v>
      </c>
      <c r="I29" s="10">
        <v>0.82612166677163401</v>
      </c>
      <c r="J29" s="10">
        <v>0.46876361981723702</v>
      </c>
      <c r="K29" s="10">
        <v>0.26598906686816298</v>
      </c>
      <c r="L29" s="10">
        <v>0.150929339868526</v>
      </c>
    </row>
    <row r="34" spans="1:14" x14ac:dyDescent="0.3">
      <c r="D34" s="3" t="s">
        <v>9</v>
      </c>
      <c r="E34" s="11">
        <f>E15*E$29</f>
        <v>19.145926834975</v>
      </c>
      <c r="F34" s="11">
        <f>F15*F$29</f>
        <v>45.985285731325391</v>
      </c>
      <c r="G34" s="11">
        <f t="shared" ref="F34:L34" si="1">G15*G$29</f>
        <v>58.614934446859237</v>
      </c>
      <c r="H34" s="11">
        <f t="shared" si="1"/>
        <v>38.447488694610854</v>
      </c>
      <c r="I34" s="11">
        <f t="shared" si="1"/>
        <v>11.154484190675641</v>
      </c>
      <c r="J34" s="11">
        <f t="shared" si="1"/>
        <v>6.3293538914779077</v>
      </c>
      <c r="K34" s="11">
        <f t="shared" si="1"/>
        <v>3.5890719946116239</v>
      </c>
      <c r="L34" s="11">
        <f>L15*L$29</f>
        <v>1.7708599508575797</v>
      </c>
      <c r="N34" s="12">
        <f>SUM(E34:L34)</f>
        <v>185.03740573539324</v>
      </c>
    </row>
    <row r="35" spans="1:14" x14ac:dyDescent="0.3">
      <c r="D35" s="3" t="s">
        <v>10</v>
      </c>
      <c r="E35" s="11">
        <f t="shared" ref="E35:L37" si="2">E16*E$29</f>
        <v>0</v>
      </c>
      <c r="F35" s="11">
        <f t="shared" si="2"/>
        <v>0</v>
      </c>
      <c r="G35" s="11">
        <f t="shared" si="2"/>
        <v>30.574163048453716</v>
      </c>
      <c r="H35" s="11">
        <f t="shared" si="2"/>
        <v>44.853795696958471</v>
      </c>
      <c r="I35" s="11">
        <f t="shared" si="2"/>
        <v>25.489853556463711</v>
      </c>
      <c r="J35" s="11">
        <f t="shared" si="2"/>
        <v>14.463627456271768</v>
      </c>
      <c r="K35" s="11">
        <f t="shared" si="2"/>
        <v>12.016209506571004</v>
      </c>
      <c r="L35" s="11">
        <f t="shared" si="2"/>
        <v>6.8183199779695274</v>
      </c>
      <c r="N35" s="12">
        <f t="shared" ref="N35:N37" si="3">SUM(E35:L35)</f>
        <v>134.2159692426882</v>
      </c>
    </row>
    <row r="36" spans="1:14" x14ac:dyDescent="0.3">
      <c r="D36" s="3" t="s">
        <v>11</v>
      </c>
      <c r="E36" s="11">
        <f t="shared" si="2"/>
        <v>4357.0108043702303</v>
      </c>
      <c r="F36" s="11">
        <f t="shared" si="2"/>
        <v>9960.862697710083</v>
      </c>
      <c r="G36" s="11">
        <f t="shared" si="2"/>
        <v>20593.694893527834</v>
      </c>
      <c r="H36" s="11">
        <f t="shared" si="2"/>
        <v>17256.362444605704</v>
      </c>
      <c r="I36" s="11">
        <f t="shared" si="2"/>
        <v>12020.058022530442</v>
      </c>
      <c r="J36" s="11">
        <f t="shared" si="2"/>
        <v>7699.1752327038193</v>
      </c>
      <c r="K36" s="11">
        <f t="shared" si="2"/>
        <v>4918.7550304209408</v>
      </c>
      <c r="L36" s="11">
        <f t="shared" si="2"/>
        <v>2931.1567800133357</v>
      </c>
      <c r="N36" s="12">
        <f t="shared" si="3"/>
        <v>79737.075905882404</v>
      </c>
    </row>
    <row r="37" spans="1:14" x14ac:dyDescent="0.3">
      <c r="D37" s="3" t="s">
        <v>12</v>
      </c>
      <c r="E37" s="11">
        <f t="shared" si="2"/>
        <v>358.30072191770898</v>
      </c>
      <c r="F37" s="11">
        <f t="shared" si="2"/>
        <v>862.48198014761977</v>
      </c>
      <c r="G37" s="11">
        <f t="shared" si="2"/>
        <v>970.71554876244647</v>
      </c>
      <c r="H37" s="11">
        <f t="shared" si="2"/>
        <v>565.73935639671151</v>
      </c>
      <c r="I37" s="11">
        <f t="shared" si="2"/>
        <v>314.10855301732875</v>
      </c>
      <c r="J37" s="11">
        <f t="shared" si="2"/>
        <v>170.92711376751333</v>
      </c>
      <c r="K37" s="11">
        <f t="shared" si="2"/>
        <v>92.53100837607181</v>
      </c>
      <c r="L37" s="11">
        <f t="shared" si="2"/>
        <v>49.022198636780075</v>
      </c>
      <c r="N37" s="12">
        <f t="shared" si="3"/>
        <v>3383.8264810221808</v>
      </c>
    </row>
    <row r="38" spans="1:14" x14ac:dyDescent="0.3">
      <c r="N38" s="12">
        <f>SUM(N34:N37)</f>
        <v>83440.155761882663</v>
      </c>
    </row>
    <row r="39" spans="1:14" x14ac:dyDescent="0.3">
      <c r="D39" s="15" t="s">
        <v>20</v>
      </c>
      <c r="E39" s="11">
        <f>SUM(E34:E37)</f>
        <v>4734.4574531229146</v>
      </c>
      <c r="F39" s="11">
        <f t="shared" ref="F39:L39" si="4">SUM(F34:F37)</f>
        <v>10869.329963589029</v>
      </c>
      <c r="G39" s="11">
        <f t="shared" si="4"/>
        <v>21653.599539785595</v>
      </c>
      <c r="H39" s="11">
        <f t="shared" si="4"/>
        <v>17905.403085393984</v>
      </c>
      <c r="I39" s="11">
        <f t="shared" si="4"/>
        <v>12370.81091329491</v>
      </c>
      <c r="J39" s="11">
        <f t="shared" si="4"/>
        <v>7890.895327819082</v>
      </c>
      <c r="K39" s="11">
        <f t="shared" si="4"/>
        <v>5026.8913202981948</v>
      </c>
      <c r="L39" s="11">
        <f t="shared" si="4"/>
        <v>2988.7681585789428</v>
      </c>
      <c r="N39" s="12">
        <f>SUM(E39:L39)</f>
        <v>83440.155761882648</v>
      </c>
    </row>
    <row r="43" spans="1:14" x14ac:dyDescent="0.3">
      <c r="A43" s="2" t="s">
        <v>18</v>
      </c>
      <c r="B43" s="2" t="s">
        <v>19</v>
      </c>
    </row>
    <row r="44" spans="1:14" x14ac:dyDescent="0.3">
      <c r="A44" s="2" t="s">
        <v>7</v>
      </c>
      <c r="B44" s="2" t="s">
        <v>14</v>
      </c>
      <c r="C44" s="2">
        <v>2019</v>
      </c>
      <c r="D44" s="2">
        <v>2020</v>
      </c>
      <c r="E44" s="2">
        <v>2025</v>
      </c>
      <c r="F44" s="2">
        <v>2030</v>
      </c>
      <c r="G44" s="2">
        <v>2035</v>
      </c>
      <c r="H44" s="2">
        <v>2040</v>
      </c>
      <c r="I44" s="2">
        <v>2045</v>
      </c>
      <c r="J44" s="2">
        <v>2050</v>
      </c>
    </row>
    <row r="45" spans="1:14" x14ac:dyDescent="0.3">
      <c r="A45" s="2" t="s">
        <v>9</v>
      </c>
      <c r="B45" s="2" t="s">
        <v>15</v>
      </c>
      <c r="C45" s="2">
        <v>19.145926834975</v>
      </c>
      <c r="D45" s="2">
        <v>19.145926834975</v>
      </c>
      <c r="E45" s="2">
        <v>44.705438896279702</v>
      </c>
      <c r="F45" s="2">
        <v>45.746722176045601</v>
      </c>
      <c r="G45" s="2">
        <v>36.366458060363101</v>
      </c>
      <c r="H45" s="2">
        <v>36.366458060363101</v>
      </c>
      <c r="I45" s="2">
        <v>36.357535202036999</v>
      </c>
      <c r="J45" s="2">
        <v>34.597268535370297</v>
      </c>
    </row>
    <row r="46" spans="1:14" x14ac:dyDescent="0.3">
      <c r="A46" s="2" t="s">
        <v>9</v>
      </c>
      <c r="B46" s="2" t="s">
        <v>16</v>
      </c>
      <c r="C46" s="2">
        <v>19.145926834975</v>
      </c>
      <c r="D46" s="2">
        <v>19.145926834975</v>
      </c>
      <c r="E46" s="2">
        <v>22.8446255745326</v>
      </c>
      <c r="F46" s="2">
        <v>26.407899099794601</v>
      </c>
      <c r="G46" s="2">
        <v>13.502229319642201</v>
      </c>
      <c r="H46" s="2">
        <v>13.502229319642201</v>
      </c>
      <c r="I46" s="2">
        <v>13.4933064613161</v>
      </c>
      <c r="J46" s="2">
        <v>11.7330397946494</v>
      </c>
    </row>
    <row r="47" spans="1:14" x14ac:dyDescent="0.3">
      <c r="A47" s="2" t="s">
        <v>10</v>
      </c>
      <c r="B47" s="2" t="s">
        <v>15</v>
      </c>
      <c r="E47" s="2">
        <v>125.239836615375</v>
      </c>
      <c r="F47" s="2">
        <v>130.610681223147</v>
      </c>
      <c r="G47" s="2">
        <v>149.53359891529101</v>
      </c>
      <c r="H47" s="2">
        <v>149.53359891529101</v>
      </c>
      <c r="I47" s="2">
        <v>163.85433360421499</v>
      </c>
      <c r="J47" s="2">
        <v>163.85433360421499</v>
      </c>
    </row>
    <row r="48" spans="1:14" x14ac:dyDescent="0.3">
      <c r="A48" s="2" t="s">
        <v>10</v>
      </c>
      <c r="B48" s="2" t="s">
        <v>16</v>
      </c>
      <c r="E48" s="2">
        <v>11.9159957046418</v>
      </c>
      <c r="F48" s="2">
        <v>30.808111302575401</v>
      </c>
      <c r="G48" s="2">
        <v>30.854842067118799</v>
      </c>
      <c r="H48" s="2">
        <v>30.854842067118799</v>
      </c>
      <c r="I48" s="2">
        <v>45.175576756043199</v>
      </c>
      <c r="J48" s="2">
        <v>45.175576756043199</v>
      </c>
    </row>
    <row r="49" spans="1:10" x14ac:dyDescent="0.3">
      <c r="A49" s="2" t="s">
        <v>11</v>
      </c>
      <c r="B49" s="2" t="s">
        <v>15</v>
      </c>
      <c r="C49" s="2">
        <v>4357.0096618433299</v>
      </c>
      <c r="D49" s="2">
        <v>3995.7242182538498</v>
      </c>
      <c r="E49" s="2">
        <v>6923.0071766052197</v>
      </c>
      <c r="F49" s="2">
        <v>11339.804222283899</v>
      </c>
      <c r="G49" s="2">
        <v>15193.078394669799</v>
      </c>
      <c r="H49" s="2">
        <v>19158.700985233801</v>
      </c>
      <c r="I49" s="2">
        <v>23545.9251941572</v>
      </c>
      <c r="J49" s="2">
        <v>26293.673007317801</v>
      </c>
    </row>
    <row r="50" spans="1:10" x14ac:dyDescent="0.3">
      <c r="A50" s="2" t="s">
        <v>11</v>
      </c>
      <c r="B50" s="2" t="s">
        <v>16</v>
      </c>
      <c r="C50" s="2">
        <v>4357.0108043702303</v>
      </c>
      <c r="D50" s="2">
        <v>4147.1950296848199</v>
      </c>
      <c r="E50" s="2">
        <v>8026.2010608461196</v>
      </c>
      <c r="F50" s="2">
        <v>11852.6409328396</v>
      </c>
      <c r="G50" s="2">
        <v>14549.985197099501</v>
      </c>
      <c r="H50" s="2">
        <v>16424.4299412689</v>
      </c>
      <c r="I50" s="2">
        <v>18492.320336079501</v>
      </c>
      <c r="J50" s="2">
        <v>19420.722190706299</v>
      </c>
    </row>
    <row r="51" spans="1:10" x14ac:dyDescent="0.3">
      <c r="A51" s="2" t="s">
        <v>12</v>
      </c>
      <c r="B51" s="2" t="s">
        <v>15</v>
      </c>
      <c r="C51" s="2">
        <v>358.30070776736699</v>
      </c>
      <c r="D51" s="2">
        <v>367.72684011680502</v>
      </c>
      <c r="E51" s="2">
        <v>422.96917590482701</v>
      </c>
      <c r="F51" s="2">
        <v>432.55360657866601</v>
      </c>
      <c r="G51" s="2">
        <v>439.81704407619998</v>
      </c>
      <c r="H51" s="2">
        <v>446.92269124232803</v>
      </c>
      <c r="I51" s="2">
        <v>453.27241955277901</v>
      </c>
      <c r="J51" s="2">
        <v>463.04969372681398</v>
      </c>
    </row>
    <row r="52" spans="1:10" x14ac:dyDescent="0.3">
      <c r="A52" s="2" t="s">
        <v>12</v>
      </c>
      <c r="B52" s="2" t="s">
        <v>16</v>
      </c>
      <c r="C52" s="2">
        <v>358.30072191770898</v>
      </c>
      <c r="D52" s="2">
        <v>359.093493185407</v>
      </c>
      <c r="E52" s="2">
        <v>378.327357355652</v>
      </c>
      <c r="F52" s="2">
        <v>388.58163036799903</v>
      </c>
      <c r="G52" s="2">
        <v>380.22069345405299</v>
      </c>
      <c r="H52" s="2">
        <v>364.633914709838</v>
      </c>
      <c r="I52" s="2">
        <v>347.87523211220798</v>
      </c>
      <c r="J52" s="2">
        <v>324.80231265493597</v>
      </c>
    </row>
  </sheetData>
  <autoFilter ref="A2:L2" xr:uid="{00000000-0001-0000-0000-000000000000}">
    <sortState xmlns:xlrd2="http://schemas.microsoft.com/office/spreadsheetml/2017/richdata2" ref="A3:L24">
      <sortCondition ref="C2"/>
    </sortState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11C3B-A916-4261-A738-09ED9FE33CA6}">
  <dimension ref="A1:N263"/>
  <sheetViews>
    <sheetView tabSelected="1" topLeftCell="A222" workbookViewId="0">
      <selection activeCell="E247" sqref="E247:L247"/>
    </sheetView>
  </sheetViews>
  <sheetFormatPr baseColWidth="10" defaultRowHeight="14.4" x14ac:dyDescent="0.3"/>
  <cols>
    <col min="2" max="2" width="42.5546875" customWidth="1"/>
    <col min="3" max="3" width="22.6640625" customWidth="1"/>
    <col min="4" max="4" width="27.88671875" customWidth="1"/>
  </cols>
  <sheetData>
    <row r="1" spans="1:13" x14ac:dyDescent="0.3">
      <c r="A1" s="17" t="s">
        <v>0</v>
      </c>
      <c r="B1" s="16" t="s">
        <v>6</v>
      </c>
      <c r="C1" s="16" t="s">
        <v>6</v>
      </c>
      <c r="D1" s="16" t="s">
        <v>6</v>
      </c>
      <c r="E1" s="17" t="s">
        <v>17</v>
      </c>
      <c r="F1" s="16"/>
      <c r="G1" s="16"/>
      <c r="H1" s="16"/>
      <c r="I1" s="16"/>
      <c r="J1" s="16"/>
      <c r="K1" s="16"/>
      <c r="L1" s="16"/>
      <c r="M1" s="16"/>
    </row>
    <row r="2" spans="1:13" x14ac:dyDescent="0.3">
      <c r="A2" s="17" t="s">
        <v>7</v>
      </c>
      <c r="B2" s="17" t="s">
        <v>1</v>
      </c>
      <c r="C2" s="17" t="s">
        <v>21</v>
      </c>
      <c r="D2" s="17" t="s">
        <v>22</v>
      </c>
      <c r="E2" s="18" t="s">
        <v>8</v>
      </c>
      <c r="F2" s="21">
        <v>2019</v>
      </c>
      <c r="G2" s="21">
        <v>2020</v>
      </c>
      <c r="H2" s="21">
        <v>2025</v>
      </c>
      <c r="I2" s="21">
        <v>2030</v>
      </c>
      <c r="J2" s="21">
        <v>2035</v>
      </c>
      <c r="K2" s="21">
        <v>2040</v>
      </c>
      <c r="L2" s="21">
        <v>2045</v>
      </c>
      <c r="M2" s="21">
        <v>2050</v>
      </c>
    </row>
    <row r="3" spans="1:13" s="25" customFormat="1" x14ac:dyDescent="0.3">
      <c r="A3" s="22" t="s">
        <v>8</v>
      </c>
      <c r="B3" s="22" t="s">
        <v>23</v>
      </c>
      <c r="C3" s="22" t="s">
        <v>8</v>
      </c>
      <c r="D3" s="22" t="s">
        <v>24</v>
      </c>
      <c r="E3" s="23"/>
      <c r="F3" s="23"/>
      <c r="G3" s="24">
        <v>1.24691800511976E-2</v>
      </c>
      <c r="H3" s="24">
        <v>8.7567369437027594E-3</v>
      </c>
      <c r="I3" s="24">
        <v>4.5412832229219397E-3</v>
      </c>
      <c r="J3" s="23"/>
      <c r="K3" s="23"/>
      <c r="L3" s="23"/>
      <c r="M3" s="23"/>
    </row>
    <row r="4" spans="1:13" s="25" customFormat="1" x14ac:dyDescent="0.3">
      <c r="A4" s="22" t="s">
        <v>8</v>
      </c>
      <c r="B4" s="22" t="s">
        <v>23</v>
      </c>
      <c r="C4" s="22" t="s">
        <v>8</v>
      </c>
      <c r="D4" s="22" t="s">
        <v>25</v>
      </c>
      <c r="E4" s="23"/>
      <c r="F4" s="24">
        <v>1.0020810120809701E-2</v>
      </c>
      <c r="G4" s="24">
        <v>1.0020810120809701E-2</v>
      </c>
      <c r="H4" s="24">
        <v>1.0020810120809701E-2</v>
      </c>
      <c r="I4" s="24">
        <v>1.0020810120809701E-2</v>
      </c>
      <c r="J4" s="23"/>
      <c r="K4" s="23"/>
      <c r="L4" s="23"/>
      <c r="M4" s="23"/>
    </row>
    <row r="5" spans="1:13" s="25" customFormat="1" x14ac:dyDescent="0.3">
      <c r="A5" s="22" t="s">
        <v>8</v>
      </c>
      <c r="B5" s="22" t="s">
        <v>23</v>
      </c>
      <c r="C5" s="22" t="s">
        <v>8</v>
      </c>
      <c r="D5" s="22" t="s">
        <v>26</v>
      </c>
      <c r="E5" s="23"/>
      <c r="F5" s="24">
        <v>3.34027004026992E-3</v>
      </c>
      <c r="G5" s="24">
        <v>3.34027004026992E-3</v>
      </c>
      <c r="H5" s="24">
        <v>3.34027004026992E-3</v>
      </c>
      <c r="I5" s="24">
        <v>3.34027004026992E-3</v>
      </c>
      <c r="J5" s="23"/>
      <c r="K5" s="23"/>
      <c r="L5" s="23"/>
      <c r="M5" s="23"/>
    </row>
    <row r="6" spans="1:13" s="25" customFormat="1" x14ac:dyDescent="0.3">
      <c r="A6" s="22" t="s">
        <v>8</v>
      </c>
      <c r="B6" s="22" t="s">
        <v>23</v>
      </c>
      <c r="C6" s="22" t="s">
        <v>8</v>
      </c>
      <c r="D6" s="22" t="s">
        <v>27</v>
      </c>
      <c r="E6" s="23"/>
      <c r="F6" s="24">
        <v>1.29899390454941E-3</v>
      </c>
      <c r="G6" s="24">
        <v>1.29899390454941E-3</v>
      </c>
      <c r="H6" s="24">
        <v>1.29899390454941E-3</v>
      </c>
      <c r="I6" s="24">
        <v>1.29899390454941E-3</v>
      </c>
      <c r="J6" s="23"/>
      <c r="K6" s="23"/>
      <c r="L6" s="23"/>
      <c r="M6" s="23"/>
    </row>
    <row r="7" spans="1:13" s="25" customFormat="1" x14ac:dyDescent="0.3">
      <c r="A7" s="22" t="s">
        <v>8</v>
      </c>
      <c r="B7" s="22" t="s">
        <v>23</v>
      </c>
      <c r="C7" s="22" t="s">
        <v>8</v>
      </c>
      <c r="D7" s="22" t="s">
        <v>28</v>
      </c>
      <c r="E7" s="23"/>
      <c r="F7" s="24">
        <v>3.7114111558554598E-4</v>
      </c>
      <c r="G7" s="24">
        <v>3.7114111558554598E-4</v>
      </c>
      <c r="H7" s="24">
        <v>3.7114111558554598E-4</v>
      </c>
      <c r="I7" s="24">
        <v>3.7114111558554598E-4</v>
      </c>
      <c r="J7" s="23"/>
      <c r="K7" s="23"/>
      <c r="L7" s="23"/>
      <c r="M7" s="23"/>
    </row>
    <row r="8" spans="1:13" s="25" customFormat="1" x14ac:dyDescent="0.3">
      <c r="A8" s="22" t="s">
        <v>8</v>
      </c>
      <c r="B8" s="22" t="s">
        <v>23</v>
      </c>
      <c r="C8" s="22" t="s">
        <v>8</v>
      </c>
      <c r="D8" s="22" t="s">
        <v>29</v>
      </c>
      <c r="E8" s="23"/>
      <c r="F8" s="23"/>
      <c r="G8" s="23"/>
      <c r="H8" s="24">
        <v>5.8679055260826E-2</v>
      </c>
      <c r="I8" s="24">
        <v>1.9543314361617499E-2</v>
      </c>
      <c r="J8" s="24">
        <v>3.32165914548335E-3</v>
      </c>
      <c r="K8" s="23"/>
      <c r="L8" s="23"/>
      <c r="M8" s="23"/>
    </row>
    <row r="9" spans="1:13" s="25" customFormat="1" x14ac:dyDescent="0.3">
      <c r="A9" s="22" t="s">
        <v>8</v>
      </c>
      <c r="B9" s="22" t="s">
        <v>23</v>
      </c>
      <c r="C9" s="22" t="s">
        <v>8</v>
      </c>
      <c r="D9" s="22" t="s">
        <v>30</v>
      </c>
      <c r="E9" s="23"/>
      <c r="F9" s="23"/>
      <c r="G9" s="23"/>
      <c r="H9" s="24">
        <v>0.13768234710493199</v>
      </c>
      <c r="I9" s="24">
        <v>0.13768234710493199</v>
      </c>
      <c r="J9" s="24">
        <v>9.7181175483965404E-2</v>
      </c>
      <c r="K9" s="24">
        <v>4.2048013148115598E-3</v>
      </c>
      <c r="L9" s="23"/>
      <c r="M9" s="23"/>
    </row>
    <row r="10" spans="1:13" s="25" customFormat="1" x14ac:dyDescent="0.3">
      <c r="A10" s="22" t="s">
        <v>8</v>
      </c>
      <c r="B10" s="22" t="s">
        <v>23</v>
      </c>
      <c r="C10" s="22" t="s">
        <v>8</v>
      </c>
      <c r="D10" s="22" t="s">
        <v>31</v>
      </c>
      <c r="E10" s="23"/>
      <c r="F10" s="23"/>
      <c r="G10" s="23"/>
      <c r="H10" s="24">
        <v>1.4582631253427099E-2</v>
      </c>
      <c r="I10" s="24">
        <v>1.4465286979110901E-2</v>
      </c>
      <c r="J10" s="24">
        <v>1.1346933956659699E-2</v>
      </c>
      <c r="K10" s="23"/>
      <c r="L10" s="23"/>
      <c r="M10" s="23"/>
    </row>
    <row r="11" spans="1:13" s="25" customFormat="1" x14ac:dyDescent="0.3">
      <c r="A11" s="22" t="s">
        <v>8</v>
      </c>
      <c r="B11" s="22" t="s">
        <v>23</v>
      </c>
      <c r="C11" s="22" t="s">
        <v>8</v>
      </c>
      <c r="D11" s="22" t="s">
        <v>32</v>
      </c>
      <c r="E11" s="23"/>
      <c r="F11" s="23"/>
      <c r="G11" s="23"/>
      <c r="H11" s="24">
        <v>3.81719042239752E-3</v>
      </c>
      <c r="I11" s="24">
        <v>3.7853741935122299E-3</v>
      </c>
      <c r="J11" s="24">
        <v>3.81719042239752E-3</v>
      </c>
      <c r="K11" s="24">
        <v>2.7106792172782298E-3</v>
      </c>
      <c r="L11" s="24">
        <v>5.0372549000623102E-4</v>
      </c>
      <c r="M11" s="23"/>
    </row>
    <row r="12" spans="1:13" s="25" customFormat="1" x14ac:dyDescent="0.3">
      <c r="A12" s="22" t="s">
        <v>8</v>
      </c>
      <c r="B12" s="22" t="s">
        <v>23</v>
      </c>
      <c r="C12" s="22" t="s">
        <v>8</v>
      </c>
      <c r="D12" s="22" t="s">
        <v>33</v>
      </c>
      <c r="E12" s="23"/>
      <c r="F12" s="23"/>
      <c r="G12" s="23"/>
      <c r="H12" s="24">
        <v>2.3295886700031498E-3</v>
      </c>
      <c r="I12" s="24">
        <v>8.7309777719228197E-4</v>
      </c>
      <c r="J12" s="24">
        <v>2.3295886700031498E-3</v>
      </c>
      <c r="K12" s="24">
        <v>1.6066471770577401E-3</v>
      </c>
      <c r="L12" s="24">
        <v>2.4360207547717399E-5</v>
      </c>
      <c r="M12" s="23"/>
    </row>
    <row r="13" spans="1:13" s="25" customFormat="1" x14ac:dyDescent="0.3">
      <c r="A13" s="22" t="s">
        <v>8</v>
      </c>
      <c r="B13" s="22" t="s">
        <v>23</v>
      </c>
      <c r="C13" s="22" t="s">
        <v>8</v>
      </c>
      <c r="D13" s="22" t="s">
        <v>34</v>
      </c>
      <c r="E13" s="23"/>
      <c r="F13" s="23"/>
      <c r="G13" s="23"/>
      <c r="H13" s="24">
        <v>0.30566067182317802</v>
      </c>
      <c r="I13" s="24">
        <v>0.178392326627964</v>
      </c>
      <c r="J13" s="24">
        <v>0.11272514800494</v>
      </c>
      <c r="K13" s="24">
        <v>6.4363790784903493E-2</v>
      </c>
      <c r="L13" s="24">
        <v>3.6182297185439298E-2</v>
      </c>
      <c r="M13" s="24">
        <v>2.6195467278548001E-2</v>
      </c>
    </row>
    <row r="14" spans="1:13" s="25" customFormat="1" x14ac:dyDescent="0.3">
      <c r="A14" s="22" t="s">
        <v>8</v>
      </c>
      <c r="B14" s="22" t="s">
        <v>23</v>
      </c>
      <c r="C14" s="22" t="s">
        <v>8</v>
      </c>
      <c r="D14" s="22" t="s">
        <v>35</v>
      </c>
      <c r="E14" s="23"/>
      <c r="F14" s="23"/>
      <c r="G14" s="23"/>
      <c r="H14" s="23"/>
      <c r="I14" s="23"/>
      <c r="J14" s="24">
        <v>8.93625252985641E-4</v>
      </c>
      <c r="K14" s="24">
        <v>4.8052537514423001E-4</v>
      </c>
      <c r="L14" s="24">
        <v>6.7425497302822294E-5</v>
      </c>
      <c r="M14" s="23"/>
    </row>
    <row r="15" spans="1:13" s="25" customFormat="1" x14ac:dyDescent="0.3">
      <c r="A15" s="22" t="s">
        <v>8</v>
      </c>
      <c r="B15" s="22" t="s">
        <v>23</v>
      </c>
      <c r="C15" s="22" t="s">
        <v>8</v>
      </c>
      <c r="D15" s="22" t="s">
        <v>36</v>
      </c>
      <c r="E15" s="23"/>
      <c r="F15" s="23"/>
      <c r="G15" s="23"/>
      <c r="H15" s="23"/>
      <c r="I15" s="23"/>
      <c r="J15" s="24">
        <v>5.8529398534719801E-5</v>
      </c>
      <c r="K15" s="23"/>
      <c r="L15" s="23"/>
      <c r="M15" s="23"/>
    </row>
    <row r="16" spans="1:13" s="25" customFormat="1" x14ac:dyDescent="0.3">
      <c r="A16" s="22" t="s">
        <v>8</v>
      </c>
      <c r="B16" s="22" t="s">
        <v>23</v>
      </c>
      <c r="C16" s="22" t="s">
        <v>8</v>
      </c>
      <c r="D16" s="22" t="s">
        <v>37</v>
      </c>
      <c r="E16" s="23"/>
      <c r="F16" s="23"/>
      <c r="G16" s="23"/>
      <c r="H16" s="24">
        <v>9.0216424119869099E-5</v>
      </c>
      <c r="I16" s="23"/>
      <c r="J16" s="23"/>
      <c r="K16" s="23"/>
      <c r="L16" s="24">
        <v>5.9116916848025697E-5</v>
      </c>
      <c r="M16" s="23"/>
    </row>
    <row r="17" spans="1:13" s="25" customFormat="1" x14ac:dyDescent="0.3">
      <c r="A17" s="22" t="s">
        <v>8</v>
      </c>
      <c r="B17" s="22" t="s">
        <v>23</v>
      </c>
      <c r="C17" s="22" t="s">
        <v>8</v>
      </c>
      <c r="D17" s="22" t="s">
        <v>38</v>
      </c>
      <c r="E17" s="23"/>
      <c r="F17" s="24">
        <v>0.113366740760676</v>
      </c>
      <c r="G17" s="24">
        <v>0.113366740760676</v>
      </c>
      <c r="H17" s="24">
        <v>0.113366740760676</v>
      </c>
      <c r="I17" s="23"/>
      <c r="J17" s="23"/>
      <c r="K17" s="23"/>
      <c r="L17" s="23"/>
      <c r="M17" s="23"/>
    </row>
    <row r="18" spans="1:13" s="25" customFormat="1" x14ac:dyDescent="0.3">
      <c r="A18" s="22" t="s">
        <v>8</v>
      </c>
      <c r="B18" s="22" t="s">
        <v>23</v>
      </c>
      <c r="C18" s="22" t="s">
        <v>8</v>
      </c>
      <c r="D18" s="22" t="s">
        <v>39</v>
      </c>
      <c r="E18" s="23"/>
      <c r="F18" s="24">
        <v>4.1993946713870202E-3</v>
      </c>
      <c r="G18" s="24">
        <v>3.8908254878173001E-3</v>
      </c>
      <c r="H18" s="24">
        <v>3.03569900697833E-3</v>
      </c>
      <c r="I18" s="23"/>
      <c r="J18" s="23"/>
      <c r="K18" s="23"/>
      <c r="L18" s="23"/>
      <c r="M18" s="23"/>
    </row>
    <row r="19" spans="1:13" s="25" customFormat="1" x14ac:dyDescent="0.3">
      <c r="A19" s="22" t="s">
        <v>8</v>
      </c>
      <c r="B19" s="22" t="s">
        <v>23</v>
      </c>
      <c r="C19" s="22" t="s">
        <v>8</v>
      </c>
      <c r="D19" s="22" t="s">
        <v>40</v>
      </c>
      <c r="E19" s="23"/>
      <c r="F19" s="24">
        <v>3.7788913586892001E-2</v>
      </c>
      <c r="G19" s="24">
        <v>3.7788913586892001E-2</v>
      </c>
      <c r="H19" s="24">
        <v>3.7788913586892001E-2</v>
      </c>
      <c r="I19" s="23"/>
      <c r="J19" s="23"/>
      <c r="K19" s="23"/>
      <c r="L19" s="23"/>
      <c r="M19" s="23"/>
    </row>
    <row r="20" spans="1:13" s="25" customFormat="1" x14ac:dyDescent="0.3">
      <c r="A20" s="22" t="s">
        <v>8</v>
      </c>
      <c r="B20" s="22" t="s">
        <v>23</v>
      </c>
      <c r="C20" s="22" t="s">
        <v>8</v>
      </c>
      <c r="D20" s="22" t="s">
        <v>41</v>
      </c>
      <c r="E20" s="23"/>
      <c r="F20" s="24">
        <v>1.46956886171247E-2</v>
      </c>
      <c r="G20" s="24">
        <v>1.46956886171247E-2</v>
      </c>
      <c r="H20" s="24">
        <v>6.6992053793949301E-3</v>
      </c>
      <c r="I20" s="23"/>
      <c r="J20" s="23"/>
      <c r="K20" s="23"/>
      <c r="L20" s="23"/>
      <c r="M20" s="23"/>
    </row>
    <row r="21" spans="1:13" s="25" customFormat="1" x14ac:dyDescent="0.3">
      <c r="A21" s="22" t="s">
        <v>8</v>
      </c>
      <c r="B21" s="22" t="s">
        <v>23</v>
      </c>
      <c r="C21" s="22" t="s">
        <v>8</v>
      </c>
      <c r="D21" s="22" t="s">
        <v>42</v>
      </c>
      <c r="E21" s="23"/>
      <c r="F21" s="24">
        <v>4.1987681763213302E-3</v>
      </c>
      <c r="G21" s="24">
        <v>4.1987681763213302E-3</v>
      </c>
      <c r="H21" s="24">
        <v>4.1987681763213302E-3</v>
      </c>
      <c r="I21" s="24">
        <v>4.1987681763213302E-3</v>
      </c>
      <c r="J21" s="23"/>
      <c r="K21" s="23"/>
      <c r="L21" s="23"/>
      <c r="M21" s="23"/>
    </row>
    <row r="22" spans="1:13" s="25" customFormat="1" x14ac:dyDescent="0.3">
      <c r="A22" s="22" t="s">
        <v>8</v>
      </c>
      <c r="B22" s="22" t="s">
        <v>23</v>
      </c>
      <c r="C22" s="22" t="s">
        <v>8</v>
      </c>
      <c r="D22" s="22" t="s">
        <v>43</v>
      </c>
      <c r="E22" s="23"/>
      <c r="F22" s="23"/>
      <c r="G22" s="24">
        <v>5.8086966043210099E-2</v>
      </c>
      <c r="H22" s="24">
        <v>4.07927609842582E-2</v>
      </c>
      <c r="I22" s="24">
        <v>1.8063042643218601E-2</v>
      </c>
      <c r="J22" s="23"/>
      <c r="K22" s="23"/>
      <c r="L22" s="23"/>
      <c r="M22" s="23"/>
    </row>
    <row r="23" spans="1:13" s="25" customFormat="1" x14ac:dyDescent="0.3">
      <c r="A23" s="22" t="s">
        <v>8</v>
      </c>
      <c r="B23" s="22" t="s">
        <v>23</v>
      </c>
      <c r="C23" s="22" t="s">
        <v>8</v>
      </c>
      <c r="D23" s="22" t="s">
        <v>44</v>
      </c>
      <c r="E23" s="23"/>
      <c r="F23" s="24">
        <v>0.41557896077204298</v>
      </c>
      <c r="G23" s="24">
        <v>0.41557896077204298</v>
      </c>
      <c r="H23" s="24">
        <v>0.28304908318927402</v>
      </c>
      <c r="I23" s="24">
        <v>0.14324343397078501</v>
      </c>
      <c r="J23" s="23"/>
      <c r="K23" s="23"/>
      <c r="L23" s="23"/>
      <c r="M23" s="23"/>
    </row>
    <row r="24" spans="1:13" s="25" customFormat="1" x14ac:dyDescent="0.3">
      <c r="A24" s="22" t="s">
        <v>8</v>
      </c>
      <c r="B24" s="22" t="s">
        <v>23</v>
      </c>
      <c r="C24" s="22" t="s">
        <v>8</v>
      </c>
      <c r="D24" s="22" t="s">
        <v>45</v>
      </c>
      <c r="E24" s="23"/>
      <c r="F24" s="24">
        <v>0.365311374701558</v>
      </c>
      <c r="G24" s="24">
        <v>0.365311374701558</v>
      </c>
      <c r="H24" s="24">
        <v>0.365311374701558</v>
      </c>
      <c r="I24" s="24">
        <v>0.365311374701558</v>
      </c>
      <c r="J24" s="23"/>
      <c r="K24" s="23"/>
      <c r="L24" s="23"/>
      <c r="M24" s="23"/>
    </row>
    <row r="25" spans="1:13" s="25" customFormat="1" x14ac:dyDescent="0.3">
      <c r="A25" s="22" t="s">
        <v>8</v>
      </c>
      <c r="B25" s="22" t="s">
        <v>23</v>
      </c>
      <c r="C25" s="22" t="s">
        <v>8</v>
      </c>
      <c r="D25" s="22" t="s">
        <v>46</v>
      </c>
      <c r="E25" s="23"/>
      <c r="F25" s="24">
        <v>5.3847493769367698E-2</v>
      </c>
      <c r="G25" s="24">
        <v>5.3847493769367698E-2</v>
      </c>
      <c r="H25" s="24">
        <v>5.3847493769367698E-2</v>
      </c>
      <c r="I25" s="24">
        <v>4.1563446823202503E-2</v>
      </c>
      <c r="J25" s="23"/>
      <c r="K25" s="23"/>
      <c r="L25" s="23"/>
      <c r="M25" s="23"/>
    </row>
    <row r="26" spans="1:13" s="25" customFormat="1" x14ac:dyDescent="0.3">
      <c r="A26" s="22" t="s">
        <v>8</v>
      </c>
      <c r="B26" s="22" t="s">
        <v>23</v>
      </c>
      <c r="C26" s="22" t="s">
        <v>8</v>
      </c>
      <c r="D26" s="22" t="s">
        <v>47</v>
      </c>
      <c r="E26" s="23"/>
      <c r="F26" s="24">
        <v>6.3235194465868002E-3</v>
      </c>
      <c r="G26" s="24">
        <v>6.3235194465868002E-3</v>
      </c>
      <c r="H26" s="24">
        <v>6.3235194465868002E-3</v>
      </c>
      <c r="I26" s="24">
        <v>6.3235194465868002E-3</v>
      </c>
      <c r="J26" s="23"/>
      <c r="K26" s="23"/>
      <c r="L26" s="23"/>
      <c r="M26" s="23"/>
    </row>
    <row r="27" spans="1:13" s="25" customFormat="1" x14ac:dyDescent="0.3">
      <c r="A27" s="22" t="s">
        <v>8</v>
      </c>
      <c r="B27" s="22" t="s">
        <v>23</v>
      </c>
      <c r="C27" s="22" t="s">
        <v>8</v>
      </c>
      <c r="D27" s="22" t="s">
        <v>48</v>
      </c>
      <c r="E27" s="23"/>
      <c r="F27" s="24">
        <v>7.0399222924809703E-4</v>
      </c>
      <c r="G27" s="24">
        <v>7.0399222924809703E-4</v>
      </c>
      <c r="H27" s="24">
        <v>7.0399222924809703E-4</v>
      </c>
      <c r="I27" s="24">
        <v>7.0399222924809703E-4</v>
      </c>
      <c r="J27" s="23"/>
      <c r="K27" s="23"/>
      <c r="L27" s="23"/>
      <c r="M27" s="23"/>
    </row>
    <row r="28" spans="1:13" s="25" customFormat="1" x14ac:dyDescent="0.3">
      <c r="A28" s="22" t="s">
        <v>8</v>
      </c>
      <c r="B28" s="22" t="s">
        <v>23</v>
      </c>
      <c r="C28" s="22" t="s">
        <v>8</v>
      </c>
      <c r="D28" s="22" t="s">
        <v>49</v>
      </c>
      <c r="E28" s="23"/>
      <c r="F28" s="23"/>
      <c r="G28" s="23"/>
      <c r="H28" s="24">
        <v>0.21777166413999499</v>
      </c>
      <c r="I28" s="24">
        <v>6.5954272453301405E-2</v>
      </c>
      <c r="J28" s="24">
        <v>0.21777166413999499</v>
      </c>
      <c r="K28" s="23"/>
      <c r="L28" s="23"/>
      <c r="M28" s="23"/>
    </row>
    <row r="29" spans="1:13" s="25" customFormat="1" x14ac:dyDescent="0.3">
      <c r="A29" s="22" t="s">
        <v>8</v>
      </c>
      <c r="B29" s="22" t="s">
        <v>23</v>
      </c>
      <c r="C29" s="22" t="s">
        <v>8</v>
      </c>
      <c r="D29" s="22" t="s">
        <v>50</v>
      </c>
      <c r="E29" s="23"/>
      <c r="F29" s="23"/>
      <c r="G29" s="23"/>
      <c r="H29" s="24">
        <v>8.9598834151122103E-3</v>
      </c>
      <c r="I29" s="24">
        <v>8.2832115554168396E-3</v>
      </c>
      <c r="J29" s="24">
        <v>8.9598834151122103E-3</v>
      </c>
      <c r="K29" s="24">
        <v>3.4547780379977598E-3</v>
      </c>
      <c r="L29" s="23"/>
      <c r="M29" s="23"/>
    </row>
    <row r="30" spans="1:13" s="25" customFormat="1" x14ac:dyDescent="0.3">
      <c r="A30" s="22" t="s">
        <v>8</v>
      </c>
      <c r="B30" s="22" t="s">
        <v>23</v>
      </c>
      <c r="C30" s="22" t="s">
        <v>8</v>
      </c>
      <c r="D30" s="22" t="s">
        <v>51</v>
      </c>
      <c r="E30" s="23"/>
      <c r="F30" s="23"/>
      <c r="G30" s="23"/>
      <c r="H30" s="24">
        <v>2.08718855660266E-2</v>
      </c>
      <c r="I30" s="24">
        <v>1.4144421084206001E-2</v>
      </c>
      <c r="J30" s="24">
        <v>9.0779037534713392E-3</v>
      </c>
      <c r="K30" s="24">
        <v>6.2607569425965704E-3</v>
      </c>
      <c r="L30" s="24">
        <v>7.84171156301729E-4</v>
      </c>
      <c r="M30" s="23"/>
    </row>
    <row r="31" spans="1:13" s="25" customFormat="1" x14ac:dyDescent="0.3">
      <c r="A31" s="22" t="s">
        <v>8</v>
      </c>
      <c r="B31" s="22" t="s">
        <v>23</v>
      </c>
      <c r="C31" s="22" t="s">
        <v>8</v>
      </c>
      <c r="D31" s="22" t="s">
        <v>52</v>
      </c>
      <c r="E31" s="23"/>
      <c r="F31" s="23"/>
      <c r="G31" s="23"/>
      <c r="H31" s="24">
        <v>1.2294085010351801</v>
      </c>
      <c r="I31" s="24">
        <v>0.71751802928293096</v>
      </c>
      <c r="J31" s="24">
        <v>0.45339576861851899</v>
      </c>
      <c r="K31" s="24">
        <v>0.25887985875914699</v>
      </c>
      <c r="L31" s="24">
        <v>0.145530085638539</v>
      </c>
      <c r="M31" s="24">
        <v>0.105361707048351</v>
      </c>
    </row>
    <row r="32" spans="1:13" s="25" customFormat="1" x14ac:dyDescent="0.3">
      <c r="A32" s="22" t="s">
        <v>8</v>
      </c>
      <c r="B32" s="22" t="s">
        <v>23</v>
      </c>
      <c r="C32" s="22" t="s">
        <v>8</v>
      </c>
      <c r="D32" s="22" t="s">
        <v>53</v>
      </c>
      <c r="E32" s="23"/>
      <c r="F32" s="23"/>
      <c r="G32" s="23"/>
      <c r="H32" s="24">
        <v>8.9427616606804902E-4</v>
      </c>
      <c r="I32" s="24">
        <v>3.8611109133473298E-4</v>
      </c>
      <c r="J32" s="24">
        <v>8.3407497988983201E-4</v>
      </c>
      <c r="K32" s="24">
        <v>5.7523640510007904E-4</v>
      </c>
      <c r="L32" s="23"/>
      <c r="M32" s="23"/>
    </row>
    <row r="33" spans="1:13" s="25" customFormat="1" x14ac:dyDescent="0.3">
      <c r="A33" s="22" t="s">
        <v>8</v>
      </c>
      <c r="B33" s="22" t="s">
        <v>23</v>
      </c>
      <c r="C33" s="22" t="s">
        <v>8</v>
      </c>
      <c r="D33" s="22" t="s">
        <v>54</v>
      </c>
      <c r="E33" s="23"/>
      <c r="F33" s="24">
        <v>0.37799810026848601</v>
      </c>
      <c r="G33" s="24">
        <v>0.37799810026848601</v>
      </c>
      <c r="H33" s="24">
        <v>0.37799810026848601</v>
      </c>
      <c r="I33" s="23"/>
      <c r="J33" s="23"/>
      <c r="K33" s="23"/>
      <c r="L33" s="23"/>
      <c r="M33" s="23"/>
    </row>
    <row r="34" spans="1:13" s="25" customFormat="1" x14ac:dyDescent="0.3">
      <c r="A34" s="22" t="s">
        <v>8</v>
      </c>
      <c r="B34" s="22" t="s">
        <v>23</v>
      </c>
      <c r="C34" s="22" t="s">
        <v>8</v>
      </c>
      <c r="D34" s="22" t="s">
        <v>55</v>
      </c>
      <c r="E34" s="23"/>
      <c r="F34" s="24">
        <v>2.55255100618513E-2</v>
      </c>
      <c r="G34" s="24">
        <v>2.36499097869706E-2</v>
      </c>
      <c r="H34" s="24">
        <v>1.84521274162078E-2</v>
      </c>
      <c r="I34" s="23"/>
      <c r="J34" s="23"/>
      <c r="K34" s="23"/>
      <c r="L34" s="23"/>
      <c r="M34" s="23"/>
    </row>
    <row r="35" spans="1:13" s="25" customFormat="1" x14ac:dyDescent="0.3">
      <c r="A35" s="22" t="s">
        <v>8</v>
      </c>
      <c r="B35" s="22" t="s">
        <v>23</v>
      </c>
      <c r="C35" s="22" t="s">
        <v>8</v>
      </c>
      <c r="D35" s="22" t="s">
        <v>56</v>
      </c>
      <c r="E35" s="23"/>
      <c r="F35" s="24">
        <v>0.32409114729670802</v>
      </c>
      <c r="G35" s="24">
        <v>0.32409114729670802</v>
      </c>
      <c r="H35" s="24">
        <v>0.21207264865824499</v>
      </c>
      <c r="I35" s="23"/>
      <c r="J35" s="23"/>
      <c r="K35" s="23"/>
      <c r="L35" s="23"/>
      <c r="M35" s="23"/>
    </row>
    <row r="36" spans="1:13" s="25" customFormat="1" x14ac:dyDescent="0.3">
      <c r="A36" s="22" t="s">
        <v>8</v>
      </c>
      <c r="B36" s="22" t="s">
        <v>23</v>
      </c>
      <c r="C36" s="22" t="s">
        <v>8</v>
      </c>
      <c r="D36" s="22" t="s">
        <v>57</v>
      </c>
      <c r="E36" s="23"/>
      <c r="F36" s="24">
        <v>8.7609195854172095E-2</v>
      </c>
      <c r="G36" s="24">
        <v>0.10204181722462299</v>
      </c>
      <c r="H36" s="24">
        <v>5.0652381402027498E-2</v>
      </c>
      <c r="I36" s="23"/>
      <c r="J36" s="23"/>
      <c r="K36" s="23"/>
      <c r="L36" s="23"/>
      <c r="M36" s="23"/>
    </row>
    <row r="37" spans="1:13" s="25" customFormat="1" x14ac:dyDescent="0.3">
      <c r="A37" s="22" t="s">
        <v>8</v>
      </c>
      <c r="B37" s="22" t="s">
        <v>23</v>
      </c>
      <c r="C37" s="22" t="s">
        <v>8</v>
      </c>
      <c r="D37" s="22" t="s">
        <v>58</v>
      </c>
      <c r="E37" s="23"/>
      <c r="F37" s="23"/>
      <c r="G37" s="24">
        <v>24.7257590731544</v>
      </c>
      <c r="H37" s="24">
        <v>17.364170462530801</v>
      </c>
      <c r="I37" s="24">
        <v>9.0051370171802994</v>
      </c>
      <c r="J37" s="24">
        <v>1.3157204597730501</v>
      </c>
      <c r="K37" s="24">
        <v>0.707496867848184</v>
      </c>
      <c r="L37" s="24">
        <v>9.9273275923325993E-2</v>
      </c>
      <c r="M37" s="23"/>
    </row>
    <row r="38" spans="1:13" s="25" customFormat="1" x14ac:dyDescent="0.3">
      <c r="A38" s="22" t="s">
        <v>8</v>
      </c>
      <c r="B38" s="22" t="s">
        <v>23</v>
      </c>
      <c r="C38" s="22" t="s">
        <v>8</v>
      </c>
      <c r="D38" s="22" t="s">
        <v>59</v>
      </c>
      <c r="E38" s="23"/>
      <c r="F38" s="24">
        <v>131.574482483656</v>
      </c>
      <c r="G38" s="24">
        <v>132.23143761767801</v>
      </c>
      <c r="H38" s="24">
        <v>70.588778434461105</v>
      </c>
      <c r="I38" s="24">
        <v>30.5897504484109</v>
      </c>
      <c r="J38" s="24">
        <v>2.4374966551867199</v>
      </c>
      <c r="K38" s="23"/>
      <c r="L38" s="23"/>
      <c r="M38" s="23"/>
    </row>
    <row r="39" spans="1:13" s="25" customFormat="1" x14ac:dyDescent="0.3">
      <c r="A39" s="22" t="s">
        <v>8</v>
      </c>
      <c r="B39" s="22" t="s">
        <v>23</v>
      </c>
      <c r="C39" s="22" t="s">
        <v>8</v>
      </c>
      <c r="D39" s="22" t="s">
        <v>60</v>
      </c>
      <c r="E39" s="23"/>
      <c r="F39" s="24">
        <v>1.5029998314364199</v>
      </c>
      <c r="G39" s="24">
        <v>1.62537132186846</v>
      </c>
      <c r="H39" s="24">
        <v>0.53066668827070096</v>
      </c>
      <c r="I39" s="23"/>
      <c r="J39" s="24">
        <v>0.29969736670807501</v>
      </c>
      <c r="K39" s="23"/>
      <c r="L39" s="23"/>
      <c r="M39" s="23"/>
    </row>
    <row r="40" spans="1:13" s="25" customFormat="1" x14ac:dyDescent="0.3">
      <c r="A40" s="22" t="s">
        <v>8</v>
      </c>
      <c r="B40" s="22" t="s">
        <v>23</v>
      </c>
      <c r="C40" s="22" t="s">
        <v>8</v>
      </c>
      <c r="D40" s="22" t="s">
        <v>61</v>
      </c>
      <c r="E40" s="23"/>
      <c r="F40" s="24">
        <v>0.31271488497029798</v>
      </c>
      <c r="G40" s="24">
        <v>0.40524505960284102</v>
      </c>
      <c r="H40" s="24">
        <v>0.19640923680354899</v>
      </c>
      <c r="I40" s="23"/>
      <c r="J40" s="23"/>
      <c r="K40" s="23"/>
      <c r="L40" s="23"/>
      <c r="M40" s="23"/>
    </row>
    <row r="41" spans="1:13" s="25" customFormat="1" x14ac:dyDescent="0.3">
      <c r="A41" s="22" t="s">
        <v>8</v>
      </c>
      <c r="B41" s="22" t="s">
        <v>23</v>
      </c>
      <c r="C41" s="22" t="s">
        <v>8</v>
      </c>
      <c r="D41" s="22" t="s">
        <v>62</v>
      </c>
      <c r="E41" s="23"/>
      <c r="F41" s="24">
        <v>7.4939637672313104</v>
      </c>
      <c r="G41" s="24">
        <v>9.0143371218332504</v>
      </c>
      <c r="H41" s="24">
        <v>7.4259785777588103</v>
      </c>
      <c r="I41" s="24">
        <v>4.9652681813331698</v>
      </c>
      <c r="J41" s="24">
        <v>3.42994724660928</v>
      </c>
      <c r="K41" s="24">
        <v>2.3655313627595498</v>
      </c>
      <c r="L41" s="24">
        <v>0.243105129706322</v>
      </c>
      <c r="M41" s="23"/>
    </row>
    <row r="42" spans="1:13" s="25" customFormat="1" x14ac:dyDescent="0.3">
      <c r="A42" s="22" t="s">
        <v>8</v>
      </c>
      <c r="B42" s="22" t="s">
        <v>23</v>
      </c>
      <c r="C42" s="22" t="s">
        <v>8</v>
      </c>
      <c r="D42" s="22" t="s">
        <v>63</v>
      </c>
      <c r="E42" s="23"/>
      <c r="F42" s="23"/>
      <c r="G42" s="23"/>
      <c r="H42" s="24">
        <v>64.641277397193306</v>
      </c>
      <c r="I42" s="24">
        <v>37.726501752112199</v>
      </c>
      <c r="J42" s="24">
        <v>23.839172760970399</v>
      </c>
      <c r="K42" s="24">
        <v>13.611687855180501</v>
      </c>
      <c r="L42" s="24">
        <v>7.6518509734372504</v>
      </c>
      <c r="M42" s="24">
        <v>5.5398310054140198</v>
      </c>
    </row>
    <row r="43" spans="1:13" s="25" customFormat="1" x14ac:dyDescent="0.3">
      <c r="A43" s="22" t="s">
        <v>8</v>
      </c>
      <c r="B43" s="22" t="s">
        <v>23</v>
      </c>
      <c r="C43" s="22" t="s">
        <v>8</v>
      </c>
      <c r="D43" s="22" t="s">
        <v>64</v>
      </c>
      <c r="E43" s="23"/>
      <c r="F43" s="24">
        <v>53.361876701540098</v>
      </c>
      <c r="G43" s="24">
        <v>53.591629759648399</v>
      </c>
      <c r="H43" s="24">
        <v>53.044632090393399</v>
      </c>
      <c r="I43" s="24">
        <v>52.481128784251602</v>
      </c>
      <c r="J43" s="24">
        <v>6.7309531963756504</v>
      </c>
      <c r="K43" s="24">
        <v>0.93123322334337899</v>
      </c>
      <c r="L43" s="24">
        <v>0.115295329871498</v>
      </c>
      <c r="M43" s="23"/>
    </row>
    <row r="44" spans="1:13" s="25" customFormat="1" x14ac:dyDescent="0.3">
      <c r="A44" s="22" t="s">
        <v>8</v>
      </c>
      <c r="B44" s="22" t="s">
        <v>23</v>
      </c>
      <c r="C44" s="22" t="s">
        <v>8</v>
      </c>
      <c r="D44" s="22" t="s">
        <v>65</v>
      </c>
      <c r="E44" s="23"/>
      <c r="F44" s="24">
        <v>59.354457830328499</v>
      </c>
      <c r="G44" s="24">
        <v>59.607913907174499</v>
      </c>
      <c r="H44" s="24">
        <v>35.677522735011202</v>
      </c>
      <c r="I44" s="24">
        <v>18.055422807062499</v>
      </c>
      <c r="J44" s="24">
        <v>2.4531159181521298</v>
      </c>
      <c r="K44" s="23"/>
      <c r="L44" s="23"/>
      <c r="M44" s="23"/>
    </row>
    <row r="45" spans="1:13" s="25" customFormat="1" x14ac:dyDescent="0.3">
      <c r="A45" s="22" t="s">
        <v>8</v>
      </c>
      <c r="B45" s="22" t="s">
        <v>23</v>
      </c>
      <c r="C45" s="22" t="s">
        <v>8</v>
      </c>
      <c r="D45" s="22" t="s">
        <v>66</v>
      </c>
      <c r="E45" s="23"/>
      <c r="F45" s="24">
        <v>928.026397443306</v>
      </c>
      <c r="G45" s="24">
        <v>1053.0383888824399</v>
      </c>
      <c r="H45" s="24">
        <v>755.40897533233999</v>
      </c>
      <c r="I45" s="24">
        <v>476.65481510183599</v>
      </c>
      <c r="J45" s="24">
        <v>336.440191540206</v>
      </c>
      <c r="K45" s="24">
        <v>169.11013994016301</v>
      </c>
      <c r="L45" s="23"/>
      <c r="M45" s="23"/>
    </row>
    <row r="46" spans="1:13" s="25" customFormat="1" x14ac:dyDescent="0.3">
      <c r="A46" s="22" t="s">
        <v>8</v>
      </c>
      <c r="B46" s="22" t="s">
        <v>23</v>
      </c>
      <c r="C46" s="22" t="s">
        <v>8</v>
      </c>
      <c r="D46" s="22" t="s">
        <v>67</v>
      </c>
      <c r="E46" s="23"/>
      <c r="F46" s="24">
        <v>2.9442561656235902</v>
      </c>
      <c r="G46" s="24">
        <v>2.7279138609964999</v>
      </c>
      <c r="H46" s="24">
        <v>2.1283723530851799</v>
      </c>
      <c r="I46" s="24">
        <v>1.2598826916046799</v>
      </c>
      <c r="J46" s="23"/>
      <c r="K46" s="23"/>
      <c r="L46" s="23"/>
      <c r="M46" s="23"/>
    </row>
    <row r="47" spans="1:13" s="25" customFormat="1" x14ac:dyDescent="0.3">
      <c r="A47" s="22" t="s">
        <v>8</v>
      </c>
      <c r="B47" s="22" t="s">
        <v>23</v>
      </c>
      <c r="C47" s="22" t="s">
        <v>8</v>
      </c>
      <c r="D47" s="22" t="s">
        <v>68</v>
      </c>
      <c r="E47" s="23"/>
      <c r="F47" s="24">
        <v>203.58546331541299</v>
      </c>
      <c r="G47" s="24">
        <v>215.05830629037101</v>
      </c>
      <c r="H47" s="24">
        <v>127.109043628428</v>
      </c>
      <c r="I47" s="24">
        <v>65.6530517829123</v>
      </c>
      <c r="J47" s="24">
        <v>38.578270353949101</v>
      </c>
      <c r="K47" s="23"/>
      <c r="L47" s="23"/>
      <c r="M47" s="23"/>
    </row>
    <row r="48" spans="1:13" s="25" customFormat="1" x14ac:dyDescent="0.3">
      <c r="A48" s="22" t="s">
        <v>8</v>
      </c>
      <c r="B48" s="22" t="s">
        <v>23</v>
      </c>
      <c r="C48" s="22" t="s">
        <v>8</v>
      </c>
      <c r="D48" s="22" t="s">
        <v>69</v>
      </c>
      <c r="E48" s="23"/>
      <c r="F48" s="24">
        <v>35.695612358482798</v>
      </c>
      <c r="G48" s="24">
        <v>40.574397572759104</v>
      </c>
      <c r="H48" s="24">
        <v>29.854034264414501</v>
      </c>
      <c r="I48" s="24">
        <v>19.161629434823599</v>
      </c>
      <c r="J48" s="24">
        <v>13.4177006237773</v>
      </c>
      <c r="K48" s="24">
        <v>9.3843424976436793</v>
      </c>
      <c r="L48" s="24">
        <v>1.7438922661451399</v>
      </c>
      <c r="M48" s="23"/>
    </row>
    <row r="49" spans="1:13" s="25" customFormat="1" x14ac:dyDescent="0.3">
      <c r="A49" s="22" t="s">
        <v>8</v>
      </c>
      <c r="B49" s="22" t="s">
        <v>23</v>
      </c>
      <c r="C49" s="22" t="s">
        <v>8</v>
      </c>
      <c r="D49" s="22" t="s">
        <v>70</v>
      </c>
      <c r="E49" s="23"/>
      <c r="F49" s="23"/>
      <c r="G49" s="23"/>
      <c r="H49" s="24">
        <v>755.96220907937504</v>
      </c>
      <c r="I49" s="24">
        <v>441.20120693348201</v>
      </c>
      <c r="J49" s="24">
        <v>278.79266048957402</v>
      </c>
      <c r="K49" s="24">
        <v>159.18499811001499</v>
      </c>
      <c r="L49" s="24">
        <v>89.486322027369994</v>
      </c>
      <c r="M49" s="24">
        <v>64.786821260451106</v>
      </c>
    </row>
    <row r="50" spans="1:13" s="25" customFormat="1" x14ac:dyDescent="0.3">
      <c r="A50" s="22" t="s">
        <v>8</v>
      </c>
      <c r="B50" s="22" t="s">
        <v>23</v>
      </c>
      <c r="C50" s="22" t="s">
        <v>8</v>
      </c>
      <c r="D50" s="22" t="s">
        <v>71</v>
      </c>
      <c r="E50" s="23"/>
      <c r="F50" s="24">
        <v>3.9402142842089698</v>
      </c>
      <c r="G50" s="24">
        <v>3.9122129816945299</v>
      </c>
      <c r="H50" s="24">
        <v>7.1809732093817198</v>
      </c>
      <c r="I50" s="24">
        <v>5.8769633071856804</v>
      </c>
      <c r="J50" s="24">
        <v>2.7618823221099</v>
      </c>
      <c r="K50" s="23"/>
      <c r="L50" s="23"/>
      <c r="M50" s="23"/>
    </row>
    <row r="51" spans="1:13" s="25" customFormat="1" x14ac:dyDescent="0.3">
      <c r="A51" s="22" t="s">
        <v>8</v>
      </c>
      <c r="B51" s="22" t="s">
        <v>23</v>
      </c>
      <c r="C51" s="22" t="s">
        <v>8</v>
      </c>
      <c r="D51" s="22" t="s">
        <v>72</v>
      </c>
      <c r="E51" s="23"/>
      <c r="F51" s="23"/>
      <c r="G51" s="24">
        <v>128.087663669324</v>
      </c>
      <c r="H51" s="24">
        <v>89.952183854945005</v>
      </c>
      <c r="I51" s="24">
        <v>46.457442959140401</v>
      </c>
      <c r="J51" s="24">
        <v>6.6265981322968397</v>
      </c>
      <c r="K51" s="24">
        <v>3.5632929383019101</v>
      </c>
      <c r="L51" s="24">
        <v>0.49998774430700499</v>
      </c>
      <c r="M51" s="23"/>
    </row>
    <row r="52" spans="1:13" s="25" customFormat="1" x14ac:dyDescent="0.3">
      <c r="A52" s="22" t="s">
        <v>8</v>
      </c>
      <c r="B52" s="22" t="s">
        <v>23</v>
      </c>
      <c r="C52" s="22" t="s">
        <v>8</v>
      </c>
      <c r="D52" s="22" t="s">
        <v>73</v>
      </c>
      <c r="E52" s="23"/>
      <c r="F52" s="24">
        <v>1030.7657346604101</v>
      </c>
      <c r="G52" s="24">
        <v>1035.16732215365</v>
      </c>
      <c r="H52" s="24">
        <v>619.58560952478399</v>
      </c>
      <c r="I52" s="24">
        <v>313.55540652948798</v>
      </c>
      <c r="J52" s="24">
        <v>42.601481405313798</v>
      </c>
      <c r="K52" s="23"/>
      <c r="L52" s="23"/>
      <c r="M52" s="23"/>
    </row>
    <row r="53" spans="1:13" s="25" customFormat="1" x14ac:dyDescent="0.3">
      <c r="A53" s="22" t="s">
        <v>8</v>
      </c>
      <c r="B53" s="22" t="s">
        <v>23</v>
      </c>
      <c r="C53" s="22" t="s">
        <v>8</v>
      </c>
      <c r="D53" s="22" t="s">
        <v>74</v>
      </c>
      <c r="E53" s="23"/>
      <c r="F53" s="24">
        <v>1987.9962480578699</v>
      </c>
      <c r="G53" s="24">
        <v>2254.2649090127402</v>
      </c>
      <c r="H53" s="24">
        <v>1620.3306400322101</v>
      </c>
      <c r="I53" s="24">
        <v>1015.24852051214</v>
      </c>
      <c r="J53" s="24">
        <v>716.59908990752206</v>
      </c>
      <c r="K53" s="24">
        <v>360.19529004688599</v>
      </c>
      <c r="L53" s="23"/>
      <c r="M53" s="23"/>
    </row>
    <row r="54" spans="1:13" s="25" customFormat="1" x14ac:dyDescent="0.3">
      <c r="A54" s="22" t="s">
        <v>8</v>
      </c>
      <c r="B54" s="22" t="s">
        <v>23</v>
      </c>
      <c r="C54" s="22" t="s">
        <v>8</v>
      </c>
      <c r="D54" s="22" t="s">
        <v>75</v>
      </c>
      <c r="E54" s="23"/>
      <c r="F54" s="24">
        <v>15.416083151385701</v>
      </c>
      <c r="G54" s="24">
        <v>14.283317940180901</v>
      </c>
      <c r="H54" s="24">
        <v>11.144127184097201</v>
      </c>
      <c r="I54" s="24">
        <v>6.3031968895297101</v>
      </c>
      <c r="J54" s="23"/>
      <c r="K54" s="23"/>
      <c r="L54" s="23"/>
      <c r="M54" s="23"/>
    </row>
    <row r="55" spans="1:13" s="25" customFormat="1" x14ac:dyDescent="0.3">
      <c r="A55" s="22" t="s">
        <v>8</v>
      </c>
      <c r="B55" s="22" t="s">
        <v>23</v>
      </c>
      <c r="C55" s="22" t="s">
        <v>8</v>
      </c>
      <c r="D55" s="22" t="s">
        <v>76</v>
      </c>
      <c r="E55" s="23"/>
      <c r="F55" s="24">
        <v>452.59608873099398</v>
      </c>
      <c r="G55" s="24">
        <v>477.61924137427701</v>
      </c>
      <c r="H55" s="24">
        <v>283.14525701389903</v>
      </c>
      <c r="I55" s="24">
        <v>143.194353818585</v>
      </c>
      <c r="J55" s="24">
        <v>84.142173817580101</v>
      </c>
      <c r="K55" s="23"/>
      <c r="L55" s="23"/>
      <c r="M55" s="23"/>
    </row>
    <row r="56" spans="1:13" s="25" customFormat="1" x14ac:dyDescent="0.3">
      <c r="A56" s="22" t="s">
        <v>8</v>
      </c>
      <c r="B56" s="22" t="s">
        <v>23</v>
      </c>
      <c r="C56" s="22" t="s">
        <v>8</v>
      </c>
      <c r="D56" s="22" t="s">
        <v>77</v>
      </c>
      <c r="E56" s="23"/>
      <c r="F56" s="24">
        <v>81.694672382837695</v>
      </c>
      <c r="G56" s="24">
        <v>92.871321501375903</v>
      </c>
      <c r="H56" s="24">
        <v>67.646201976009806</v>
      </c>
      <c r="I56" s="24">
        <v>42.532115215587602</v>
      </c>
      <c r="J56" s="24">
        <v>29.782602299031101</v>
      </c>
      <c r="K56" s="24">
        <v>20.8299579996544</v>
      </c>
      <c r="L56" s="24">
        <v>3.8708308726845999</v>
      </c>
      <c r="M56" s="23"/>
    </row>
    <row r="57" spans="1:13" s="25" customFormat="1" x14ac:dyDescent="0.3">
      <c r="A57" s="22" t="s">
        <v>8</v>
      </c>
      <c r="B57" s="22" t="s">
        <v>23</v>
      </c>
      <c r="C57" s="22" t="s">
        <v>8</v>
      </c>
      <c r="D57" s="22" t="s">
        <v>78</v>
      </c>
      <c r="E57" s="23"/>
      <c r="F57" s="24">
        <v>37.767760165002699</v>
      </c>
      <c r="G57" s="24">
        <v>45.416442957338901</v>
      </c>
      <c r="H57" s="24">
        <v>38.5756396583213</v>
      </c>
      <c r="I57" s="24">
        <v>25.7907076226298</v>
      </c>
      <c r="J57" s="24">
        <v>17.820724656426201</v>
      </c>
      <c r="K57" s="24">
        <v>12.29041733034</v>
      </c>
      <c r="L57" s="24">
        <v>1.26308344343894</v>
      </c>
      <c r="M57" s="23"/>
    </row>
    <row r="58" spans="1:13" s="25" customFormat="1" x14ac:dyDescent="0.3">
      <c r="A58" s="22" t="s">
        <v>8</v>
      </c>
      <c r="B58" s="22" t="s">
        <v>23</v>
      </c>
      <c r="C58" s="22" t="s">
        <v>8</v>
      </c>
      <c r="D58" s="22" t="s">
        <v>79</v>
      </c>
      <c r="E58" s="23"/>
      <c r="F58" s="23"/>
      <c r="G58" s="23"/>
      <c r="H58" s="24">
        <v>4362.1039726669196</v>
      </c>
      <c r="I58" s="24">
        <v>2545.8488723315299</v>
      </c>
      <c r="J58" s="24">
        <v>1608.708156659</v>
      </c>
      <c r="K58" s="24">
        <v>918.539980312377</v>
      </c>
      <c r="L58" s="24">
        <v>516.35999277042697</v>
      </c>
      <c r="M58" s="24">
        <v>373.83727255472098</v>
      </c>
    </row>
    <row r="59" spans="1:13" s="25" customFormat="1" x14ac:dyDescent="0.3">
      <c r="A59" s="22" t="s">
        <v>8</v>
      </c>
      <c r="B59" s="22" t="s">
        <v>23</v>
      </c>
      <c r="C59" s="22" t="s">
        <v>8</v>
      </c>
      <c r="D59" s="22" t="s">
        <v>80</v>
      </c>
      <c r="E59" s="23"/>
      <c r="F59" s="24">
        <v>294.56717665490299</v>
      </c>
      <c r="G59" s="24">
        <v>297.892935101006</v>
      </c>
      <c r="H59" s="24">
        <v>297.892935101006</v>
      </c>
      <c r="I59" s="24">
        <v>297.892935101006</v>
      </c>
      <c r="J59" s="24">
        <v>297.892935101006</v>
      </c>
      <c r="K59" s="24">
        <v>297.892935101006</v>
      </c>
      <c r="L59" s="24">
        <v>297.892935101006</v>
      </c>
      <c r="M59" s="24">
        <v>297.892935101006</v>
      </c>
    </row>
    <row r="60" spans="1:13" s="25" customFormat="1" x14ac:dyDescent="0.3">
      <c r="A60" s="22" t="s">
        <v>8</v>
      </c>
      <c r="B60" s="22" t="s">
        <v>23</v>
      </c>
      <c r="C60" s="22" t="s">
        <v>8</v>
      </c>
      <c r="D60" s="22" t="s">
        <v>81</v>
      </c>
      <c r="E60" s="23"/>
      <c r="F60" s="24">
        <v>413.26855301202198</v>
      </c>
      <c r="G60" s="24">
        <v>426.53864416378502</v>
      </c>
      <c r="H60" s="24">
        <v>426.53864416378502</v>
      </c>
      <c r="I60" s="24">
        <v>426.53864416378502</v>
      </c>
      <c r="J60" s="24">
        <v>426.53864416378502</v>
      </c>
      <c r="K60" s="24">
        <v>426.53864416378502</v>
      </c>
      <c r="L60" s="24">
        <v>426.53864416378502</v>
      </c>
      <c r="M60" s="24">
        <v>426.53864416378502</v>
      </c>
    </row>
    <row r="61" spans="1:13" s="29" customFormat="1" x14ac:dyDescent="0.3">
      <c r="A61" s="26" t="s">
        <v>8</v>
      </c>
      <c r="B61" s="26" t="s">
        <v>82</v>
      </c>
      <c r="C61" s="26" t="s">
        <v>83</v>
      </c>
      <c r="D61" s="26" t="s">
        <v>8</v>
      </c>
      <c r="E61" s="27"/>
      <c r="F61" s="28">
        <v>358.30070776736699</v>
      </c>
      <c r="G61" s="28">
        <v>367.72684011680502</v>
      </c>
      <c r="H61" s="28">
        <v>422.96917590482701</v>
      </c>
      <c r="I61" s="28">
        <v>432.55360657866601</v>
      </c>
      <c r="J61" s="28">
        <v>439.81704407619998</v>
      </c>
      <c r="K61" s="28">
        <v>446.92269124232803</v>
      </c>
      <c r="L61" s="28">
        <v>453.27241955277901</v>
      </c>
      <c r="M61" s="28">
        <v>463.04969372681398</v>
      </c>
    </row>
    <row r="62" spans="1:13" s="33" customFormat="1" x14ac:dyDescent="0.3">
      <c r="A62" s="30" t="s">
        <v>8</v>
      </c>
      <c r="B62" s="30" t="s">
        <v>84</v>
      </c>
      <c r="C62" s="30" t="s">
        <v>85</v>
      </c>
      <c r="D62" s="30" t="s">
        <v>86</v>
      </c>
      <c r="E62" s="31"/>
      <c r="F62" s="32">
        <v>13.8387160867667</v>
      </c>
      <c r="G62" s="32">
        <v>2.0797257551102999</v>
      </c>
      <c r="H62" s="32">
        <v>5.8571368891397499</v>
      </c>
      <c r="I62" s="32">
        <v>10.694110987880601</v>
      </c>
      <c r="J62" s="32">
        <v>16.818207431725298</v>
      </c>
      <c r="K62" s="32">
        <v>23.957864839008099</v>
      </c>
      <c r="L62" s="32">
        <v>32.774072820238203</v>
      </c>
      <c r="M62" s="32">
        <v>41.972187924457899</v>
      </c>
    </row>
    <row r="63" spans="1:13" s="33" customFormat="1" x14ac:dyDescent="0.3">
      <c r="A63" s="30" t="s">
        <v>8</v>
      </c>
      <c r="B63" s="30" t="s">
        <v>84</v>
      </c>
      <c r="C63" s="30" t="s">
        <v>87</v>
      </c>
      <c r="D63" s="30" t="s">
        <v>88</v>
      </c>
      <c r="E63" s="31"/>
      <c r="F63" s="32">
        <v>839.70551090291599</v>
      </c>
      <c r="G63" s="32">
        <v>828.93910497314801</v>
      </c>
      <c r="H63" s="32">
        <v>965.23507981035698</v>
      </c>
      <c r="I63" s="32">
        <v>1111.0492207888699</v>
      </c>
      <c r="J63" s="32">
        <v>1215.3898041709101</v>
      </c>
      <c r="K63" s="32">
        <v>1271.32649786556</v>
      </c>
      <c r="L63" s="32">
        <v>1311.2043954697299</v>
      </c>
      <c r="M63" s="32">
        <v>1323.16622626714</v>
      </c>
    </row>
    <row r="64" spans="1:13" s="33" customFormat="1" x14ac:dyDescent="0.3">
      <c r="A64" s="30" t="s">
        <v>8</v>
      </c>
      <c r="B64" s="30" t="s">
        <v>84</v>
      </c>
      <c r="C64" s="30" t="s">
        <v>89</v>
      </c>
      <c r="D64" s="30" t="s">
        <v>90</v>
      </c>
      <c r="E64" s="31"/>
      <c r="F64" s="32">
        <v>-1770.0762125445799</v>
      </c>
      <c r="G64" s="32">
        <v>-1809.79160947785</v>
      </c>
      <c r="H64" s="32">
        <v>-1120.9341427734801</v>
      </c>
      <c r="I64" s="32">
        <v>-666.10968047359199</v>
      </c>
      <c r="J64" s="32">
        <v>-421.42256880605203</v>
      </c>
      <c r="K64" s="32">
        <v>-352.58745868647998</v>
      </c>
      <c r="L64" s="32">
        <v>-522.02925027884703</v>
      </c>
      <c r="M64" s="32">
        <v>-717.64426431054198</v>
      </c>
    </row>
    <row r="65" spans="1:13" s="33" customFormat="1" x14ac:dyDescent="0.3">
      <c r="A65" s="30" t="s">
        <v>8</v>
      </c>
      <c r="B65" s="30" t="s">
        <v>84</v>
      </c>
      <c r="C65" s="30" t="s">
        <v>91</v>
      </c>
      <c r="D65" s="30" t="s">
        <v>92</v>
      </c>
      <c r="E65" s="31"/>
      <c r="F65" s="32">
        <v>-104.892555860039</v>
      </c>
      <c r="G65" s="32">
        <v>-367.44510410549299</v>
      </c>
      <c r="H65" s="32">
        <v>-213.009518686615</v>
      </c>
      <c r="I65" s="31"/>
      <c r="J65" s="31"/>
      <c r="K65" s="31"/>
      <c r="L65" s="31"/>
      <c r="M65" s="31"/>
    </row>
    <row r="66" spans="1:13" s="33" customFormat="1" x14ac:dyDescent="0.3">
      <c r="A66" s="30" t="s">
        <v>8</v>
      </c>
      <c r="B66" s="30" t="s">
        <v>84</v>
      </c>
      <c r="C66" s="30" t="s">
        <v>93</v>
      </c>
      <c r="D66" s="30" t="s">
        <v>94</v>
      </c>
      <c r="E66" s="31"/>
      <c r="F66" s="32">
        <v>-848.00960411195297</v>
      </c>
      <c r="G66" s="32">
        <v>-872.04413952524601</v>
      </c>
      <c r="H66" s="32">
        <v>-842.62654624883396</v>
      </c>
      <c r="I66" s="32">
        <v>-967.38824545320995</v>
      </c>
      <c r="J66" s="32">
        <v>-1077.1322512906299</v>
      </c>
      <c r="K66" s="32">
        <v>-1193.37775515316</v>
      </c>
      <c r="L66" s="32">
        <v>-1270.8386526414799</v>
      </c>
      <c r="M66" s="32">
        <v>-1335.2211853860599</v>
      </c>
    </row>
    <row r="67" spans="1:13" s="33" customFormat="1" x14ac:dyDescent="0.3">
      <c r="A67" s="30" t="s">
        <v>8</v>
      </c>
      <c r="B67" s="30" t="s">
        <v>84</v>
      </c>
      <c r="C67" s="30" t="s">
        <v>95</v>
      </c>
      <c r="D67" s="30" t="s">
        <v>96</v>
      </c>
      <c r="E67" s="31"/>
      <c r="F67" s="32">
        <v>-2965.3690242847201</v>
      </c>
      <c r="G67" s="32">
        <v>-3448.1271405945899</v>
      </c>
      <c r="H67" s="32">
        <v>-7681.3078539058097</v>
      </c>
      <c r="I67" s="32">
        <v>-3741.95424202706</v>
      </c>
      <c r="J67" s="32">
        <v>-1421.13778407154</v>
      </c>
      <c r="K67" s="31"/>
      <c r="L67" s="31"/>
      <c r="M67" s="31"/>
    </row>
    <row r="68" spans="1:13" s="33" customFormat="1" x14ac:dyDescent="0.3">
      <c r="A68" s="30" t="s">
        <v>8</v>
      </c>
      <c r="B68" s="30" t="s">
        <v>84</v>
      </c>
      <c r="C68" s="30" t="s">
        <v>97</v>
      </c>
      <c r="D68" s="30" t="s">
        <v>98</v>
      </c>
      <c r="E68" s="31"/>
      <c r="F68" s="32">
        <v>169.46904254129399</v>
      </c>
      <c r="G68" s="32">
        <v>216.73122276623801</v>
      </c>
      <c r="H68" s="32">
        <v>9.6705882196014201</v>
      </c>
      <c r="I68" s="32">
        <v>1.2766864120160399</v>
      </c>
      <c r="J68" s="32">
        <v>11.9092208634328</v>
      </c>
      <c r="K68" s="31"/>
      <c r="L68" s="31"/>
      <c r="M68" s="31"/>
    </row>
    <row r="69" spans="1:13" s="33" customFormat="1" x14ac:dyDescent="0.3">
      <c r="A69" s="30" t="s">
        <v>8</v>
      </c>
      <c r="B69" s="30" t="s">
        <v>84</v>
      </c>
      <c r="C69" s="30" t="s">
        <v>99</v>
      </c>
      <c r="D69" s="30" t="s">
        <v>100</v>
      </c>
      <c r="E69" s="31"/>
      <c r="F69" s="32">
        <v>93.492783444899999</v>
      </c>
      <c r="G69" s="32">
        <v>104.516270084057</v>
      </c>
      <c r="H69" s="32">
        <v>6.7698253430660902</v>
      </c>
      <c r="I69" s="32">
        <v>0.219818473302759</v>
      </c>
      <c r="J69" s="31"/>
      <c r="K69" s="32">
        <v>11.6493415958992</v>
      </c>
      <c r="L69" s="31"/>
      <c r="M69" s="31"/>
    </row>
    <row r="70" spans="1:13" s="33" customFormat="1" x14ac:dyDescent="0.3">
      <c r="A70" s="30" t="s">
        <v>8</v>
      </c>
      <c r="B70" s="30" t="s">
        <v>84</v>
      </c>
      <c r="C70" s="30" t="s">
        <v>101</v>
      </c>
      <c r="D70" s="30" t="s">
        <v>102</v>
      </c>
      <c r="E70" s="31"/>
      <c r="F70" s="32">
        <v>273.52594418750698</v>
      </c>
      <c r="G70" s="32">
        <v>273.51582311844197</v>
      </c>
      <c r="H70" s="32">
        <v>339.80607804418702</v>
      </c>
      <c r="I70" s="32">
        <v>413.13498010097999</v>
      </c>
      <c r="J70" s="32">
        <v>419.03216765649501</v>
      </c>
      <c r="K70" s="32">
        <v>427.98304645927197</v>
      </c>
      <c r="L70" s="32">
        <v>446.47768669631398</v>
      </c>
      <c r="M70" s="32">
        <v>501.98564037579098</v>
      </c>
    </row>
    <row r="71" spans="1:13" s="33" customFormat="1" x14ac:dyDescent="0.3">
      <c r="A71" s="30" t="s">
        <v>8</v>
      </c>
      <c r="B71" s="30" t="s">
        <v>84</v>
      </c>
      <c r="C71" s="30" t="s">
        <v>103</v>
      </c>
      <c r="D71" s="30" t="s">
        <v>104</v>
      </c>
      <c r="E71" s="31"/>
      <c r="F71" s="31"/>
      <c r="G71" s="31"/>
      <c r="H71" s="31"/>
      <c r="I71" s="32">
        <v>891.50752623006599</v>
      </c>
      <c r="J71" s="32">
        <v>1776.4773820018099</v>
      </c>
      <c r="K71" s="32">
        <v>2274.8663518865501</v>
      </c>
      <c r="L71" s="32">
        <v>2825.67343333183</v>
      </c>
      <c r="M71" s="32">
        <v>3450.09337710719</v>
      </c>
    </row>
    <row r="72" spans="1:13" s="33" customFormat="1" x14ac:dyDescent="0.3">
      <c r="A72" s="30" t="s">
        <v>8</v>
      </c>
      <c r="B72" s="30" t="s">
        <v>84</v>
      </c>
      <c r="C72" s="30" t="s">
        <v>105</v>
      </c>
      <c r="D72" s="30" t="s">
        <v>106</v>
      </c>
      <c r="E72" s="31"/>
      <c r="F72" s="32">
        <v>835.80702345286602</v>
      </c>
      <c r="G72" s="32">
        <v>734.30295208351004</v>
      </c>
      <c r="H72" s="32">
        <v>1420.7201536141099</v>
      </c>
      <c r="I72" s="32">
        <v>1850.2880079929801</v>
      </c>
      <c r="J72" s="32">
        <v>2018.4922843321499</v>
      </c>
      <c r="K72" s="32">
        <v>2056.36448196949</v>
      </c>
      <c r="L72" s="32">
        <v>2070.0020633466702</v>
      </c>
      <c r="M72" s="32">
        <v>2141.45987738132</v>
      </c>
    </row>
    <row r="73" spans="1:13" s="33" customFormat="1" x14ac:dyDescent="0.3">
      <c r="A73" s="30" t="s">
        <v>8</v>
      </c>
      <c r="B73" s="30" t="s">
        <v>84</v>
      </c>
      <c r="C73" s="30" t="s">
        <v>107</v>
      </c>
      <c r="D73" s="30" t="s">
        <v>108</v>
      </c>
      <c r="E73" s="31"/>
      <c r="F73" s="31"/>
      <c r="G73" s="31"/>
      <c r="H73" s="31"/>
      <c r="I73" s="31"/>
      <c r="J73" s="31"/>
      <c r="K73" s="32">
        <v>1650.4727890905699</v>
      </c>
      <c r="L73" s="32">
        <v>5063.4649859206902</v>
      </c>
      <c r="M73" s="32">
        <v>5868.0754818395399</v>
      </c>
    </row>
    <row r="74" spans="1:13" s="33" customFormat="1" x14ac:dyDescent="0.3">
      <c r="A74" s="30" t="s">
        <v>8</v>
      </c>
      <c r="B74" s="30" t="s">
        <v>84</v>
      </c>
      <c r="C74" s="30" t="s">
        <v>109</v>
      </c>
      <c r="D74" s="30" t="s">
        <v>110</v>
      </c>
      <c r="E74" s="31"/>
      <c r="F74" s="32">
        <v>104.541452882822</v>
      </c>
      <c r="G74" s="32">
        <v>73.287748575292298</v>
      </c>
      <c r="H74" s="32">
        <v>350.04312672738303</v>
      </c>
      <c r="I74" s="32">
        <v>699.85271395448399</v>
      </c>
      <c r="J74" s="32">
        <v>1144.31172578463</v>
      </c>
      <c r="K74" s="32">
        <v>1665.8947861823101</v>
      </c>
      <c r="L74" s="32">
        <v>2309.1697743456102</v>
      </c>
      <c r="M74" s="32">
        <v>2982.41075064192</v>
      </c>
    </row>
    <row r="75" spans="1:13" s="33" customFormat="1" x14ac:dyDescent="0.3">
      <c r="A75" s="30" t="s">
        <v>8</v>
      </c>
      <c r="B75" s="30" t="s">
        <v>84</v>
      </c>
      <c r="C75" s="30" t="s">
        <v>111</v>
      </c>
      <c r="D75" s="30" t="s">
        <v>112</v>
      </c>
      <c r="E75" s="31"/>
      <c r="F75" s="32">
        <v>570.57648730446101</v>
      </c>
      <c r="G75" s="32">
        <v>583.63104522788797</v>
      </c>
      <c r="H75" s="32">
        <v>1305.70319190992</v>
      </c>
      <c r="I75" s="32">
        <v>1939.80617502787</v>
      </c>
      <c r="J75" s="32">
        <v>2661.8789643240898</v>
      </c>
      <c r="K75" s="32">
        <v>2955.23546879898</v>
      </c>
      <c r="L75" s="32">
        <v>3217.8779535346098</v>
      </c>
      <c r="M75" s="32">
        <v>3472.2227284249502</v>
      </c>
    </row>
    <row r="76" spans="1:13" s="33" customFormat="1" x14ac:dyDescent="0.3">
      <c r="A76" s="30" t="s">
        <v>8</v>
      </c>
      <c r="B76" s="30" t="s">
        <v>84</v>
      </c>
      <c r="C76" s="30" t="s">
        <v>113</v>
      </c>
      <c r="D76" s="30" t="s">
        <v>114</v>
      </c>
      <c r="E76" s="31"/>
      <c r="F76" s="32">
        <v>32.3707522341562</v>
      </c>
      <c r="G76" s="32">
        <v>64.056208646374003</v>
      </c>
      <c r="H76" s="32">
        <v>144.139554404097</v>
      </c>
      <c r="I76" s="32">
        <v>229.15460222151401</v>
      </c>
      <c r="J76" s="32">
        <v>547.96319878866097</v>
      </c>
      <c r="K76" s="32">
        <v>686.43193815695804</v>
      </c>
      <c r="L76" s="32">
        <v>828.57221955157297</v>
      </c>
      <c r="M76" s="32">
        <v>995.07986654259196</v>
      </c>
    </row>
    <row r="77" spans="1:13" s="33" customFormat="1" x14ac:dyDescent="0.3">
      <c r="A77" s="30" t="s">
        <v>8</v>
      </c>
      <c r="B77" s="30" t="s">
        <v>84</v>
      </c>
      <c r="C77" s="30" t="s">
        <v>115</v>
      </c>
      <c r="D77" s="30" t="s">
        <v>116</v>
      </c>
      <c r="E77" s="31"/>
      <c r="F77" s="32">
        <v>1368.31699396558</v>
      </c>
      <c r="G77" s="32">
        <v>1241.48683741168</v>
      </c>
      <c r="H77" s="32">
        <v>2485.3116798292899</v>
      </c>
      <c r="I77" s="32">
        <v>3540.51857152919</v>
      </c>
      <c r="J77" s="32">
        <v>4358.3665144774204</v>
      </c>
      <c r="K77" s="32">
        <v>5284.9948467986496</v>
      </c>
      <c r="L77" s="32">
        <v>5887.6280584820997</v>
      </c>
      <c r="M77" s="32">
        <v>6401.3451961049304</v>
      </c>
    </row>
    <row r="78" spans="1:13" s="33" customFormat="1" x14ac:dyDescent="0.3">
      <c r="A78" s="30" t="s">
        <v>8</v>
      </c>
      <c r="B78" s="30" t="s">
        <v>84</v>
      </c>
      <c r="C78" s="30" t="s">
        <v>117</v>
      </c>
      <c r="D78" s="30" t="s">
        <v>118</v>
      </c>
      <c r="E78" s="31"/>
      <c r="F78" s="31"/>
      <c r="G78" s="32">
        <v>4.6885426054105098E-5</v>
      </c>
      <c r="H78" s="32">
        <v>3.2926250223629797E-5</v>
      </c>
      <c r="I78" s="32">
        <v>1.70053613605355E-5</v>
      </c>
      <c r="J78" s="32">
        <v>2.42561124015945E-6</v>
      </c>
      <c r="K78" s="32">
        <v>1.3043138018285301E-6</v>
      </c>
      <c r="L78" s="32">
        <v>1.8301636349761301E-7</v>
      </c>
      <c r="M78" s="31"/>
    </row>
    <row r="79" spans="1:13" s="33" customFormat="1" x14ac:dyDescent="0.3">
      <c r="A79" s="30" t="s">
        <v>8</v>
      </c>
      <c r="B79" s="30" t="s">
        <v>84</v>
      </c>
      <c r="C79" s="30" t="s">
        <v>119</v>
      </c>
      <c r="D79" s="30" t="s">
        <v>120</v>
      </c>
      <c r="E79" s="31"/>
      <c r="F79" s="32">
        <v>3.8008399025187402E-4</v>
      </c>
      <c r="G79" s="32">
        <v>3.81707029204005E-4</v>
      </c>
      <c r="H79" s="32">
        <v>2.2846565698888399E-4</v>
      </c>
      <c r="I79" s="32">
        <v>1.1562024820124599E-4</v>
      </c>
      <c r="J79" s="32">
        <v>1.57088468297865E-5</v>
      </c>
      <c r="K79" s="31"/>
      <c r="L79" s="31"/>
      <c r="M79" s="31"/>
    </row>
    <row r="80" spans="1:13" s="33" customFormat="1" x14ac:dyDescent="0.3">
      <c r="A80" s="30" t="s">
        <v>8</v>
      </c>
      <c r="B80" s="30" t="s">
        <v>84</v>
      </c>
      <c r="C80" s="30" t="s">
        <v>121</v>
      </c>
      <c r="D80" s="30" t="s">
        <v>122</v>
      </c>
      <c r="E80" s="31"/>
      <c r="F80" s="32">
        <v>7.27998083703073E-4</v>
      </c>
      <c r="G80" s="32">
        <v>8.2550484465128697E-4</v>
      </c>
      <c r="H80" s="32">
        <v>5.93360074024889E-4</v>
      </c>
      <c r="I80" s="32">
        <v>3.7178087138607999E-4</v>
      </c>
      <c r="J80" s="32">
        <v>2.6241637263937901E-4</v>
      </c>
      <c r="K80" s="32">
        <v>1.31902402315486E-4</v>
      </c>
      <c r="L80" s="31"/>
      <c r="M80" s="31"/>
    </row>
    <row r="81" spans="1:13" s="33" customFormat="1" x14ac:dyDescent="0.3">
      <c r="A81" s="30" t="s">
        <v>8</v>
      </c>
      <c r="B81" s="30" t="s">
        <v>84</v>
      </c>
      <c r="C81" s="30" t="s">
        <v>123</v>
      </c>
      <c r="D81" s="30" t="s">
        <v>124</v>
      </c>
      <c r="E81" s="31"/>
      <c r="F81" s="32">
        <v>7.2846848137516399E-6</v>
      </c>
      <c r="G81" s="32">
        <v>6.7494102274266497E-6</v>
      </c>
      <c r="H81" s="32">
        <v>5.2660233642559502E-6</v>
      </c>
      <c r="I81" s="32">
        <v>2.9784999346683102E-6</v>
      </c>
      <c r="J81" s="31"/>
      <c r="K81" s="31"/>
      <c r="L81" s="31"/>
      <c r="M81" s="31"/>
    </row>
    <row r="82" spans="1:13" s="33" customFormat="1" x14ac:dyDescent="0.3">
      <c r="A82" s="30" t="s">
        <v>8</v>
      </c>
      <c r="B82" s="30" t="s">
        <v>84</v>
      </c>
      <c r="C82" s="30" t="s">
        <v>125</v>
      </c>
      <c r="D82" s="30" t="s">
        <v>126</v>
      </c>
      <c r="E82" s="31"/>
      <c r="F82" s="32">
        <v>1.6621827655245399E-4</v>
      </c>
      <c r="G82" s="32">
        <v>1.7540816000446901E-4</v>
      </c>
      <c r="H82" s="32">
        <v>1.03986573915854E-4</v>
      </c>
      <c r="I82" s="32">
        <v>5.2588874045516199E-5</v>
      </c>
      <c r="J82" s="32">
        <v>3.0901652633697303E-5</v>
      </c>
      <c r="K82" s="31"/>
      <c r="L82" s="31"/>
      <c r="M82" s="31"/>
    </row>
    <row r="83" spans="1:13" s="33" customFormat="1" x14ac:dyDescent="0.3">
      <c r="A83" s="30" t="s">
        <v>8</v>
      </c>
      <c r="B83" s="30" t="s">
        <v>84</v>
      </c>
      <c r="C83" s="30" t="s">
        <v>127</v>
      </c>
      <c r="D83" s="30" t="s">
        <v>128</v>
      </c>
      <c r="E83" s="31"/>
      <c r="F83" s="32">
        <v>3.0106735962689499E-5</v>
      </c>
      <c r="G83" s="32">
        <v>3.4225638874529199E-5</v>
      </c>
      <c r="H83" s="32">
        <v>2.49294878401194E-5</v>
      </c>
      <c r="I83" s="32">
        <v>1.5674255436507401E-5</v>
      </c>
      <c r="J83" s="32">
        <v>1.0975708911553099E-5</v>
      </c>
      <c r="K83" s="32">
        <v>7.6764130061099405E-6</v>
      </c>
      <c r="L83" s="32">
        <v>1.42650774696814E-6</v>
      </c>
      <c r="M83" s="31"/>
    </row>
    <row r="84" spans="1:13" s="33" customFormat="1" x14ac:dyDescent="0.3">
      <c r="A84" s="30" t="s">
        <v>8</v>
      </c>
      <c r="B84" s="30" t="s">
        <v>84</v>
      </c>
      <c r="C84" s="30" t="s">
        <v>129</v>
      </c>
      <c r="D84" s="30" t="s">
        <v>130</v>
      </c>
      <c r="E84" s="31"/>
      <c r="F84" s="32">
        <v>1.4052567579841899E-5</v>
      </c>
      <c r="G84" s="32">
        <v>1.6898477196046201E-5</v>
      </c>
      <c r="H84" s="32">
        <v>1.4353162084960199E-5</v>
      </c>
      <c r="I84" s="32">
        <v>9.5961650946615602E-6</v>
      </c>
      <c r="J84" s="32">
        <v>6.6307066254948499E-6</v>
      </c>
      <c r="K84" s="32">
        <v>4.5729987524943198E-6</v>
      </c>
      <c r="L84" s="32">
        <v>4.6996606021536302E-7</v>
      </c>
      <c r="M84" s="31"/>
    </row>
    <row r="85" spans="1:13" s="33" customFormat="1" x14ac:dyDescent="0.3">
      <c r="A85" s="30" t="s">
        <v>8</v>
      </c>
      <c r="B85" s="30" t="s">
        <v>84</v>
      </c>
      <c r="C85" s="30" t="s">
        <v>131</v>
      </c>
      <c r="D85" s="30" t="s">
        <v>132</v>
      </c>
      <c r="E85" s="31"/>
      <c r="F85" s="31"/>
      <c r="G85" s="31"/>
      <c r="H85" s="32">
        <v>7.3680377680770503E-4</v>
      </c>
      <c r="I85" s="32">
        <v>4.30019796884548E-4</v>
      </c>
      <c r="J85" s="32">
        <v>2.71727187851288E-4</v>
      </c>
      <c r="K85" s="32">
        <v>1.5515075543448399E-4</v>
      </c>
      <c r="L85" s="32">
        <v>8.7218460460731506E-5</v>
      </c>
      <c r="M85" s="32">
        <v>6.3144921821156697E-5</v>
      </c>
    </row>
    <row r="86" spans="1:13" s="37" customFormat="1" x14ac:dyDescent="0.3">
      <c r="A86" s="34" t="s">
        <v>8</v>
      </c>
      <c r="B86" s="34" t="s">
        <v>133</v>
      </c>
      <c r="C86" s="34" t="s">
        <v>8</v>
      </c>
      <c r="D86" s="34" t="s">
        <v>134</v>
      </c>
      <c r="E86" s="35"/>
      <c r="F86" s="36">
        <v>0.27140831999999998</v>
      </c>
      <c r="G86" s="36">
        <v>0.27140831999999998</v>
      </c>
      <c r="H86" s="36">
        <v>0.27140831999999998</v>
      </c>
      <c r="I86" s="36">
        <v>0.27140831999999998</v>
      </c>
      <c r="J86" s="35"/>
      <c r="K86" s="35"/>
      <c r="L86" s="35"/>
      <c r="M86" s="35"/>
    </row>
    <row r="87" spans="1:13" s="37" customFormat="1" x14ac:dyDescent="0.3">
      <c r="A87" s="34" t="s">
        <v>8</v>
      </c>
      <c r="B87" s="34" t="s">
        <v>133</v>
      </c>
      <c r="C87" s="34" t="s">
        <v>8</v>
      </c>
      <c r="D87" s="34" t="s">
        <v>135</v>
      </c>
      <c r="E87" s="35"/>
      <c r="F87" s="36">
        <v>0.27140831999999998</v>
      </c>
      <c r="G87" s="36">
        <v>0.27140831999999998</v>
      </c>
      <c r="H87" s="36">
        <v>0.27140831999999998</v>
      </c>
      <c r="I87" s="36">
        <v>0.27140831999999998</v>
      </c>
      <c r="J87" s="35"/>
      <c r="K87" s="35"/>
      <c r="L87" s="35"/>
      <c r="M87" s="35"/>
    </row>
    <row r="88" spans="1:13" s="37" customFormat="1" x14ac:dyDescent="0.3">
      <c r="A88" s="34" t="s">
        <v>8</v>
      </c>
      <c r="B88" s="34" t="s">
        <v>133</v>
      </c>
      <c r="C88" s="34" t="s">
        <v>8</v>
      </c>
      <c r="D88" s="34" t="s">
        <v>136</v>
      </c>
      <c r="E88" s="35"/>
      <c r="F88" s="36">
        <v>7.0365120000000003E-2</v>
      </c>
      <c r="G88" s="36">
        <v>7.0365120000000003E-2</v>
      </c>
      <c r="H88" s="36">
        <v>7.0365120000000003E-2</v>
      </c>
      <c r="I88" s="36">
        <v>7.0365120000000003E-2</v>
      </c>
      <c r="J88" s="35"/>
      <c r="K88" s="35"/>
      <c r="L88" s="35"/>
      <c r="M88" s="35"/>
    </row>
    <row r="89" spans="1:13" s="37" customFormat="1" x14ac:dyDescent="0.3">
      <c r="A89" s="34" t="s">
        <v>8</v>
      </c>
      <c r="B89" s="34" t="s">
        <v>133</v>
      </c>
      <c r="C89" s="34" t="s">
        <v>8</v>
      </c>
      <c r="D89" s="34" t="s">
        <v>137</v>
      </c>
      <c r="E89" s="35"/>
      <c r="F89" s="36">
        <v>0.18093888</v>
      </c>
      <c r="G89" s="36">
        <v>0.18093888</v>
      </c>
      <c r="H89" s="36">
        <v>0.18093888</v>
      </c>
      <c r="I89" s="36">
        <v>0.18093888</v>
      </c>
      <c r="J89" s="35"/>
      <c r="K89" s="35"/>
      <c r="L89" s="35"/>
      <c r="M89" s="35"/>
    </row>
    <row r="90" spans="1:13" s="37" customFormat="1" x14ac:dyDescent="0.3">
      <c r="A90" s="34" t="s">
        <v>8</v>
      </c>
      <c r="B90" s="34" t="s">
        <v>133</v>
      </c>
      <c r="C90" s="34" t="s">
        <v>8</v>
      </c>
      <c r="D90" s="34" t="s">
        <v>138</v>
      </c>
      <c r="E90" s="35"/>
      <c r="F90" s="36">
        <v>7.0365120000000003E-2</v>
      </c>
      <c r="G90" s="36">
        <v>7.0365120000000003E-2</v>
      </c>
      <c r="H90" s="36">
        <v>7.0365120000000003E-2</v>
      </c>
      <c r="I90" s="36">
        <v>7.0365120000000003E-2</v>
      </c>
      <c r="J90" s="35"/>
      <c r="K90" s="35"/>
      <c r="L90" s="35"/>
      <c r="M90" s="35"/>
    </row>
    <row r="91" spans="1:13" s="37" customFormat="1" x14ac:dyDescent="0.3">
      <c r="A91" s="34" t="s">
        <v>8</v>
      </c>
      <c r="B91" s="34" t="s">
        <v>133</v>
      </c>
      <c r="C91" s="34" t="s">
        <v>8</v>
      </c>
      <c r="D91" s="34" t="s">
        <v>139</v>
      </c>
      <c r="E91" s="35"/>
      <c r="F91" s="36">
        <v>2.0104319999999998E-2</v>
      </c>
      <c r="G91" s="36">
        <v>2.0104319999999998E-2</v>
      </c>
      <c r="H91" s="36">
        <v>2.0104319999999998E-2</v>
      </c>
      <c r="I91" s="36">
        <v>2.0104319999999998E-2</v>
      </c>
      <c r="J91" s="35"/>
      <c r="K91" s="35"/>
      <c r="L91" s="35"/>
      <c r="M91" s="35"/>
    </row>
    <row r="92" spans="1:13" s="37" customFormat="1" x14ac:dyDescent="0.3">
      <c r="A92" s="34" t="s">
        <v>8</v>
      </c>
      <c r="B92" s="34" t="s">
        <v>133</v>
      </c>
      <c r="C92" s="34" t="s">
        <v>8</v>
      </c>
      <c r="D92" s="34" t="s">
        <v>24</v>
      </c>
      <c r="E92" s="35"/>
      <c r="F92" s="36">
        <v>0.31016404532386299</v>
      </c>
      <c r="G92" s="36">
        <v>0.31016404532386299</v>
      </c>
      <c r="H92" s="36">
        <v>0.31016404532386299</v>
      </c>
      <c r="I92" s="36">
        <v>0.31016404532386299</v>
      </c>
      <c r="J92" s="35"/>
      <c r="K92" s="35"/>
      <c r="L92" s="35"/>
      <c r="M92" s="35"/>
    </row>
    <row r="93" spans="1:13" s="37" customFormat="1" x14ac:dyDescent="0.3">
      <c r="A93" s="34" t="s">
        <v>8</v>
      </c>
      <c r="B93" s="34" t="s">
        <v>133</v>
      </c>
      <c r="C93" s="34" t="s">
        <v>8</v>
      </c>
      <c r="D93" s="34" t="s">
        <v>25</v>
      </c>
      <c r="E93" s="35"/>
      <c r="F93" s="36">
        <v>7.5994329599999993E-2</v>
      </c>
      <c r="G93" s="36">
        <v>7.5994329599999993E-2</v>
      </c>
      <c r="H93" s="36">
        <v>7.5994329599999993E-2</v>
      </c>
      <c r="I93" s="36">
        <v>7.5994329599999993E-2</v>
      </c>
      <c r="J93" s="35"/>
      <c r="K93" s="35"/>
      <c r="L93" s="35"/>
      <c r="M93" s="35"/>
    </row>
    <row r="94" spans="1:13" s="37" customFormat="1" x14ac:dyDescent="0.3">
      <c r="A94" s="34" t="s">
        <v>8</v>
      </c>
      <c r="B94" s="34" t="s">
        <v>133</v>
      </c>
      <c r="C94" s="34" t="s">
        <v>8</v>
      </c>
      <c r="D94" s="34" t="s">
        <v>140</v>
      </c>
      <c r="E94" s="35"/>
      <c r="F94" s="36">
        <v>9.8511168000000003E-3</v>
      </c>
      <c r="G94" s="36">
        <v>9.8511168000000003E-3</v>
      </c>
      <c r="H94" s="36">
        <v>9.8511168000000003E-3</v>
      </c>
      <c r="I94" s="36">
        <v>9.8511168000000003E-3</v>
      </c>
      <c r="J94" s="35"/>
      <c r="K94" s="35"/>
      <c r="L94" s="35"/>
      <c r="M94" s="35"/>
    </row>
    <row r="95" spans="1:13" s="37" customFormat="1" x14ac:dyDescent="0.3">
      <c r="A95" s="34" t="s">
        <v>8</v>
      </c>
      <c r="B95" s="34" t="s">
        <v>133</v>
      </c>
      <c r="C95" s="34" t="s">
        <v>8</v>
      </c>
      <c r="D95" s="34" t="s">
        <v>26</v>
      </c>
      <c r="E95" s="35"/>
      <c r="F95" s="36">
        <v>2.5331443200000001E-2</v>
      </c>
      <c r="G95" s="36">
        <v>2.5331443200000001E-2</v>
      </c>
      <c r="H95" s="36">
        <v>2.5331443200000001E-2</v>
      </c>
      <c r="I95" s="36">
        <v>2.5331443200000001E-2</v>
      </c>
      <c r="J95" s="35"/>
      <c r="K95" s="35"/>
      <c r="L95" s="35"/>
      <c r="M95" s="35"/>
    </row>
    <row r="96" spans="1:13" s="37" customFormat="1" x14ac:dyDescent="0.3">
      <c r="A96" s="34" t="s">
        <v>8</v>
      </c>
      <c r="B96" s="34" t="s">
        <v>133</v>
      </c>
      <c r="C96" s="34" t="s">
        <v>8</v>
      </c>
      <c r="D96" s="34" t="s">
        <v>27</v>
      </c>
      <c r="E96" s="35"/>
      <c r="F96" s="36">
        <v>9.8511168000000003E-3</v>
      </c>
      <c r="G96" s="36">
        <v>9.8511168000000003E-3</v>
      </c>
      <c r="H96" s="36">
        <v>9.8511168000000003E-3</v>
      </c>
      <c r="I96" s="36">
        <v>9.8511168000000003E-3</v>
      </c>
      <c r="J96" s="35"/>
      <c r="K96" s="35"/>
      <c r="L96" s="35"/>
      <c r="M96" s="35"/>
    </row>
    <row r="97" spans="1:13" s="37" customFormat="1" x14ac:dyDescent="0.3">
      <c r="A97" s="34" t="s">
        <v>8</v>
      </c>
      <c r="B97" s="34" t="s">
        <v>133</v>
      </c>
      <c r="C97" s="34" t="s">
        <v>8</v>
      </c>
      <c r="D97" s="34" t="s">
        <v>28</v>
      </c>
      <c r="E97" s="35"/>
      <c r="F97" s="36">
        <v>2.8146047999999999E-3</v>
      </c>
      <c r="G97" s="36">
        <v>2.8146047999999999E-3</v>
      </c>
      <c r="H97" s="36">
        <v>2.8146047999999999E-3</v>
      </c>
      <c r="I97" s="36">
        <v>2.8146047999999999E-3</v>
      </c>
      <c r="J97" s="35"/>
      <c r="K97" s="35"/>
      <c r="L97" s="35"/>
      <c r="M97" s="35"/>
    </row>
    <row r="98" spans="1:13" s="37" customFormat="1" x14ac:dyDescent="0.3">
      <c r="A98" s="34" t="s">
        <v>8</v>
      </c>
      <c r="B98" s="34" t="s">
        <v>133</v>
      </c>
      <c r="C98" s="34" t="s">
        <v>8</v>
      </c>
      <c r="D98" s="34" t="s">
        <v>29</v>
      </c>
      <c r="E98" s="35"/>
      <c r="F98" s="35"/>
      <c r="G98" s="35"/>
      <c r="H98" s="36">
        <v>0.70802916138684202</v>
      </c>
      <c r="I98" s="36">
        <v>0.70802916138684202</v>
      </c>
      <c r="J98" s="36">
        <v>0.70802916138684202</v>
      </c>
      <c r="K98" s="36">
        <v>0.70802916138684202</v>
      </c>
      <c r="L98" s="36">
        <v>0.70802916138684202</v>
      </c>
      <c r="M98" s="36">
        <v>0.70802916138684202</v>
      </c>
    </row>
    <row r="99" spans="1:13" s="37" customFormat="1" x14ac:dyDescent="0.3">
      <c r="A99" s="34" t="s">
        <v>8</v>
      </c>
      <c r="B99" s="34" t="s">
        <v>133</v>
      </c>
      <c r="C99" s="34" t="s">
        <v>8</v>
      </c>
      <c r="D99" s="34" t="s">
        <v>30</v>
      </c>
      <c r="E99" s="35"/>
      <c r="F99" s="35"/>
      <c r="G99" s="35"/>
      <c r="H99" s="36">
        <v>1.6612932216643399</v>
      </c>
      <c r="I99" s="36">
        <v>1.6612932216643399</v>
      </c>
      <c r="J99" s="36">
        <v>1.6612932216643399</v>
      </c>
      <c r="K99" s="36">
        <v>1.6612932216643399</v>
      </c>
      <c r="L99" s="36">
        <v>1.6612932216643399</v>
      </c>
      <c r="M99" s="36">
        <v>1.6612932216643399</v>
      </c>
    </row>
    <row r="100" spans="1:13" s="37" customFormat="1" x14ac:dyDescent="0.3">
      <c r="A100" s="34" t="s">
        <v>8</v>
      </c>
      <c r="B100" s="34" t="s">
        <v>133</v>
      </c>
      <c r="C100" s="34" t="s">
        <v>8</v>
      </c>
      <c r="D100" s="34" t="s">
        <v>31</v>
      </c>
      <c r="E100" s="35"/>
      <c r="F100" s="35"/>
      <c r="G100" s="35"/>
      <c r="H100" s="36">
        <v>0.175955937451339</v>
      </c>
      <c r="I100" s="36">
        <v>0.175955937451339</v>
      </c>
      <c r="J100" s="36">
        <v>0.175955937451339</v>
      </c>
      <c r="K100" s="36">
        <v>0.175955937451339</v>
      </c>
      <c r="L100" s="36">
        <v>0.175955937451339</v>
      </c>
      <c r="M100" s="36">
        <v>0.175955937451339</v>
      </c>
    </row>
    <row r="101" spans="1:13" s="37" customFormat="1" x14ac:dyDescent="0.3">
      <c r="A101" s="34" t="s">
        <v>8</v>
      </c>
      <c r="B101" s="34" t="s">
        <v>133</v>
      </c>
      <c r="C101" s="34" t="s">
        <v>8</v>
      </c>
      <c r="D101" s="34" t="s">
        <v>32</v>
      </c>
      <c r="E101" s="35"/>
      <c r="F101" s="35"/>
      <c r="G101" s="35"/>
      <c r="H101" s="36">
        <v>4.60587192757397E-2</v>
      </c>
      <c r="I101" s="36">
        <v>4.60587192757397E-2</v>
      </c>
      <c r="J101" s="36">
        <v>4.60587192757397E-2</v>
      </c>
      <c r="K101" s="36">
        <v>4.60587192757397E-2</v>
      </c>
      <c r="L101" s="36">
        <v>4.60587192757397E-2</v>
      </c>
      <c r="M101" s="36">
        <v>4.60587192757397E-2</v>
      </c>
    </row>
    <row r="102" spans="1:13" s="37" customFormat="1" x14ac:dyDescent="0.3">
      <c r="A102" s="34" t="s">
        <v>8</v>
      </c>
      <c r="B102" s="34" t="s">
        <v>133</v>
      </c>
      <c r="C102" s="34" t="s">
        <v>8</v>
      </c>
      <c r="D102" s="34" t="s">
        <v>33</v>
      </c>
      <c r="E102" s="35"/>
      <c r="F102" s="35"/>
      <c r="G102" s="35"/>
      <c r="H102" s="36">
        <v>2.81091218164135E-2</v>
      </c>
      <c r="I102" s="36">
        <v>2.81091218164135E-2</v>
      </c>
      <c r="J102" s="36">
        <v>2.81091218164135E-2</v>
      </c>
      <c r="K102" s="36">
        <v>2.81091218164135E-2</v>
      </c>
      <c r="L102" s="36">
        <v>2.81091218164135E-2</v>
      </c>
      <c r="M102" s="36">
        <v>2.81091218164135E-2</v>
      </c>
    </row>
    <row r="103" spans="1:13" s="37" customFormat="1" x14ac:dyDescent="0.3">
      <c r="A103" s="34" t="s">
        <v>8</v>
      </c>
      <c r="B103" s="34" t="s">
        <v>133</v>
      </c>
      <c r="C103" s="34" t="s">
        <v>8</v>
      </c>
      <c r="D103" s="34" t="s">
        <v>34</v>
      </c>
      <c r="E103" s="35"/>
      <c r="F103" s="35"/>
      <c r="G103" s="35"/>
      <c r="H103" s="36">
        <v>3.6881416747072699</v>
      </c>
      <c r="I103" s="36">
        <v>3.6881416747072699</v>
      </c>
      <c r="J103" s="36">
        <v>3.6881416747072699</v>
      </c>
      <c r="K103" s="36">
        <v>3.6881416747072699</v>
      </c>
      <c r="L103" s="36">
        <v>3.6881416747072699</v>
      </c>
      <c r="M103" s="36">
        <v>3.6881416747072699</v>
      </c>
    </row>
    <row r="104" spans="1:13" s="37" customFormat="1" x14ac:dyDescent="0.3">
      <c r="A104" s="34" t="s">
        <v>8</v>
      </c>
      <c r="B104" s="34" t="s">
        <v>133</v>
      </c>
      <c r="C104" s="34" t="s">
        <v>8</v>
      </c>
      <c r="D104" s="34" t="s">
        <v>35</v>
      </c>
      <c r="E104" s="35"/>
      <c r="F104" s="35"/>
      <c r="G104" s="35"/>
      <c r="H104" s="35"/>
      <c r="I104" s="35"/>
      <c r="J104" s="36">
        <v>1.07825992707815E-2</v>
      </c>
      <c r="K104" s="36">
        <v>1.07825992707815E-2</v>
      </c>
      <c r="L104" s="36">
        <v>1.07825992707815E-2</v>
      </c>
      <c r="M104" s="36">
        <v>1.07825992707815E-2</v>
      </c>
    </row>
    <row r="105" spans="1:13" s="37" customFormat="1" x14ac:dyDescent="0.3">
      <c r="A105" s="34" t="s">
        <v>8</v>
      </c>
      <c r="B105" s="34" t="s">
        <v>133</v>
      </c>
      <c r="C105" s="34" t="s">
        <v>8</v>
      </c>
      <c r="D105" s="34" t="s">
        <v>36</v>
      </c>
      <c r="E105" s="35"/>
      <c r="F105" s="35"/>
      <c r="G105" s="35"/>
      <c r="H105" s="35"/>
      <c r="I105" s="35"/>
      <c r="J105" s="36">
        <v>7.0622338374079995E-4</v>
      </c>
      <c r="K105" s="36">
        <v>7.0622338374079995E-4</v>
      </c>
      <c r="L105" s="36">
        <v>7.0622338374079995E-4</v>
      </c>
      <c r="M105" s="36">
        <v>7.0622338374079995E-4</v>
      </c>
    </row>
    <row r="106" spans="1:13" s="37" customFormat="1" x14ac:dyDescent="0.3">
      <c r="A106" s="34" t="s">
        <v>8</v>
      </c>
      <c r="B106" s="34" t="s">
        <v>133</v>
      </c>
      <c r="C106" s="34" t="s">
        <v>8</v>
      </c>
      <c r="D106" s="34" t="s">
        <v>37</v>
      </c>
      <c r="E106" s="35"/>
      <c r="F106" s="35"/>
      <c r="G106" s="35"/>
      <c r="H106" s="36">
        <v>2.4838247208890099E-3</v>
      </c>
      <c r="I106" s="36">
        <v>2.4838247208890099E-3</v>
      </c>
      <c r="J106" s="36">
        <v>2.4838247208890099E-3</v>
      </c>
      <c r="K106" s="36">
        <v>2.4838247208890099E-3</v>
      </c>
      <c r="L106" s="36">
        <v>2.4838247208890099E-3</v>
      </c>
      <c r="M106" s="36">
        <v>2.4838247208890099E-3</v>
      </c>
    </row>
    <row r="107" spans="1:13" s="37" customFormat="1" x14ac:dyDescent="0.3">
      <c r="A107" s="34" t="s">
        <v>8</v>
      </c>
      <c r="B107" s="34" t="s">
        <v>133</v>
      </c>
      <c r="C107" s="34" t="s">
        <v>8</v>
      </c>
      <c r="D107" s="34" t="s">
        <v>38</v>
      </c>
      <c r="E107" s="35"/>
      <c r="F107" s="36">
        <v>0.28950220799999998</v>
      </c>
      <c r="G107" s="36">
        <v>0.28950220799999998</v>
      </c>
      <c r="H107" s="36">
        <v>0.28950220799999998</v>
      </c>
      <c r="I107" s="36">
        <v>0.28950220799999998</v>
      </c>
      <c r="J107" s="35"/>
      <c r="K107" s="35"/>
      <c r="L107" s="35"/>
      <c r="M107" s="35"/>
    </row>
    <row r="108" spans="1:13" s="37" customFormat="1" x14ac:dyDescent="0.3">
      <c r="A108" s="34" t="s">
        <v>8</v>
      </c>
      <c r="B108" s="34" t="s">
        <v>133</v>
      </c>
      <c r="C108" s="34" t="s">
        <v>8</v>
      </c>
      <c r="D108" s="34" t="s">
        <v>39</v>
      </c>
      <c r="E108" s="35"/>
      <c r="F108" s="36">
        <v>3.7528064E-2</v>
      </c>
      <c r="G108" s="36">
        <v>3.7528064E-2</v>
      </c>
      <c r="H108" s="36">
        <v>3.7528064E-2</v>
      </c>
      <c r="I108" s="36">
        <v>3.7528064E-2</v>
      </c>
      <c r="J108" s="35"/>
      <c r="K108" s="35"/>
      <c r="L108" s="35"/>
      <c r="M108" s="35"/>
    </row>
    <row r="109" spans="1:13" s="37" customFormat="1" x14ac:dyDescent="0.3">
      <c r="A109" s="34" t="s">
        <v>8</v>
      </c>
      <c r="B109" s="34" t="s">
        <v>133</v>
      </c>
      <c r="C109" s="34" t="s">
        <v>8</v>
      </c>
      <c r="D109" s="34" t="s">
        <v>40</v>
      </c>
      <c r="E109" s="35"/>
      <c r="F109" s="36">
        <v>9.6500736000000004E-2</v>
      </c>
      <c r="G109" s="36">
        <v>9.6500736000000004E-2</v>
      </c>
      <c r="H109" s="36">
        <v>9.6500736000000004E-2</v>
      </c>
      <c r="I109" s="36">
        <v>9.6500736000000004E-2</v>
      </c>
      <c r="J109" s="35"/>
      <c r="K109" s="35"/>
      <c r="L109" s="35"/>
      <c r="M109" s="35"/>
    </row>
    <row r="110" spans="1:13" s="37" customFormat="1" x14ac:dyDescent="0.3">
      <c r="A110" s="34" t="s">
        <v>8</v>
      </c>
      <c r="B110" s="34" t="s">
        <v>133</v>
      </c>
      <c r="C110" s="34" t="s">
        <v>8</v>
      </c>
      <c r="D110" s="34" t="s">
        <v>41</v>
      </c>
      <c r="E110" s="35"/>
      <c r="F110" s="36">
        <v>3.7528064E-2</v>
      </c>
      <c r="G110" s="36">
        <v>3.7528064E-2</v>
      </c>
      <c r="H110" s="36">
        <v>3.7528064E-2</v>
      </c>
      <c r="I110" s="36">
        <v>3.7528064E-2</v>
      </c>
      <c r="J110" s="35"/>
      <c r="K110" s="35"/>
      <c r="L110" s="35"/>
      <c r="M110" s="35"/>
    </row>
    <row r="111" spans="1:13" s="37" customFormat="1" x14ac:dyDescent="0.3">
      <c r="A111" s="34" t="s">
        <v>8</v>
      </c>
      <c r="B111" s="34" t="s">
        <v>133</v>
      </c>
      <c r="C111" s="34" t="s">
        <v>8</v>
      </c>
      <c r="D111" s="34" t="s">
        <v>42</v>
      </c>
      <c r="E111" s="35"/>
      <c r="F111" s="36">
        <v>1.0722304E-2</v>
      </c>
      <c r="G111" s="36">
        <v>1.0722304E-2</v>
      </c>
      <c r="H111" s="36">
        <v>1.0722304E-2</v>
      </c>
      <c r="I111" s="36">
        <v>1.0722304E-2</v>
      </c>
      <c r="J111" s="35"/>
      <c r="K111" s="35"/>
      <c r="L111" s="35"/>
      <c r="M111" s="35"/>
    </row>
    <row r="112" spans="1:13" s="37" customFormat="1" x14ac:dyDescent="0.3">
      <c r="A112" s="34" t="s">
        <v>8</v>
      </c>
      <c r="B112" s="34" t="s">
        <v>133</v>
      </c>
      <c r="C112" s="34" t="s">
        <v>8</v>
      </c>
      <c r="D112" s="34" t="s">
        <v>141</v>
      </c>
      <c r="E112" s="35"/>
      <c r="F112" s="36">
        <v>0.22800000000000001</v>
      </c>
      <c r="G112" s="36">
        <v>0.22800000000000001</v>
      </c>
      <c r="H112" s="36">
        <v>0.22800000000000001</v>
      </c>
      <c r="I112" s="36">
        <v>0.22800000000000001</v>
      </c>
      <c r="J112" s="35"/>
      <c r="K112" s="35"/>
      <c r="L112" s="35"/>
      <c r="M112" s="35"/>
    </row>
    <row r="113" spans="1:13" s="37" customFormat="1" x14ac:dyDescent="0.3">
      <c r="A113" s="34" t="s">
        <v>8</v>
      </c>
      <c r="B113" s="34" t="s">
        <v>133</v>
      </c>
      <c r="C113" s="34" t="s">
        <v>8</v>
      </c>
      <c r="D113" s="34" t="s">
        <v>142</v>
      </c>
      <c r="E113" s="35"/>
      <c r="F113" s="36">
        <v>0.22800000000000001</v>
      </c>
      <c r="G113" s="36">
        <v>0.22800000000000001</v>
      </c>
      <c r="H113" s="36">
        <v>0.22800000000000001</v>
      </c>
      <c r="I113" s="36">
        <v>0.22800000000000001</v>
      </c>
      <c r="J113" s="35"/>
      <c r="K113" s="35"/>
      <c r="L113" s="35"/>
      <c r="M113" s="35"/>
    </row>
    <row r="114" spans="1:13" s="37" customFormat="1" x14ac:dyDescent="0.3">
      <c r="A114" s="34" t="s">
        <v>8</v>
      </c>
      <c r="B114" s="34" t="s">
        <v>133</v>
      </c>
      <c r="C114" s="34" t="s">
        <v>8</v>
      </c>
      <c r="D114" s="34" t="s">
        <v>143</v>
      </c>
      <c r="E114" s="35"/>
      <c r="F114" s="36">
        <v>0.20064300385109199</v>
      </c>
      <c r="G114" s="36">
        <v>0.20064300385109199</v>
      </c>
      <c r="H114" s="36">
        <v>0.20064300385109199</v>
      </c>
      <c r="I114" s="36">
        <v>0.20064300385109199</v>
      </c>
      <c r="J114" s="35"/>
      <c r="K114" s="35"/>
      <c r="L114" s="35"/>
      <c r="M114" s="35"/>
    </row>
    <row r="115" spans="1:13" s="37" customFormat="1" x14ac:dyDescent="0.3">
      <c r="A115" s="34" t="s">
        <v>8</v>
      </c>
      <c r="B115" s="34" t="s">
        <v>133</v>
      </c>
      <c r="C115" s="34" t="s">
        <v>8</v>
      </c>
      <c r="D115" s="34" t="s">
        <v>144</v>
      </c>
      <c r="E115" s="35"/>
      <c r="F115" s="36">
        <v>0.39112693453454001</v>
      </c>
      <c r="G115" s="36">
        <v>0.39112693453454001</v>
      </c>
      <c r="H115" s="36">
        <v>0.39112693453454001</v>
      </c>
      <c r="I115" s="36">
        <v>0.39112693453454001</v>
      </c>
      <c r="J115" s="35"/>
      <c r="K115" s="35"/>
      <c r="L115" s="35"/>
      <c r="M115" s="35"/>
    </row>
    <row r="116" spans="1:13" s="37" customFormat="1" x14ac:dyDescent="0.3">
      <c r="A116" s="34" t="s">
        <v>8</v>
      </c>
      <c r="B116" s="34" t="s">
        <v>133</v>
      </c>
      <c r="C116" s="34" t="s">
        <v>8</v>
      </c>
      <c r="D116" s="34" t="s">
        <v>145</v>
      </c>
      <c r="E116" s="35"/>
      <c r="F116" s="36">
        <v>0.18598582235810601</v>
      </c>
      <c r="G116" s="36">
        <v>0.18598582235810601</v>
      </c>
      <c r="H116" s="36">
        <v>0.18598582235810601</v>
      </c>
      <c r="I116" s="36">
        <v>0.18598582235810601</v>
      </c>
      <c r="J116" s="35"/>
      <c r="K116" s="35"/>
      <c r="L116" s="35"/>
      <c r="M116" s="35"/>
    </row>
    <row r="117" spans="1:13" s="37" customFormat="1" x14ac:dyDescent="0.3">
      <c r="A117" s="34" t="s">
        <v>8</v>
      </c>
      <c r="B117" s="34" t="s">
        <v>133</v>
      </c>
      <c r="C117" s="34" t="s">
        <v>8</v>
      </c>
      <c r="D117" s="34" t="s">
        <v>146</v>
      </c>
      <c r="E117" s="35"/>
      <c r="F117" s="36">
        <v>0.17757483510908201</v>
      </c>
      <c r="G117" s="36">
        <v>0.17757483510908201</v>
      </c>
      <c r="H117" s="36">
        <v>0.17757483510908201</v>
      </c>
      <c r="I117" s="36">
        <v>0.17757483510908201</v>
      </c>
      <c r="J117" s="35"/>
      <c r="K117" s="35"/>
      <c r="L117" s="35"/>
      <c r="M117" s="35"/>
    </row>
    <row r="118" spans="1:13" s="37" customFormat="1" x14ac:dyDescent="0.3">
      <c r="A118" s="34" t="s">
        <v>8</v>
      </c>
      <c r="B118" s="34" t="s">
        <v>133</v>
      </c>
      <c r="C118" s="34" t="s">
        <v>8</v>
      </c>
      <c r="D118" s="34" t="s">
        <v>43</v>
      </c>
      <c r="E118" s="35"/>
      <c r="F118" s="36">
        <v>0.71917808219178203</v>
      </c>
      <c r="G118" s="36">
        <v>0.71917808219178203</v>
      </c>
      <c r="H118" s="36">
        <v>0.71917808219178203</v>
      </c>
      <c r="I118" s="36">
        <v>0.71917808219178203</v>
      </c>
      <c r="J118" s="35"/>
      <c r="K118" s="35"/>
      <c r="L118" s="35"/>
      <c r="M118" s="35"/>
    </row>
    <row r="119" spans="1:13" s="37" customFormat="1" x14ac:dyDescent="0.3">
      <c r="A119" s="34" t="s">
        <v>8</v>
      </c>
      <c r="B119" s="34" t="s">
        <v>133</v>
      </c>
      <c r="C119" s="34" t="s">
        <v>8</v>
      </c>
      <c r="D119" s="34" t="s">
        <v>44</v>
      </c>
      <c r="E119" s="35"/>
      <c r="F119" s="36">
        <v>3.1516059219754999</v>
      </c>
      <c r="G119" s="36">
        <v>3.1516059219754999</v>
      </c>
      <c r="H119" s="36">
        <v>3.1516059219754999</v>
      </c>
      <c r="I119" s="36">
        <v>3.1516059219754999</v>
      </c>
      <c r="J119" s="35"/>
      <c r="K119" s="35"/>
      <c r="L119" s="35"/>
      <c r="M119" s="35"/>
    </row>
    <row r="120" spans="1:13" s="37" customFormat="1" x14ac:dyDescent="0.3">
      <c r="A120" s="34" t="s">
        <v>8</v>
      </c>
      <c r="B120" s="34" t="s">
        <v>133</v>
      </c>
      <c r="C120" s="34" t="s">
        <v>8</v>
      </c>
      <c r="D120" s="34" t="s">
        <v>45</v>
      </c>
      <c r="E120" s="35"/>
      <c r="F120" s="36">
        <v>2.7703940780245002</v>
      </c>
      <c r="G120" s="36">
        <v>2.7703940780245002</v>
      </c>
      <c r="H120" s="36">
        <v>2.7703940780245002</v>
      </c>
      <c r="I120" s="36">
        <v>2.7703940780245002</v>
      </c>
      <c r="J120" s="35"/>
      <c r="K120" s="35"/>
      <c r="L120" s="35"/>
      <c r="M120" s="35"/>
    </row>
    <row r="121" spans="1:13" s="37" customFormat="1" x14ac:dyDescent="0.3">
      <c r="A121" s="34" t="s">
        <v>8</v>
      </c>
      <c r="B121" s="34" t="s">
        <v>133</v>
      </c>
      <c r="C121" s="34" t="s">
        <v>8</v>
      </c>
      <c r="D121" s="34" t="s">
        <v>46</v>
      </c>
      <c r="E121" s="35"/>
      <c r="F121" s="36">
        <v>0.40836061558989101</v>
      </c>
      <c r="G121" s="36">
        <v>0.40836061558989101</v>
      </c>
      <c r="H121" s="36">
        <v>0.40836061558989101</v>
      </c>
      <c r="I121" s="36">
        <v>0.40836061558989101</v>
      </c>
      <c r="J121" s="35"/>
      <c r="K121" s="35"/>
      <c r="L121" s="35"/>
      <c r="M121" s="35"/>
    </row>
    <row r="122" spans="1:13" s="37" customFormat="1" x14ac:dyDescent="0.3">
      <c r="A122" s="34" t="s">
        <v>8</v>
      </c>
      <c r="B122" s="34" t="s">
        <v>133</v>
      </c>
      <c r="C122" s="34" t="s">
        <v>8</v>
      </c>
      <c r="D122" s="34" t="s">
        <v>47</v>
      </c>
      <c r="E122" s="35"/>
      <c r="F122" s="36">
        <v>4.79553664087485E-2</v>
      </c>
      <c r="G122" s="36">
        <v>4.79553664087485E-2</v>
      </c>
      <c r="H122" s="36">
        <v>4.79553664087485E-2</v>
      </c>
      <c r="I122" s="36">
        <v>4.79553664087485E-2</v>
      </c>
      <c r="J122" s="35"/>
      <c r="K122" s="35"/>
      <c r="L122" s="35"/>
      <c r="M122" s="35"/>
    </row>
    <row r="123" spans="1:13" s="37" customFormat="1" x14ac:dyDescent="0.3">
      <c r="A123" s="34" t="s">
        <v>8</v>
      </c>
      <c r="B123" s="34" t="s">
        <v>133</v>
      </c>
      <c r="C123" s="34" t="s">
        <v>8</v>
      </c>
      <c r="D123" s="34" t="s">
        <v>48</v>
      </c>
      <c r="E123" s="35"/>
      <c r="F123" s="36">
        <v>5.33883157752076E-3</v>
      </c>
      <c r="G123" s="36">
        <v>5.33883157752076E-3</v>
      </c>
      <c r="H123" s="36">
        <v>5.33883157752076E-3</v>
      </c>
      <c r="I123" s="36">
        <v>5.33883157752076E-3</v>
      </c>
      <c r="J123" s="35"/>
      <c r="K123" s="35"/>
      <c r="L123" s="35"/>
      <c r="M123" s="35"/>
    </row>
    <row r="124" spans="1:13" s="37" customFormat="1" x14ac:dyDescent="0.3">
      <c r="A124" s="34" t="s">
        <v>8</v>
      </c>
      <c r="B124" s="34" t="s">
        <v>133</v>
      </c>
      <c r="C124" s="34" t="s">
        <v>8</v>
      </c>
      <c r="D124" s="34" t="s">
        <v>147</v>
      </c>
      <c r="E124" s="35"/>
      <c r="F124" s="36">
        <v>0</v>
      </c>
      <c r="G124" s="36">
        <v>0</v>
      </c>
      <c r="H124" s="36">
        <v>0</v>
      </c>
      <c r="I124" s="36">
        <v>0</v>
      </c>
      <c r="J124" s="35"/>
      <c r="K124" s="35"/>
      <c r="L124" s="35"/>
      <c r="M124" s="35"/>
    </row>
    <row r="125" spans="1:13" s="37" customFormat="1" x14ac:dyDescent="0.3">
      <c r="A125" s="34" t="s">
        <v>8</v>
      </c>
      <c r="B125" s="34" t="s">
        <v>133</v>
      </c>
      <c r="C125" s="34" t="s">
        <v>8</v>
      </c>
      <c r="D125" s="34" t="s">
        <v>49</v>
      </c>
      <c r="E125" s="35"/>
      <c r="F125" s="35"/>
      <c r="G125" s="35"/>
      <c r="H125" s="36">
        <v>2.6276614040477502</v>
      </c>
      <c r="I125" s="36">
        <v>2.6276614040477502</v>
      </c>
      <c r="J125" s="36">
        <v>2.6276614040477502</v>
      </c>
      <c r="K125" s="36">
        <v>2.6276614040477502</v>
      </c>
      <c r="L125" s="36">
        <v>2.6276614040477502</v>
      </c>
      <c r="M125" s="36">
        <v>2.6276614040477502</v>
      </c>
    </row>
    <row r="126" spans="1:13" s="37" customFormat="1" x14ac:dyDescent="0.3">
      <c r="A126" s="34" t="s">
        <v>8</v>
      </c>
      <c r="B126" s="34" t="s">
        <v>133</v>
      </c>
      <c r="C126" s="34" t="s">
        <v>8</v>
      </c>
      <c r="D126" s="34" t="s">
        <v>50</v>
      </c>
      <c r="E126" s="35"/>
      <c r="F126" s="35"/>
      <c r="G126" s="35"/>
      <c r="H126" s="36">
        <v>0.108111126062401</v>
      </c>
      <c r="I126" s="36">
        <v>0.108111126062401</v>
      </c>
      <c r="J126" s="36">
        <v>0.108111126062401</v>
      </c>
      <c r="K126" s="36">
        <v>0.108111126062401</v>
      </c>
      <c r="L126" s="36">
        <v>0.108111126062401</v>
      </c>
      <c r="M126" s="36">
        <v>0.108111126062401</v>
      </c>
    </row>
    <row r="127" spans="1:13" s="37" customFormat="1" x14ac:dyDescent="0.3">
      <c r="A127" s="34" t="s">
        <v>8</v>
      </c>
      <c r="B127" s="34" t="s">
        <v>133</v>
      </c>
      <c r="C127" s="34" t="s">
        <v>8</v>
      </c>
      <c r="D127" s="34" t="s">
        <v>51</v>
      </c>
      <c r="E127" s="35"/>
      <c r="F127" s="35"/>
      <c r="G127" s="35"/>
      <c r="H127" s="36">
        <v>0.25184290319925501</v>
      </c>
      <c r="I127" s="36">
        <v>0.25184290319925501</v>
      </c>
      <c r="J127" s="36">
        <v>0.25184290319925501</v>
      </c>
      <c r="K127" s="36">
        <v>0.25184290319925501</v>
      </c>
      <c r="L127" s="36">
        <v>0.25184290319925501</v>
      </c>
      <c r="M127" s="36">
        <v>0.25184290319925501</v>
      </c>
    </row>
    <row r="128" spans="1:13" s="37" customFormat="1" x14ac:dyDescent="0.3">
      <c r="A128" s="34" t="s">
        <v>8</v>
      </c>
      <c r="B128" s="34" t="s">
        <v>133</v>
      </c>
      <c r="C128" s="34" t="s">
        <v>8</v>
      </c>
      <c r="D128" s="34" t="s">
        <v>52</v>
      </c>
      <c r="E128" s="35"/>
      <c r="F128" s="35"/>
      <c r="G128" s="35"/>
      <c r="H128" s="36">
        <v>14.8342038930356</v>
      </c>
      <c r="I128" s="36">
        <v>14.8342038930356</v>
      </c>
      <c r="J128" s="36">
        <v>14.8342038930356</v>
      </c>
      <c r="K128" s="36">
        <v>14.8342038930356</v>
      </c>
      <c r="L128" s="36">
        <v>14.8342038930356</v>
      </c>
      <c r="M128" s="36">
        <v>14.8342038930356</v>
      </c>
    </row>
    <row r="129" spans="1:13" s="37" customFormat="1" x14ac:dyDescent="0.3">
      <c r="A129" s="34" t="s">
        <v>8</v>
      </c>
      <c r="B129" s="34" t="s">
        <v>133</v>
      </c>
      <c r="C129" s="34" t="s">
        <v>8</v>
      </c>
      <c r="D129" s="34" t="s">
        <v>53</v>
      </c>
      <c r="E129" s="35"/>
      <c r="F129" s="35"/>
      <c r="G129" s="35"/>
      <c r="H129" s="36">
        <v>2.4621073936940401E-2</v>
      </c>
      <c r="I129" s="36">
        <v>2.4621073936940401E-2</v>
      </c>
      <c r="J129" s="36">
        <v>2.4621073936940401E-2</v>
      </c>
      <c r="K129" s="36">
        <v>2.4621073936940401E-2</v>
      </c>
      <c r="L129" s="36">
        <v>2.4621073936940401E-2</v>
      </c>
      <c r="M129" s="36">
        <v>2.4621073936940401E-2</v>
      </c>
    </row>
    <row r="130" spans="1:13" s="37" customFormat="1" x14ac:dyDescent="0.3">
      <c r="A130" s="34" t="s">
        <v>8</v>
      </c>
      <c r="B130" s="34" t="s">
        <v>133</v>
      </c>
      <c r="C130" s="34" t="s">
        <v>8</v>
      </c>
      <c r="D130" s="34" t="s">
        <v>148</v>
      </c>
      <c r="E130" s="35"/>
      <c r="F130" s="35"/>
      <c r="G130" s="35"/>
      <c r="H130" s="35"/>
      <c r="I130" s="35"/>
      <c r="J130" s="36">
        <v>3.5238054755853301</v>
      </c>
      <c r="K130" s="36">
        <v>3.5238054755853301</v>
      </c>
      <c r="L130" s="36">
        <v>3.5238054755853301</v>
      </c>
      <c r="M130" s="36">
        <v>3.5238054755853301</v>
      </c>
    </row>
    <row r="131" spans="1:13" s="37" customFormat="1" x14ac:dyDescent="0.3">
      <c r="A131" s="34" t="s">
        <v>8</v>
      </c>
      <c r="B131" s="34" t="s">
        <v>133</v>
      </c>
      <c r="C131" s="34" t="s">
        <v>8</v>
      </c>
      <c r="D131" s="34" t="s">
        <v>149</v>
      </c>
      <c r="E131" s="35"/>
      <c r="F131" s="35"/>
      <c r="G131" s="35"/>
      <c r="H131" s="35"/>
      <c r="I131" s="36">
        <v>0.75427071138734503</v>
      </c>
      <c r="J131" s="36">
        <v>0.75427071138734503</v>
      </c>
      <c r="K131" s="36">
        <v>0.75427071138734503</v>
      </c>
      <c r="L131" s="36">
        <v>0.75427071138734503</v>
      </c>
      <c r="M131" s="36">
        <v>0.75427071138734503</v>
      </c>
    </row>
    <row r="132" spans="1:13" s="37" customFormat="1" x14ac:dyDescent="0.3">
      <c r="A132" s="34" t="s">
        <v>8</v>
      </c>
      <c r="B132" s="34" t="s">
        <v>133</v>
      </c>
      <c r="C132" s="34" t="s">
        <v>8</v>
      </c>
      <c r="D132" s="34" t="s">
        <v>150</v>
      </c>
      <c r="E132" s="35"/>
      <c r="F132" s="35"/>
      <c r="G132" s="35"/>
      <c r="H132" s="35"/>
      <c r="I132" s="36">
        <v>0.204989504331689</v>
      </c>
      <c r="J132" s="36">
        <v>0.204989504331689</v>
      </c>
      <c r="K132" s="36">
        <v>0.204989504331689</v>
      </c>
      <c r="L132" s="36">
        <v>0.204989504331689</v>
      </c>
      <c r="M132" s="36">
        <v>0.204989504331689</v>
      </c>
    </row>
    <row r="133" spans="1:13" s="37" customFormat="1" x14ac:dyDescent="0.3">
      <c r="A133" s="34" t="s">
        <v>8</v>
      </c>
      <c r="B133" s="34" t="s">
        <v>133</v>
      </c>
      <c r="C133" s="34" t="s">
        <v>8</v>
      </c>
      <c r="D133" s="34" t="s">
        <v>151</v>
      </c>
      <c r="E133" s="35"/>
      <c r="F133" s="35"/>
      <c r="G133" s="35"/>
      <c r="H133" s="35"/>
      <c r="I133" s="36">
        <v>8.2023064046845298E-2</v>
      </c>
      <c r="J133" s="36">
        <v>8.2023064046845298E-2</v>
      </c>
      <c r="K133" s="36">
        <v>8.2023064046845298E-2</v>
      </c>
      <c r="L133" s="36">
        <v>8.2023064046845298E-2</v>
      </c>
      <c r="M133" s="36">
        <v>8.2023064046845298E-2</v>
      </c>
    </row>
    <row r="134" spans="1:13" s="37" customFormat="1" x14ac:dyDescent="0.3">
      <c r="A134" s="34" t="s">
        <v>8</v>
      </c>
      <c r="B134" s="34" t="s">
        <v>133</v>
      </c>
      <c r="C134" s="34" t="s">
        <v>8</v>
      </c>
      <c r="D134" s="34" t="s">
        <v>54</v>
      </c>
      <c r="E134" s="35"/>
      <c r="F134" s="36">
        <v>0.96528562004396201</v>
      </c>
      <c r="G134" s="36">
        <v>0.96528562004396201</v>
      </c>
      <c r="H134" s="36">
        <v>0.96528562004396201</v>
      </c>
      <c r="I134" s="36">
        <v>0.96528562004396201</v>
      </c>
      <c r="J134" s="35"/>
      <c r="K134" s="35"/>
      <c r="L134" s="35"/>
      <c r="M134" s="35"/>
    </row>
    <row r="135" spans="1:13" s="37" customFormat="1" x14ac:dyDescent="0.3">
      <c r="A135" s="34" t="s">
        <v>8</v>
      </c>
      <c r="B135" s="34" t="s">
        <v>133</v>
      </c>
      <c r="C135" s="34" t="s">
        <v>8</v>
      </c>
      <c r="D135" s="34" t="s">
        <v>55</v>
      </c>
      <c r="E135" s="35"/>
      <c r="F135" s="36">
        <v>0.42456059614890801</v>
      </c>
      <c r="G135" s="36">
        <v>0.42456059614890801</v>
      </c>
      <c r="H135" s="36">
        <v>0.42456059614890801</v>
      </c>
      <c r="I135" s="36">
        <v>0.42456059614890801</v>
      </c>
      <c r="J135" s="35"/>
      <c r="K135" s="35"/>
      <c r="L135" s="35"/>
      <c r="M135" s="35"/>
    </row>
    <row r="136" spans="1:13" s="37" customFormat="1" x14ac:dyDescent="0.3">
      <c r="A136" s="34" t="s">
        <v>8</v>
      </c>
      <c r="B136" s="34" t="s">
        <v>133</v>
      </c>
      <c r="C136" s="34" t="s">
        <v>8</v>
      </c>
      <c r="D136" s="34" t="s">
        <v>56</v>
      </c>
      <c r="E136" s="35"/>
      <c r="F136" s="36">
        <v>0.82762459347508799</v>
      </c>
      <c r="G136" s="36">
        <v>0.82762459347508799</v>
      </c>
      <c r="H136" s="36">
        <v>0.82762459347508799</v>
      </c>
      <c r="I136" s="36">
        <v>0.82762459347508799</v>
      </c>
      <c r="J136" s="35"/>
      <c r="K136" s="35"/>
      <c r="L136" s="35"/>
      <c r="M136" s="35"/>
    </row>
    <row r="137" spans="1:13" s="37" customFormat="1" x14ac:dyDescent="0.3">
      <c r="A137" s="34" t="s">
        <v>8</v>
      </c>
      <c r="B137" s="34" t="s">
        <v>133</v>
      </c>
      <c r="C137" s="34" t="s">
        <v>8</v>
      </c>
      <c r="D137" s="34" t="s">
        <v>57</v>
      </c>
      <c r="E137" s="35"/>
      <c r="F137" s="36">
        <v>0.39354600010975199</v>
      </c>
      <c r="G137" s="36">
        <v>0.39354600010975199</v>
      </c>
      <c r="H137" s="36">
        <v>0.39354600010975199</v>
      </c>
      <c r="I137" s="36">
        <v>0.39354600010975199</v>
      </c>
      <c r="J137" s="35"/>
      <c r="K137" s="35"/>
      <c r="L137" s="35"/>
      <c r="M137" s="35"/>
    </row>
    <row r="138" spans="1:13" s="37" customFormat="1" x14ac:dyDescent="0.3">
      <c r="A138" s="34" t="s">
        <v>8</v>
      </c>
      <c r="B138" s="34" t="s">
        <v>133</v>
      </c>
      <c r="C138" s="34" t="s">
        <v>8</v>
      </c>
      <c r="D138" s="34" t="s">
        <v>152</v>
      </c>
      <c r="E138" s="35"/>
      <c r="F138" s="36">
        <v>0.48299999999999998</v>
      </c>
      <c r="G138" s="36">
        <v>0.48299999999999998</v>
      </c>
      <c r="H138" s="36">
        <v>1.8859999999999999</v>
      </c>
      <c r="I138" s="36">
        <v>1.8859999999999999</v>
      </c>
      <c r="J138" s="36">
        <v>1.8859999999999999</v>
      </c>
      <c r="K138" s="36">
        <v>1.8859999999999999</v>
      </c>
      <c r="L138" s="36">
        <v>1.8859999999999999</v>
      </c>
      <c r="M138" s="36">
        <v>0.125733333333333</v>
      </c>
    </row>
    <row r="139" spans="1:13" s="37" customFormat="1" x14ac:dyDescent="0.3">
      <c r="A139" s="34" t="s">
        <v>8</v>
      </c>
      <c r="B139" s="34" t="s">
        <v>133</v>
      </c>
      <c r="C139" s="34" t="s">
        <v>8</v>
      </c>
      <c r="D139" s="34" t="s">
        <v>153</v>
      </c>
      <c r="E139" s="35"/>
      <c r="F139" s="35"/>
      <c r="G139" s="35"/>
      <c r="H139" s="35"/>
      <c r="I139" s="35"/>
      <c r="J139" s="35"/>
      <c r="K139" s="35"/>
      <c r="L139" s="36">
        <v>4.7869457999999998</v>
      </c>
      <c r="M139" s="36">
        <v>4.7869457999999998</v>
      </c>
    </row>
    <row r="140" spans="1:13" s="37" customFormat="1" x14ac:dyDescent="0.3">
      <c r="A140" s="34" t="s">
        <v>8</v>
      </c>
      <c r="B140" s="34" t="s">
        <v>133</v>
      </c>
      <c r="C140" s="34" t="s">
        <v>8</v>
      </c>
      <c r="D140" s="34" t="s">
        <v>154</v>
      </c>
      <c r="E140" s="35"/>
      <c r="F140" s="35"/>
      <c r="G140" s="35"/>
      <c r="H140" s="35"/>
      <c r="I140" s="35"/>
      <c r="J140" s="35"/>
      <c r="K140" s="35"/>
      <c r="L140" s="36">
        <v>0.95149976272649295</v>
      </c>
      <c r="M140" s="36">
        <v>0.95149976272649295</v>
      </c>
    </row>
    <row r="141" spans="1:13" s="37" customFormat="1" x14ac:dyDescent="0.3">
      <c r="A141" s="34" t="s">
        <v>8</v>
      </c>
      <c r="B141" s="34" t="s">
        <v>133</v>
      </c>
      <c r="C141" s="34" t="s">
        <v>8</v>
      </c>
      <c r="D141" s="34" t="s">
        <v>155</v>
      </c>
      <c r="E141" s="35"/>
      <c r="F141" s="36">
        <v>4.7894736842105301</v>
      </c>
      <c r="G141" s="36">
        <v>4.7894736842105301</v>
      </c>
      <c r="H141" s="36">
        <v>4.7894736842105301</v>
      </c>
      <c r="I141" s="36">
        <v>4.7894736842105301</v>
      </c>
      <c r="J141" s="36">
        <v>4.7894736842105301</v>
      </c>
      <c r="K141" s="36">
        <v>4.7894736842105301</v>
      </c>
      <c r="L141" s="35"/>
      <c r="M141" s="35"/>
    </row>
    <row r="142" spans="1:13" s="37" customFormat="1" x14ac:dyDescent="0.3">
      <c r="A142" s="34" t="s">
        <v>8</v>
      </c>
      <c r="B142" s="34" t="s">
        <v>133</v>
      </c>
      <c r="C142" s="34" t="s">
        <v>8</v>
      </c>
      <c r="D142" s="34" t="s">
        <v>156</v>
      </c>
      <c r="E142" s="35"/>
      <c r="F142" s="36">
        <v>0.95789473684210502</v>
      </c>
      <c r="G142" s="36">
        <v>0.95789473684210502</v>
      </c>
      <c r="H142" s="36">
        <v>0.95789473684210502</v>
      </c>
      <c r="I142" s="36">
        <v>0.95789473684210502</v>
      </c>
      <c r="J142" s="36">
        <v>0.95789473684210502</v>
      </c>
      <c r="K142" s="36">
        <v>0.95789473684210502</v>
      </c>
      <c r="L142" s="35"/>
      <c r="M142" s="35"/>
    </row>
    <row r="143" spans="1:13" x14ac:dyDescent="0.3">
      <c r="A143" s="18" t="s">
        <v>8</v>
      </c>
      <c r="B143" s="18" t="s">
        <v>157</v>
      </c>
      <c r="C143" s="18" t="s">
        <v>8</v>
      </c>
      <c r="D143" s="18" t="s">
        <v>35</v>
      </c>
      <c r="E143" s="20">
        <v>6.8400755943458999E-3</v>
      </c>
      <c r="F143" s="19"/>
      <c r="G143" s="19"/>
      <c r="H143" s="19"/>
      <c r="I143" s="19"/>
      <c r="J143" s="19"/>
      <c r="K143" s="19"/>
      <c r="L143" s="19"/>
      <c r="M143" s="19"/>
    </row>
    <row r="144" spans="1:13" x14ac:dyDescent="0.3">
      <c r="A144" s="18" t="s">
        <v>8</v>
      </c>
      <c r="B144" s="18" t="s">
        <v>157</v>
      </c>
      <c r="C144" s="18" t="s">
        <v>8</v>
      </c>
      <c r="D144" s="18" t="s">
        <v>36</v>
      </c>
      <c r="E144" s="20">
        <v>4.4800156344229299E-4</v>
      </c>
      <c r="F144" s="19"/>
      <c r="G144" s="19"/>
      <c r="H144" s="19"/>
      <c r="I144" s="19"/>
      <c r="J144" s="19"/>
      <c r="K144" s="19"/>
      <c r="L144" s="19"/>
      <c r="M144" s="19"/>
    </row>
    <row r="145" spans="1:13" x14ac:dyDescent="0.3">
      <c r="A145" s="18" t="s">
        <v>8</v>
      </c>
      <c r="B145" s="18" t="s">
        <v>157</v>
      </c>
      <c r="C145" s="18" t="s">
        <v>8</v>
      </c>
      <c r="D145" s="18" t="s">
        <v>148</v>
      </c>
      <c r="E145" s="20">
        <v>2.5328594657332699</v>
      </c>
      <c r="F145" s="19"/>
      <c r="G145" s="19"/>
      <c r="H145" s="19"/>
      <c r="I145" s="19"/>
      <c r="J145" s="19"/>
      <c r="K145" s="19"/>
      <c r="L145" s="19"/>
      <c r="M145" s="19"/>
    </row>
    <row r="146" spans="1:13" x14ac:dyDescent="0.3">
      <c r="A146" s="18" t="s">
        <v>8</v>
      </c>
      <c r="B146" s="18" t="s">
        <v>157</v>
      </c>
      <c r="C146" s="18" t="s">
        <v>8</v>
      </c>
      <c r="D146" s="18" t="s">
        <v>149</v>
      </c>
      <c r="E146" s="20">
        <v>0.34589089373093701</v>
      </c>
      <c r="F146" s="19"/>
      <c r="G146" s="19"/>
      <c r="H146" s="19"/>
      <c r="I146" s="19"/>
      <c r="J146" s="19"/>
      <c r="K146" s="19"/>
      <c r="L146" s="19"/>
      <c r="M146" s="19"/>
    </row>
    <row r="147" spans="1:13" x14ac:dyDescent="0.3">
      <c r="A147" s="18" t="s">
        <v>8</v>
      </c>
      <c r="B147" s="18" t="s">
        <v>157</v>
      </c>
      <c r="C147" s="18" t="s">
        <v>8</v>
      </c>
      <c r="D147" s="18" t="s">
        <v>150</v>
      </c>
      <c r="E147" s="20">
        <v>9.4003388688306294E-2</v>
      </c>
      <c r="F147" s="19"/>
      <c r="G147" s="19"/>
      <c r="H147" s="19"/>
      <c r="I147" s="19"/>
      <c r="J147" s="19"/>
      <c r="K147" s="19"/>
      <c r="L147" s="19"/>
      <c r="M147" s="19"/>
    </row>
    <row r="148" spans="1:13" x14ac:dyDescent="0.3">
      <c r="A148" s="18" t="s">
        <v>8</v>
      </c>
      <c r="B148" s="18" t="s">
        <v>157</v>
      </c>
      <c r="C148" s="18" t="s">
        <v>8</v>
      </c>
      <c r="D148" s="18" t="s">
        <v>151</v>
      </c>
      <c r="E148" s="20">
        <v>2.0072158206189801E-2</v>
      </c>
      <c r="F148" s="19"/>
      <c r="G148" s="19"/>
      <c r="H148" s="19"/>
      <c r="I148" s="19"/>
      <c r="J148" s="19"/>
      <c r="K148" s="19"/>
      <c r="L148" s="19"/>
      <c r="M148" s="19"/>
    </row>
    <row r="149" spans="1:13" x14ac:dyDescent="0.3">
      <c r="A149" s="18" t="s">
        <v>8</v>
      </c>
      <c r="B149" s="18" t="s">
        <v>157</v>
      </c>
      <c r="C149" s="18" t="s">
        <v>8</v>
      </c>
      <c r="D149" s="18" t="s">
        <v>153</v>
      </c>
      <c r="E149" s="20">
        <v>1.9330230577799601</v>
      </c>
      <c r="F149" s="19"/>
      <c r="G149" s="19"/>
      <c r="H149" s="19"/>
      <c r="I149" s="19"/>
      <c r="J149" s="19"/>
      <c r="K149" s="19"/>
      <c r="L149" s="19"/>
      <c r="M149" s="19"/>
    </row>
    <row r="150" spans="1:13" x14ac:dyDescent="0.3">
      <c r="A150" s="18" t="s">
        <v>8</v>
      </c>
      <c r="B150" s="18" t="s">
        <v>157</v>
      </c>
      <c r="C150" s="18" t="s">
        <v>8</v>
      </c>
      <c r="D150" s="18" t="s">
        <v>154</v>
      </c>
      <c r="E150" s="20">
        <v>0.38422640607764402</v>
      </c>
      <c r="F150" s="19"/>
      <c r="G150" s="19"/>
      <c r="H150" s="19"/>
      <c r="I150" s="19"/>
      <c r="J150" s="19"/>
      <c r="K150" s="19"/>
      <c r="L150" s="19"/>
      <c r="M150" s="19"/>
    </row>
    <row r="151" spans="1:13" s="29" customFormat="1" x14ac:dyDescent="0.3">
      <c r="A151" s="26" t="s">
        <v>158</v>
      </c>
      <c r="B151" s="26" t="s">
        <v>159</v>
      </c>
      <c r="C151" s="26" t="s">
        <v>8</v>
      </c>
      <c r="D151" s="26" t="s">
        <v>29</v>
      </c>
      <c r="E151" s="27"/>
      <c r="F151" s="27"/>
      <c r="G151" s="27"/>
      <c r="H151" s="28">
        <v>3.3715674351754397E-2</v>
      </c>
      <c r="I151" s="27"/>
      <c r="J151" s="27"/>
      <c r="K151" s="27"/>
      <c r="L151" s="27"/>
      <c r="M151" s="27"/>
    </row>
    <row r="152" spans="1:13" s="29" customFormat="1" x14ac:dyDescent="0.3">
      <c r="A152" s="26" t="s">
        <v>158</v>
      </c>
      <c r="B152" s="26" t="s">
        <v>159</v>
      </c>
      <c r="C152" s="26" t="s">
        <v>8</v>
      </c>
      <c r="D152" s="26" t="s">
        <v>30</v>
      </c>
      <c r="E152" s="27"/>
      <c r="F152" s="27"/>
      <c r="G152" s="27"/>
      <c r="H152" s="28">
        <v>7.9109201031635101E-2</v>
      </c>
      <c r="I152" s="27"/>
      <c r="J152" s="27"/>
      <c r="K152" s="27"/>
      <c r="L152" s="27"/>
      <c r="M152" s="27"/>
    </row>
    <row r="153" spans="1:13" s="29" customFormat="1" x14ac:dyDescent="0.3">
      <c r="A153" s="26" t="s">
        <v>158</v>
      </c>
      <c r="B153" s="26" t="s">
        <v>159</v>
      </c>
      <c r="C153" s="26" t="s">
        <v>8</v>
      </c>
      <c r="D153" s="26" t="s">
        <v>31</v>
      </c>
      <c r="E153" s="27"/>
      <c r="F153" s="27"/>
      <c r="G153" s="27"/>
      <c r="H153" s="28">
        <v>8.37885416434948E-3</v>
      </c>
      <c r="I153" s="27"/>
      <c r="J153" s="27"/>
      <c r="K153" s="27"/>
      <c r="L153" s="27"/>
      <c r="M153" s="27"/>
    </row>
    <row r="154" spans="1:13" s="29" customFormat="1" x14ac:dyDescent="0.3">
      <c r="A154" s="26" t="s">
        <v>158</v>
      </c>
      <c r="B154" s="26" t="s">
        <v>159</v>
      </c>
      <c r="C154" s="26" t="s">
        <v>8</v>
      </c>
      <c r="D154" s="26" t="s">
        <v>32</v>
      </c>
      <c r="E154" s="27"/>
      <c r="F154" s="27"/>
      <c r="G154" s="27"/>
      <c r="H154" s="28">
        <v>2.19327234646379E-3</v>
      </c>
      <c r="I154" s="27"/>
      <c r="J154" s="27"/>
      <c r="K154" s="27"/>
      <c r="L154" s="27"/>
      <c r="M154" s="27"/>
    </row>
    <row r="155" spans="1:13" s="29" customFormat="1" x14ac:dyDescent="0.3">
      <c r="A155" s="26" t="s">
        <v>158</v>
      </c>
      <c r="B155" s="26" t="s">
        <v>159</v>
      </c>
      <c r="C155" s="26" t="s">
        <v>8</v>
      </c>
      <c r="D155" s="26" t="s">
        <v>33</v>
      </c>
      <c r="E155" s="27"/>
      <c r="F155" s="27"/>
      <c r="G155" s="27"/>
      <c r="H155" s="28">
        <v>1.3385296103054099E-3</v>
      </c>
      <c r="I155" s="27"/>
      <c r="J155" s="27"/>
      <c r="K155" s="27"/>
      <c r="L155" s="27"/>
      <c r="M155" s="27"/>
    </row>
    <row r="156" spans="1:13" s="29" customFormat="1" x14ac:dyDescent="0.3">
      <c r="A156" s="26" t="s">
        <v>158</v>
      </c>
      <c r="B156" s="26" t="s">
        <v>159</v>
      </c>
      <c r="C156" s="26" t="s">
        <v>8</v>
      </c>
      <c r="D156" s="26" t="s">
        <v>34</v>
      </c>
      <c r="E156" s="27"/>
      <c r="F156" s="27"/>
      <c r="G156" s="27"/>
      <c r="H156" s="28">
        <v>0.17562579403368</v>
      </c>
      <c r="I156" s="27"/>
      <c r="J156" s="27"/>
      <c r="K156" s="27"/>
      <c r="L156" s="27"/>
      <c r="M156" s="27"/>
    </row>
    <row r="157" spans="1:13" s="29" customFormat="1" x14ac:dyDescent="0.3">
      <c r="A157" s="26" t="s">
        <v>158</v>
      </c>
      <c r="B157" s="26" t="s">
        <v>159</v>
      </c>
      <c r="C157" s="26" t="s">
        <v>8</v>
      </c>
      <c r="D157" s="26" t="s">
        <v>35</v>
      </c>
      <c r="E157" s="27"/>
      <c r="F157" s="27"/>
      <c r="G157" s="27"/>
      <c r="H157" s="27"/>
      <c r="I157" s="27"/>
      <c r="J157" s="28">
        <v>5.1345710813245095E-4</v>
      </c>
      <c r="K157" s="27"/>
      <c r="L157" s="27"/>
      <c r="M157" s="27"/>
    </row>
    <row r="158" spans="1:13" s="29" customFormat="1" x14ac:dyDescent="0.3">
      <c r="A158" s="26" t="s">
        <v>158</v>
      </c>
      <c r="B158" s="26" t="s">
        <v>159</v>
      </c>
      <c r="C158" s="26" t="s">
        <v>8</v>
      </c>
      <c r="D158" s="26" t="s">
        <v>36</v>
      </c>
      <c r="E158" s="27"/>
      <c r="F158" s="27"/>
      <c r="G158" s="27"/>
      <c r="H158" s="27"/>
      <c r="I158" s="27"/>
      <c r="J158" s="28">
        <v>3.3629684940038097E-5</v>
      </c>
      <c r="K158" s="27"/>
      <c r="L158" s="27"/>
      <c r="M158" s="27"/>
    </row>
    <row r="159" spans="1:13" s="29" customFormat="1" x14ac:dyDescent="0.3">
      <c r="A159" s="26" t="s">
        <v>158</v>
      </c>
      <c r="B159" s="26" t="s">
        <v>159</v>
      </c>
      <c r="C159" s="26" t="s">
        <v>8</v>
      </c>
      <c r="D159" s="26" t="s">
        <v>37</v>
      </c>
      <c r="E159" s="27"/>
      <c r="F159" s="27"/>
      <c r="G159" s="27"/>
      <c r="H159" s="28">
        <v>1.0799237916908801E-4</v>
      </c>
      <c r="I159" s="27"/>
      <c r="J159" s="27"/>
      <c r="K159" s="27"/>
      <c r="L159" s="27"/>
      <c r="M159" s="27"/>
    </row>
    <row r="160" spans="1:13" s="29" customFormat="1" x14ac:dyDescent="0.3">
      <c r="A160" s="26" t="s">
        <v>158</v>
      </c>
      <c r="B160" s="26" t="s">
        <v>159</v>
      </c>
      <c r="C160" s="26" t="s">
        <v>8</v>
      </c>
      <c r="D160" s="26" t="s">
        <v>49</v>
      </c>
      <c r="E160" s="27"/>
      <c r="F160" s="27"/>
      <c r="G160" s="27"/>
      <c r="H160" s="28">
        <v>0.125126733526084</v>
      </c>
      <c r="I160" s="27"/>
      <c r="J160" s="27"/>
      <c r="K160" s="27"/>
      <c r="L160" s="27"/>
      <c r="M160" s="27"/>
    </row>
    <row r="161" spans="1:13" s="29" customFormat="1" x14ac:dyDescent="0.3">
      <c r="A161" s="26" t="s">
        <v>158</v>
      </c>
      <c r="B161" s="26" t="s">
        <v>159</v>
      </c>
      <c r="C161" s="26" t="s">
        <v>8</v>
      </c>
      <c r="D161" s="26" t="s">
        <v>50</v>
      </c>
      <c r="E161" s="27"/>
      <c r="F161" s="27"/>
      <c r="G161" s="27"/>
      <c r="H161" s="28">
        <v>5.1481488601143504E-3</v>
      </c>
      <c r="I161" s="27"/>
      <c r="J161" s="27"/>
      <c r="K161" s="27"/>
      <c r="L161" s="27"/>
      <c r="M161" s="27"/>
    </row>
    <row r="162" spans="1:13" s="29" customFormat="1" x14ac:dyDescent="0.3">
      <c r="A162" s="26" t="s">
        <v>158</v>
      </c>
      <c r="B162" s="26" t="s">
        <v>159</v>
      </c>
      <c r="C162" s="26" t="s">
        <v>8</v>
      </c>
      <c r="D162" s="26" t="s">
        <v>51</v>
      </c>
      <c r="E162" s="27"/>
      <c r="F162" s="27"/>
      <c r="G162" s="27"/>
      <c r="H162" s="28">
        <v>1.19925191999645E-2</v>
      </c>
      <c r="I162" s="27"/>
      <c r="J162" s="27"/>
      <c r="K162" s="27"/>
      <c r="L162" s="27"/>
      <c r="M162" s="27"/>
    </row>
    <row r="163" spans="1:13" s="29" customFormat="1" x14ac:dyDescent="0.3">
      <c r="A163" s="26" t="s">
        <v>158</v>
      </c>
      <c r="B163" s="26" t="s">
        <v>159</v>
      </c>
      <c r="C163" s="26" t="s">
        <v>8</v>
      </c>
      <c r="D163" s="26" t="s">
        <v>52</v>
      </c>
      <c r="E163" s="27"/>
      <c r="F163" s="27"/>
      <c r="G163" s="27"/>
      <c r="H163" s="28">
        <v>0.70639066157312203</v>
      </c>
      <c r="I163" s="27"/>
      <c r="J163" s="27"/>
      <c r="K163" s="27"/>
      <c r="L163" s="27"/>
      <c r="M163" s="27"/>
    </row>
    <row r="164" spans="1:13" s="29" customFormat="1" x14ac:dyDescent="0.3">
      <c r="A164" s="26" t="s">
        <v>158</v>
      </c>
      <c r="B164" s="26" t="s">
        <v>159</v>
      </c>
      <c r="C164" s="26" t="s">
        <v>8</v>
      </c>
      <c r="D164" s="26" t="s">
        <v>53</v>
      </c>
      <c r="E164" s="27"/>
      <c r="F164" s="27"/>
      <c r="G164" s="27"/>
      <c r="H164" s="28">
        <v>1.07048147551915E-3</v>
      </c>
      <c r="I164" s="27"/>
      <c r="J164" s="27"/>
      <c r="K164" s="27"/>
      <c r="L164" s="27"/>
      <c r="M164" s="27"/>
    </row>
    <row r="165" spans="1:13" s="29" customFormat="1" x14ac:dyDescent="0.3">
      <c r="A165" s="26" t="s">
        <v>158</v>
      </c>
      <c r="B165" s="26" t="s">
        <v>159</v>
      </c>
      <c r="C165" s="26" t="s">
        <v>8</v>
      </c>
      <c r="D165" s="26" t="s">
        <v>148</v>
      </c>
      <c r="E165" s="27"/>
      <c r="F165" s="27"/>
      <c r="G165" s="27"/>
      <c r="H165" s="27"/>
      <c r="I165" s="27"/>
      <c r="J165" s="28">
        <v>0.20728267503443101</v>
      </c>
      <c r="K165" s="27"/>
      <c r="L165" s="27"/>
      <c r="M165" s="27"/>
    </row>
    <row r="166" spans="1:13" s="29" customFormat="1" x14ac:dyDescent="0.3">
      <c r="A166" s="26" t="s">
        <v>158</v>
      </c>
      <c r="B166" s="26" t="s">
        <v>159</v>
      </c>
      <c r="C166" s="26" t="s">
        <v>8</v>
      </c>
      <c r="D166" s="26" t="s">
        <v>149</v>
      </c>
      <c r="E166" s="27"/>
      <c r="F166" s="27"/>
      <c r="G166" s="27"/>
      <c r="H166" s="27"/>
      <c r="I166" s="28">
        <v>4.4368865375726201E-2</v>
      </c>
      <c r="J166" s="27"/>
      <c r="K166" s="27"/>
      <c r="L166" s="27"/>
      <c r="M166" s="27"/>
    </row>
    <row r="167" spans="1:13" s="29" customFormat="1" x14ac:dyDescent="0.3">
      <c r="A167" s="26" t="s">
        <v>158</v>
      </c>
      <c r="B167" s="26" t="s">
        <v>159</v>
      </c>
      <c r="C167" s="26" t="s">
        <v>8</v>
      </c>
      <c r="D167" s="26" t="s">
        <v>150</v>
      </c>
      <c r="E167" s="27"/>
      <c r="F167" s="27"/>
      <c r="G167" s="27"/>
      <c r="H167" s="27"/>
      <c r="I167" s="28">
        <v>1.20582061371582E-2</v>
      </c>
      <c r="J167" s="27"/>
      <c r="K167" s="27"/>
      <c r="L167" s="27"/>
      <c r="M167" s="27"/>
    </row>
    <row r="168" spans="1:13" s="29" customFormat="1" x14ac:dyDescent="0.3">
      <c r="A168" s="26" t="s">
        <v>158</v>
      </c>
      <c r="B168" s="26" t="s">
        <v>159</v>
      </c>
      <c r="C168" s="26" t="s">
        <v>8</v>
      </c>
      <c r="D168" s="26" t="s">
        <v>151</v>
      </c>
      <c r="E168" s="27"/>
      <c r="F168" s="27"/>
      <c r="G168" s="27"/>
      <c r="H168" s="27"/>
      <c r="I168" s="28">
        <v>2.1031554883806499E-3</v>
      </c>
      <c r="J168" s="27"/>
      <c r="K168" s="27"/>
      <c r="L168" s="27"/>
      <c r="M168" s="27"/>
    </row>
    <row r="169" spans="1:13" s="29" customFormat="1" x14ac:dyDescent="0.3">
      <c r="A169" s="26" t="s">
        <v>158</v>
      </c>
      <c r="B169" s="26" t="s">
        <v>159</v>
      </c>
      <c r="C169" s="26" t="s">
        <v>8</v>
      </c>
      <c r="D169" s="26" t="s">
        <v>153</v>
      </c>
      <c r="E169" s="27"/>
      <c r="F169" s="27"/>
      <c r="G169" s="27"/>
      <c r="H169" s="27"/>
      <c r="I169" s="27"/>
      <c r="J169" s="27"/>
      <c r="K169" s="27"/>
      <c r="L169" s="28">
        <v>3.4192469999999999</v>
      </c>
      <c r="M169" s="27"/>
    </row>
    <row r="170" spans="1:13" s="29" customFormat="1" x14ac:dyDescent="0.3">
      <c r="A170" s="26" t="s">
        <v>158</v>
      </c>
      <c r="B170" s="26" t="s">
        <v>159</v>
      </c>
      <c r="C170" s="26" t="s">
        <v>8</v>
      </c>
      <c r="D170" s="26" t="s">
        <v>154</v>
      </c>
      <c r="E170" s="27"/>
      <c r="F170" s="27"/>
      <c r="G170" s="27"/>
      <c r="H170" s="27"/>
      <c r="I170" s="27"/>
      <c r="J170" s="27"/>
      <c r="K170" s="27"/>
      <c r="L170" s="28">
        <v>0.67964268766178104</v>
      </c>
      <c r="M170" s="27"/>
    </row>
    <row r="171" spans="1:13" s="41" customFormat="1" x14ac:dyDescent="0.3">
      <c r="A171" s="38" t="s">
        <v>10</v>
      </c>
      <c r="B171" s="38" t="s">
        <v>160</v>
      </c>
      <c r="C171" s="38" t="s">
        <v>8</v>
      </c>
      <c r="D171" s="38" t="s">
        <v>29</v>
      </c>
      <c r="E171" s="39"/>
      <c r="F171" s="39"/>
      <c r="G171" s="39"/>
      <c r="H171" s="40">
        <v>3.6702475032247102</v>
      </c>
      <c r="I171" s="40">
        <v>3.6702475032247102</v>
      </c>
      <c r="J171" s="40">
        <v>3.6702475032247102</v>
      </c>
      <c r="K171" s="40">
        <v>3.6702475032247102</v>
      </c>
      <c r="L171" s="40">
        <v>3.6702475032247102</v>
      </c>
      <c r="M171" s="40">
        <v>3.6702475032247102</v>
      </c>
    </row>
    <row r="172" spans="1:13" s="41" customFormat="1" x14ac:dyDescent="0.3">
      <c r="A172" s="38" t="s">
        <v>10</v>
      </c>
      <c r="B172" s="38" t="s">
        <v>160</v>
      </c>
      <c r="C172" s="38" t="s">
        <v>8</v>
      </c>
      <c r="D172" s="38" t="s">
        <v>30</v>
      </c>
      <c r="E172" s="39"/>
      <c r="F172" s="39"/>
      <c r="G172" s="39"/>
      <c r="H172" s="40">
        <v>8.6117318769675393</v>
      </c>
      <c r="I172" s="40">
        <v>8.6117318769675393</v>
      </c>
      <c r="J172" s="40">
        <v>8.6117318769675393</v>
      </c>
      <c r="K172" s="40">
        <v>8.6117318769675393</v>
      </c>
      <c r="L172" s="40">
        <v>8.6117318769675393</v>
      </c>
      <c r="M172" s="40">
        <v>8.6117318769675393</v>
      </c>
    </row>
    <row r="173" spans="1:13" s="41" customFormat="1" x14ac:dyDescent="0.3">
      <c r="A173" s="38" t="s">
        <v>10</v>
      </c>
      <c r="B173" s="38" t="s">
        <v>160</v>
      </c>
      <c r="C173" s="38" t="s">
        <v>8</v>
      </c>
      <c r="D173" s="38" t="s">
        <v>31</v>
      </c>
      <c r="E173" s="39"/>
      <c r="F173" s="39"/>
      <c r="G173" s="39"/>
      <c r="H173" s="40">
        <v>0.91211192324816803</v>
      </c>
      <c r="I173" s="40">
        <v>0.91211192324816803</v>
      </c>
      <c r="J173" s="40">
        <v>0.91211192324816803</v>
      </c>
      <c r="K173" s="40">
        <v>0.91211192324816803</v>
      </c>
      <c r="L173" s="40">
        <v>0.91211192324816803</v>
      </c>
      <c r="M173" s="40">
        <v>0.91211192324816803</v>
      </c>
    </row>
    <row r="174" spans="1:13" s="41" customFormat="1" x14ac:dyDescent="0.3">
      <c r="A174" s="38" t="s">
        <v>10</v>
      </c>
      <c r="B174" s="38" t="s">
        <v>160</v>
      </c>
      <c r="C174" s="38" t="s">
        <v>8</v>
      </c>
      <c r="D174" s="38" t="s">
        <v>32</v>
      </c>
      <c r="E174" s="39"/>
      <c r="F174" s="39"/>
      <c r="G174" s="39"/>
      <c r="H174" s="40">
        <v>0.238756973077766</v>
      </c>
      <c r="I174" s="40">
        <v>0.238756973077766</v>
      </c>
      <c r="J174" s="40">
        <v>0.238756973077766</v>
      </c>
      <c r="K174" s="40">
        <v>0.238756973077766</v>
      </c>
      <c r="L174" s="40">
        <v>0.238756973077766</v>
      </c>
      <c r="M174" s="40">
        <v>0.238756973077766</v>
      </c>
    </row>
    <row r="175" spans="1:13" s="41" customFormat="1" x14ac:dyDescent="0.3">
      <c r="A175" s="38" t="s">
        <v>10</v>
      </c>
      <c r="B175" s="38" t="s">
        <v>160</v>
      </c>
      <c r="C175" s="38" t="s">
        <v>8</v>
      </c>
      <c r="D175" s="38" t="s">
        <v>33</v>
      </c>
      <c r="E175" s="39"/>
      <c r="F175" s="39"/>
      <c r="G175" s="39"/>
      <c r="H175" s="40">
        <v>0.145710713330583</v>
      </c>
      <c r="I175" s="40">
        <v>0.145710713330583</v>
      </c>
      <c r="J175" s="40">
        <v>0.145710713330583</v>
      </c>
      <c r="K175" s="40">
        <v>0.145710713330583</v>
      </c>
      <c r="L175" s="40">
        <v>0.145710713330583</v>
      </c>
      <c r="M175" s="40">
        <v>0.145710713330583</v>
      </c>
    </row>
    <row r="176" spans="1:13" s="41" customFormat="1" x14ac:dyDescent="0.3">
      <c r="A176" s="38" t="s">
        <v>10</v>
      </c>
      <c r="B176" s="38" t="s">
        <v>160</v>
      </c>
      <c r="C176" s="38" t="s">
        <v>8</v>
      </c>
      <c r="D176" s="38" t="s">
        <v>34</v>
      </c>
      <c r="E176" s="39"/>
      <c r="F176" s="39"/>
      <c r="G176" s="39"/>
      <c r="H176" s="40">
        <v>19.1184113753439</v>
      </c>
      <c r="I176" s="40">
        <v>19.1184113753439</v>
      </c>
      <c r="J176" s="40">
        <v>19.1184113753439</v>
      </c>
      <c r="K176" s="40">
        <v>19.1184113753439</v>
      </c>
      <c r="L176" s="40">
        <v>19.1184113753439</v>
      </c>
      <c r="M176" s="40">
        <v>19.1184113753439</v>
      </c>
    </row>
    <row r="177" spans="1:13" s="41" customFormat="1" x14ac:dyDescent="0.3">
      <c r="A177" s="38" t="s">
        <v>10</v>
      </c>
      <c r="B177" s="38" t="s">
        <v>160</v>
      </c>
      <c r="C177" s="38" t="s">
        <v>8</v>
      </c>
      <c r="D177" s="38" t="s">
        <v>35</v>
      </c>
      <c r="E177" s="39"/>
      <c r="F177" s="39"/>
      <c r="G177" s="39"/>
      <c r="H177" s="39"/>
      <c r="I177" s="39"/>
      <c r="J177" s="40">
        <v>5.0955381643908199E-2</v>
      </c>
      <c r="K177" s="40">
        <v>5.0955381643908199E-2</v>
      </c>
      <c r="L177" s="40">
        <v>5.0955381643908199E-2</v>
      </c>
      <c r="M177" s="40">
        <v>5.0955381643908199E-2</v>
      </c>
    </row>
    <row r="178" spans="1:13" s="41" customFormat="1" x14ac:dyDescent="0.3">
      <c r="A178" s="38" t="s">
        <v>10</v>
      </c>
      <c r="B178" s="38" t="s">
        <v>160</v>
      </c>
      <c r="C178" s="38" t="s">
        <v>8</v>
      </c>
      <c r="D178" s="38" t="s">
        <v>36</v>
      </c>
      <c r="E178" s="39"/>
      <c r="F178" s="39"/>
      <c r="G178" s="39"/>
      <c r="H178" s="39"/>
      <c r="I178" s="39"/>
      <c r="J178" s="40">
        <v>3.3374032680486198E-3</v>
      </c>
      <c r="K178" s="40">
        <v>3.3374032680486198E-3</v>
      </c>
      <c r="L178" s="40">
        <v>3.3374032680486198E-3</v>
      </c>
      <c r="M178" s="40">
        <v>3.3374032680486198E-3</v>
      </c>
    </row>
    <row r="179" spans="1:13" s="41" customFormat="1" x14ac:dyDescent="0.3">
      <c r="A179" s="38" t="s">
        <v>10</v>
      </c>
      <c r="B179" s="38" t="s">
        <v>160</v>
      </c>
      <c r="C179" s="38" t="s">
        <v>8</v>
      </c>
      <c r="D179" s="38" t="s">
        <v>37</v>
      </c>
      <c r="E179" s="39"/>
      <c r="F179" s="39"/>
      <c r="G179" s="39"/>
      <c r="H179" s="40">
        <v>1.4568219444868399E-2</v>
      </c>
      <c r="I179" s="40">
        <v>1.4568219444868399E-2</v>
      </c>
      <c r="J179" s="40">
        <v>1.4568219444868399E-2</v>
      </c>
      <c r="K179" s="40">
        <v>1.4568219444868399E-2</v>
      </c>
      <c r="L179" s="40">
        <v>1.4568219444868399E-2</v>
      </c>
      <c r="M179" s="40">
        <v>1.4568219444868399E-2</v>
      </c>
    </row>
    <row r="180" spans="1:13" s="41" customFormat="1" x14ac:dyDescent="0.3">
      <c r="A180" s="38" t="s">
        <v>10</v>
      </c>
      <c r="B180" s="38" t="s">
        <v>160</v>
      </c>
      <c r="C180" s="38" t="s">
        <v>8</v>
      </c>
      <c r="D180" s="38" t="s">
        <v>49</v>
      </c>
      <c r="E180" s="39"/>
      <c r="F180" s="39"/>
      <c r="G180" s="39"/>
      <c r="H180" s="40">
        <v>13.6211447684384</v>
      </c>
      <c r="I180" s="40">
        <v>13.6211447684384</v>
      </c>
      <c r="J180" s="40">
        <v>13.6211447684384</v>
      </c>
      <c r="K180" s="40">
        <v>13.6211447684384</v>
      </c>
      <c r="L180" s="40">
        <v>13.6211447684384</v>
      </c>
      <c r="M180" s="40">
        <v>13.6211447684384</v>
      </c>
    </row>
    <row r="181" spans="1:13" s="41" customFormat="1" x14ac:dyDescent="0.3">
      <c r="A181" s="38" t="s">
        <v>10</v>
      </c>
      <c r="B181" s="38" t="s">
        <v>160</v>
      </c>
      <c r="C181" s="38" t="s">
        <v>8</v>
      </c>
      <c r="D181" s="38" t="s">
        <v>50</v>
      </c>
      <c r="E181" s="39"/>
      <c r="F181" s="39"/>
      <c r="G181" s="39"/>
      <c r="H181" s="40">
        <v>0.56042125401180398</v>
      </c>
      <c r="I181" s="40">
        <v>0.56042125401180398</v>
      </c>
      <c r="J181" s="40">
        <v>0.56042125401180398</v>
      </c>
      <c r="K181" s="40">
        <v>0.56042125401180398</v>
      </c>
      <c r="L181" s="40">
        <v>0.56042125401180398</v>
      </c>
      <c r="M181" s="40">
        <v>0.56042125401180398</v>
      </c>
    </row>
    <row r="182" spans="1:13" s="41" customFormat="1" x14ac:dyDescent="0.3">
      <c r="A182" s="38" t="s">
        <v>10</v>
      </c>
      <c r="B182" s="38" t="s">
        <v>160</v>
      </c>
      <c r="C182" s="38" t="s">
        <v>8</v>
      </c>
      <c r="D182" s="38" t="s">
        <v>51</v>
      </c>
      <c r="E182" s="39"/>
      <c r="F182" s="39"/>
      <c r="G182" s="39"/>
      <c r="H182" s="40">
        <v>1.30549112533927</v>
      </c>
      <c r="I182" s="40">
        <v>1.30549112533927</v>
      </c>
      <c r="J182" s="40">
        <v>1.30549112533927</v>
      </c>
      <c r="K182" s="40">
        <v>1.30549112533927</v>
      </c>
      <c r="L182" s="40">
        <v>1.30549112533927</v>
      </c>
      <c r="M182" s="40">
        <v>1.30549112533927</v>
      </c>
    </row>
    <row r="183" spans="1:13" s="41" customFormat="1" x14ac:dyDescent="0.3">
      <c r="A183" s="38" t="s">
        <v>10</v>
      </c>
      <c r="B183" s="38" t="s">
        <v>160</v>
      </c>
      <c r="C183" s="38" t="s">
        <v>8</v>
      </c>
      <c r="D183" s="38" t="s">
        <v>52</v>
      </c>
      <c r="E183" s="39"/>
      <c r="F183" s="39"/>
      <c r="G183" s="39"/>
      <c r="H183" s="40">
        <v>76.896832461104097</v>
      </c>
      <c r="I183" s="40">
        <v>76.896832461104097</v>
      </c>
      <c r="J183" s="40">
        <v>76.896832461104097</v>
      </c>
      <c r="K183" s="40">
        <v>76.896832461104097</v>
      </c>
      <c r="L183" s="40">
        <v>76.896832461104097</v>
      </c>
      <c r="M183" s="40">
        <v>76.896832461104097</v>
      </c>
    </row>
    <row r="184" spans="1:13" s="41" customFormat="1" x14ac:dyDescent="0.3">
      <c r="A184" s="38" t="s">
        <v>10</v>
      </c>
      <c r="B184" s="38" t="s">
        <v>160</v>
      </c>
      <c r="C184" s="38" t="s">
        <v>8</v>
      </c>
      <c r="D184" s="38" t="s">
        <v>53</v>
      </c>
      <c r="E184" s="39"/>
      <c r="F184" s="39"/>
      <c r="G184" s="39"/>
      <c r="H184" s="40">
        <v>0.14440842184439501</v>
      </c>
      <c r="I184" s="40">
        <v>0.14440842184439501</v>
      </c>
      <c r="J184" s="40">
        <v>0.14440842184439501</v>
      </c>
      <c r="K184" s="40">
        <v>0.14440842184439501</v>
      </c>
      <c r="L184" s="40">
        <v>0.14440842184439501</v>
      </c>
      <c r="M184" s="40">
        <v>0.14440842184439501</v>
      </c>
    </row>
    <row r="185" spans="1:13" s="41" customFormat="1" x14ac:dyDescent="0.3">
      <c r="A185" s="38" t="s">
        <v>10</v>
      </c>
      <c r="B185" s="38" t="s">
        <v>160</v>
      </c>
      <c r="C185" s="38" t="s">
        <v>8</v>
      </c>
      <c r="D185" s="38" t="s">
        <v>148</v>
      </c>
      <c r="E185" s="39"/>
      <c r="F185" s="39"/>
      <c r="G185" s="39"/>
      <c r="H185" s="39"/>
      <c r="I185" s="39"/>
      <c r="J185" s="40">
        <v>18.868624907231901</v>
      </c>
      <c r="K185" s="40">
        <v>18.868624907231901</v>
      </c>
      <c r="L185" s="40">
        <v>18.868624907231901</v>
      </c>
      <c r="M185" s="40">
        <v>18.868624907231901</v>
      </c>
    </row>
    <row r="186" spans="1:13" s="41" customFormat="1" x14ac:dyDescent="0.3">
      <c r="A186" s="38" t="s">
        <v>10</v>
      </c>
      <c r="B186" s="38" t="s">
        <v>160</v>
      </c>
      <c r="C186" s="38" t="s">
        <v>8</v>
      </c>
      <c r="D186" s="38" t="s">
        <v>149</v>
      </c>
      <c r="E186" s="39"/>
      <c r="F186" s="39"/>
      <c r="G186" s="39"/>
      <c r="H186" s="39"/>
      <c r="I186" s="40">
        <v>4.0388299610422598</v>
      </c>
      <c r="J186" s="40">
        <v>4.0388299610422598</v>
      </c>
      <c r="K186" s="40">
        <v>4.0388299610422598</v>
      </c>
      <c r="L186" s="40">
        <v>4.0388299610422598</v>
      </c>
      <c r="M186" s="40">
        <v>4.0388299610422598</v>
      </c>
    </row>
    <row r="187" spans="1:13" s="41" customFormat="1" x14ac:dyDescent="0.3">
      <c r="A187" s="38" t="s">
        <v>10</v>
      </c>
      <c r="B187" s="38" t="s">
        <v>160</v>
      </c>
      <c r="C187" s="38" t="s">
        <v>8</v>
      </c>
      <c r="D187" s="38" t="s">
        <v>150</v>
      </c>
      <c r="E187" s="39"/>
      <c r="F187" s="39"/>
      <c r="G187" s="39"/>
      <c r="H187" s="39"/>
      <c r="I187" s="40">
        <v>1.0976400638322901</v>
      </c>
      <c r="J187" s="40">
        <v>1.0976400638322901</v>
      </c>
      <c r="K187" s="40">
        <v>1.0976400638322901</v>
      </c>
      <c r="L187" s="40">
        <v>1.0976400638322901</v>
      </c>
      <c r="M187" s="40">
        <v>1.0976400638322901</v>
      </c>
    </row>
    <row r="188" spans="1:13" s="41" customFormat="1" x14ac:dyDescent="0.3">
      <c r="A188" s="38" t="s">
        <v>10</v>
      </c>
      <c r="B188" s="38" t="s">
        <v>160</v>
      </c>
      <c r="C188" s="38" t="s">
        <v>8</v>
      </c>
      <c r="D188" s="38" t="s">
        <v>151</v>
      </c>
      <c r="E188" s="39"/>
      <c r="F188" s="39"/>
      <c r="G188" s="39"/>
      <c r="H188" s="39"/>
      <c r="I188" s="40">
        <v>0.234374582896655</v>
      </c>
      <c r="J188" s="40">
        <v>0.234374582896655</v>
      </c>
      <c r="K188" s="40">
        <v>0.234374582896655</v>
      </c>
      <c r="L188" s="40">
        <v>0.234374582896655</v>
      </c>
      <c r="M188" s="40">
        <v>0.234374582896655</v>
      </c>
    </row>
    <row r="189" spans="1:13" s="41" customFormat="1" x14ac:dyDescent="0.3">
      <c r="A189" s="38" t="s">
        <v>10</v>
      </c>
      <c r="B189" s="38" t="s">
        <v>160</v>
      </c>
      <c r="C189" s="38" t="s">
        <v>8</v>
      </c>
      <c r="D189" s="38" t="s">
        <v>153</v>
      </c>
      <c r="E189" s="39"/>
      <c r="F189" s="39"/>
      <c r="G189" s="39"/>
      <c r="H189" s="39"/>
      <c r="I189" s="39"/>
      <c r="J189" s="39"/>
      <c r="K189" s="39"/>
      <c r="L189" s="40">
        <v>11.946193446067999</v>
      </c>
      <c r="M189" s="40">
        <v>11.946193446067999</v>
      </c>
    </row>
    <row r="190" spans="1:13" s="41" customFormat="1" x14ac:dyDescent="0.3">
      <c r="A190" s="38" t="s">
        <v>10</v>
      </c>
      <c r="B190" s="38" t="s">
        <v>160</v>
      </c>
      <c r="C190" s="38" t="s">
        <v>8</v>
      </c>
      <c r="D190" s="38" t="s">
        <v>154</v>
      </c>
      <c r="E190" s="39"/>
      <c r="F190" s="39"/>
      <c r="G190" s="39"/>
      <c r="H190" s="39"/>
      <c r="I190" s="39"/>
      <c r="J190" s="39"/>
      <c r="K190" s="39"/>
      <c r="L190" s="40">
        <v>2.3745412428564601</v>
      </c>
      <c r="M190" s="40">
        <v>2.3745412428564601</v>
      </c>
    </row>
    <row r="191" spans="1:13" s="45" customFormat="1" x14ac:dyDescent="0.3">
      <c r="A191" s="42" t="s">
        <v>161</v>
      </c>
      <c r="B191" s="42" t="s">
        <v>159</v>
      </c>
      <c r="C191" s="42" t="s">
        <v>8</v>
      </c>
      <c r="D191" s="42" t="s">
        <v>29</v>
      </c>
      <c r="E191" s="43"/>
      <c r="F191" s="43"/>
      <c r="G191" s="43"/>
      <c r="H191" s="44">
        <v>31.288145798428001</v>
      </c>
      <c r="I191" s="43"/>
      <c r="J191" s="43"/>
      <c r="K191" s="43"/>
      <c r="L191" s="43"/>
      <c r="M191" s="43"/>
    </row>
    <row r="192" spans="1:13" s="45" customFormat="1" x14ac:dyDescent="0.3">
      <c r="A192" s="42" t="s">
        <v>161</v>
      </c>
      <c r="B192" s="42" t="s">
        <v>159</v>
      </c>
      <c r="C192" s="42" t="s">
        <v>8</v>
      </c>
      <c r="D192" s="42" t="s">
        <v>30</v>
      </c>
      <c r="E192" s="43"/>
      <c r="F192" s="43"/>
      <c r="G192" s="43"/>
      <c r="H192" s="44">
        <v>73.413338557357307</v>
      </c>
      <c r="I192" s="43"/>
      <c r="J192" s="43"/>
      <c r="K192" s="43"/>
      <c r="L192" s="43"/>
      <c r="M192" s="43"/>
    </row>
    <row r="193" spans="1:13" s="45" customFormat="1" x14ac:dyDescent="0.3">
      <c r="A193" s="42" t="s">
        <v>161</v>
      </c>
      <c r="B193" s="42" t="s">
        <v>159</v>
      </c>
      <c r="C193" s="42" t="s">
        <v>8</v>
      </c>
      <c r="D193" s="42" t="s">
        <v>31</v>
      </c>
      <c r="E193" s="43"/>
      <c r="F193" s="43"/>
      <c r="G193" s="43"/>
      <c r="H193" s="44">
        <v>7.7755766645163096</v>
      </c>
      <c r="I193" s="43"/>
      <c r="J193" s="43"/>
      <c r="K193" s="43"/>
      <c r="L193" s="43"/>
      <c r="M193" s="43"/>
    </row>
    <row r="194" spans="1:13" s="45" customFormat="1" x14ac:dyDescent="0.3">
      <c r="A194" s="42" t="s">
        <v>161</v>
      </c>
      <c r="B194" s="42" t="s">
        <v>159</v>
      </c>
      <c r="C194" s="42" t="s">
        <v>8</v>
      </c>
      <c r="D194" s="42" t="s">
        <v>32</v>
      </c>
      <c r="E194" s="43"/>
      <c r="F194" s="43"/>
      <c r="G194" s="43"/>
      <c r="H194" s="44">
        <v>2.0353567375183999</v>
      </c>
      <c r="I194" s="43"/>
      <c r="J194" s="43"/>
      <c r="K194" s="43"/>
      <c r="L194" s="43"/>
      <c r="M194" s="43"/>
    </row>
    <row r="195" spans="1:13" s="45" customFormat="1" x14ac:dyDescent="0.3">
      <c r="A195" s="42" t="s">
        <v>161</v>
      </c>
      <c r="B195" s="42" t="s">
        <v>159</v>
      </c>
      <c r="C195" s="42" t="s">
        <v>8</v>
      </c>
      <c r="D195" s="42" t="s">
        <v>33</v>
      </c>
      <c r="E195" s="43"/>
      <c r="F195" s="43"/>
      <c r="G195" s="43"/>
      <c r="H195" s="44">
        <v>1.2421554783634201</v>
      </c>
      <c r="I195" s="43"/>
      <c r="J195" s="43"/>
      <c r="K195" s="43"/>
      <c r="L195" s="43"/>
      <c r="M195" s="43"/>
    </row>
    <row r="196" spans="1:13" s="45" customFormat="1" x14ac:dyDescent="0.3">
      <c r="A196" s="42" t="s">
        <v>161</v>
      </c>
      <c r="B196" s="42" t="s">
        <v>159</v>
      </c>
      <c r="C196" s="42" t="s">
        <v>8</v>
      </c>
      <c r="D196" s="42" t="s">
        <v>34</v>
      </c>
      <c r="E196" s="43"/>
      <c r="F196" s="43"/>
      <c r="G196" s="43"/>
      <c r="H196" s="44">
        <v>162.980736863255</v>
      </c>
      <c r="I196" s="43"/>
      <c r="J196" s="43"/>
      <c r="K196" s="43"/>
      <c r="L196" s="43"/>
      <c r="M196" s="43"/>
    </row>
    <row r="197" spans="1:13" s="45" customFormat="1" x14ac:dyDescent="0.3">
      <c r="A197" s="42" t="s">
        <v>161</v>
      </c>
      <c r="B197" s="42" t="s">
        <v>159</v>
      </c>
      <c r="C197" s="42" t="s">
        <v>8</v>
      </c>
      <c r="D197" s="42" t="s">
        <v>35</v>
      </c>
      <c r="E197" s="43"/>
      <c r="F197" s="43"/>
      <c r="G197" s="43"/>
      <c r="H197" s="43"/>
      <c r="I197" s="43"/>
      <c r="J197" s="44">
        <v>0.43438471348005298</v>
      </c>
      <c r="K197" s="43"/>
      <c r="L197" s="43"/>
      <c r="M197" s="43"/>
    </row>
    <row r="198" spans="1:13" s="45" customFormat="1" x14ac:dyDescent="0.3">
      <c r="A198" s="42" t="s">
        <v>161</v>
      </c>
      <c r="B198" s="42" t="s">
        <v>159</v>
      </c>
      <c r="C198" s="42" t="s">
        <v>8</v>
      </c>
      <c r="D198" s="42" t="s">
        <v>36</v>
      </c>
      <c r="E198" s="43"/>
      <c r="F198" s="43"/>
      <c r="G198" s="43"/>
      <c r="H198" s="43"/>
      <c r="I198" s="43"/>
      <c r="J198" s="44">
        <v>2.8450713459272199E-2</v>
      </c>
      <c r="K198" s="43"/>
      <c r="L198" s="43"/>
      <c r="M198" s="43"/>
    </row>
    <row r="199" spans="1:13" s="45" customFormat="1" x14ac:dyDescent="0.3">
      <c r="A199" s="42" t="s">
        <v>161</v>
      </c>
      <c r="B199" s="42" t="s">
        <v>159</v>
      </c>
      <c r="C199" s="42" t="s">
        <v>8</v>
      </c>
      <c r="D199" s="42" t="s">
        <v>37</v>
      </c>
      <c r="E199" s="43"/>
      <c r="F199" s="43"/>
      <c r="G199" s="43"/>
      <c r="H199" s="44">
        <v>0.12419123604445099</v>
      </c>
      <c r="I199" s="43"/>
      <c r="J199" s="43"/>
      <c r="K199" s="43"/>
      <c r="L199" s="43"/>
      <c r="M199" s="43"/>
    </row>
    <row r="200" spans="1:13" s="45" customFormat="1" x14ac:dyDescent="0.3">
      <c r="A200" s="42" t="s">
        <v>161</v>
      </c>
      <c r="B200" s="42" t="s">
        <v>159</v>
      </c>
      <c r="C200" s="42" t="s">
        <v>8</v>
      </c>
      <c r="D200" s="42" t="s">
        <v>49</v>
      </c>
      <c r="E200" s="43"/>
      <c r="F200" s="43"/>
      <c r="G200" s="43"/>
      <c r="H200" s="44">
        <v>116.11760871220601</v>
      </c>
      <c r="I200" s="43"/>
      <c r="J200" s="43"/>
      <c r="K200" s="43"/>
      <c r="L200" s="43"/>
      <c r="M200" s="43"/>
    </row>
    <row r="201" spans="1:13" s="45" customFormat="1" x14ac:dyDescent="0.3">
      <c r="A201" s="42" t="s">
        <v>161</v>
      </c>
      <c r="B201" s="42" t="s">
        <v>159</v>
      </c>
      <c r="C201" s="42" t="s">
        <v>8</v>
      </c>
      <c r="D201" s="42" t="s">
        <v>50</v>
      </c>
      <c r="E201" s="43"/>
      <c r="F201" s="43"/>
      <c r="G201" s="43"/>
      <c r="H201" s="44">
        <v>4.77748214218611</v>
      </c>
      <c r="I201" s="43"/>
      <c r="J201" s="43"/>
      <c r="K201" s="43"/>
      <c r="L201" s="43"/>
      <c r="M201" s="43"/>
    </row>
    <row r="202" spans="1:13" s="45" customFormat="1" x14ac:dyDescent="0.3">
      <c r="A202" s="42" t="s">
        <v>161</v>
      </c>
      <c r="B202" s="42" t="s">
        <v>159</v>
      </c>
      <c r="C202" s="42" t="s">
        <v>8</v>
      </c>
      <c r="D202" s="42" t="s">
        <v>51</v>
      </c>
      <c r="E202" s="43"/>
      <c r="F202" s="43"/>
      <c r="G202" s="43"/>
      <c r="H202" s="44">
        <v>11.1290578175671</v>
      </c>
      <c r="I202" s="43"/>
      <c r="J202" s="43"/>
      <c r="K202" s="43"/>
      <c r="L202" s="43"/>
      <c r="M202" s="43"/>
    </row>
    <row r="203" spans="1:13" s="45" customFormat="1" x14ac:dyDescent="0.3">
      <c r="A203" s="42" t="s">
        <v>161</v>
      </c>
      <c r="B203" s="42" t="s">
        <v>159</v>
      </c>
      <c r="C203" s="42" t="s">
        <v>8</v>
      </c>
      <c r="D203" s="42" t="s">
        <v>52</v>
      </c>
      <c r="E203" s="43"/>
      <c r="F203" s="43"/>
      <c r="G203" s="43"/>
      <c r="H203" s="44">
        <v>655.53053393985704</v>
      </c>
      <c r="I203" s="43"/>
      <c r="J203" s="43"/>
      <c r="K203" s="43"/>
      <c r="L203" s="43"/>
      <c r="M203" s="43"/>
    </row>
    <row r="204" spans="1:13" s="45" customFormat="1" x14ac:dyDescent="0.3">
      <c r="A204" s="42" t="s">
        <v>161</v>
      </c>
      <c r="B204" s="42" t="s">
        <v>159</v>
      </c>
      <c r="C204" s="42" t="s">
        <v>8</v>
      </c>
      <c r="D204" s="42" t="s">
        <v>53</v>
      </c>
      <c r="E204" s="43"/>
      <c r="F204" s="43"/>
      <c r="G204" s="43"/>
      <c r="H204" s="44">
        <v>1.23105369684702</v>
      </c>
      <c r="I204" s="43"/>
      <c r="J204" s="43"/>
      <c r="K204" s="43"/>
      <c r="L204" s="43"/>
      <c r="M204" s="43"/>
    </row>
    <row r="205" spans="1:13" s="45" customFormat="1" x14ac:dyDescent="0.3">
      <c r="A205" s="42" t="s">
        <v>161</v>
      </c>
      <c r="B205" s="42" t="s">
        <v>159</v>
      </c>
      <c r="C205" s="42" t="s">
        <v>8</v>
      </c>
      <c r="D205" s="42" t="s">
        <v>148</v>
      </c>
      <c r="E205" s="43"/>
      <c r="F205" s="43"/>
      <c r="G205" s="43"/>
      <c r="H205" s="43"/>
      <c r="I205" s="43"/>
      <c r="J205" s="44">
        <v>160.85135582671899</v>
      </c>
      <c r="K205" s="43"/>
      <c r="L205" s="43"/>
      <c r="M205" s="43"/>
    </row>
    <row r="206" spans="1:13" s="45" customFormat="1" x14ac:dyDescent="0.3">
      <c r="A206" s="42" t="s">
        <v>161</v>
      </c>
      <c r="B206" s="42" t="s">
        <v>159</v>
      </c>
      <c r="C206" s="42" t="s">
        <v>8</v>
      </c>
      <c r="D206" s="42" t="s">
        <v>149</v>
      </c>
      <c r="E206" s="43"/>
      <c r="F206" s="43"/>
      <c r="G206" s="43"/>
      <c r="H206" s="43"/>
      <c r="I206" s="44">
        <v>34.430239531563501</v>
      </c>
      <c r="J206" s="43"/>
      <c r="K206" s="43"/>
      <c r="L206" s="43"/>
      <c r="M206" s="43"/>
    </row>
    <row r="207" spans="1:13" s="45" customFormat="1" x14ac:dyDescent="0.3">
      <c r="A207" s="42" t="s">
        <v>161</v>
      </c>
      <c r="B207" s="42" t="s">
        <v>159</v>
      </c>
      <c r="C207" s="42" t="s">
        <v>8</v>
      </c>
      <c r="D207" s="42" t="s">
        <v>150</v>
      </c>
      <c r="E207" s="43"/>
      <c r="F207" s="43"/>
      <c r="G207" s="43"/>
      <c r="H207" s="43"/>
      <c r="I207" s="44">
        <v>9.3571679624347599</v>
      </c>
      <c r="J207" s="43"/>
      <c r="K207" s="43"/>
      <c r="L207" s="43"/>
      <c r="M207" s="43"/>
    </row>
    <row r="208" spans="1:13" s="45" customFormat="1" x14ac:dyDescent="0.3">
      <c r="A208" s="42" t="s">
        <v>161</v>
      </c>
      <c r="B208" s="42" t="s">
        <v>159</v>
      </c>
      <c r="C208" s="42" t="s">
        <v>8</v>
      </c>
      <c r="D208" s="42" t="s">
        <v>151</v>
      </c>
      <c r="E208" s="43"/>
      <c r="F208" s="43"/>
      <c r="G208" s="43"/>
      <c r="H208" s="43"/>
      <c r="I208" s="44">
        <v>1.9979977139616201</v>
      </c>
      <c r="J208" s="43"/>
      <c r="K208" s="43"/>
      <c r="L208" s="43"/>
      <c r="M208" s="43"/>
    </row>
    <row r="209" spans="1:13" s="45" customFormat="1" x14ac:dyDescent="0.3">
      <c r="A209" s="42" t="s">
        <v>161</v>
      </c>
      <c r="B209" s="42" t="s">
        <v>159</v>
      </c>
      <c r="C209" s="42" t="s">
        <v>8</v>
      </c>
      <c r="D209" s="42" t="s">
        <v>153</v>
      </c>
      <c r="E209" s="43"/>
      <c r="F209" s="43"/>
      <c r="G209" s="43"/>
      <c r="H209" s="43"/>
      <c r="I209" s="43"/>
      <c r="J209" s="43"/>
      <c r="K209" s="43"/>
      <c r="L209" s="44">
        <v>99.158163000000002</v>
      </c>
      <c r="M209" s="43"/>
    </row>
    <row r="210" spans="1:13" s="45" customFormat="1" x14ac:dyDescent="0.3">
      <c r="A210" s="42" t="s">
        <v>161</v>
      </c>
      <c r="B210" s="42" t="s">
        <v>159</v>
      </c>
      <c r="C210" s="42" t="s">
        <v>8</v>
      </c>
      <c r="D210" s="42" t="s">
        <v>154</v>
      </c>
      <c r="E210" s="43"/>
      <c r="F210" s="43"/>
      <c r="G210" s="43"/>
      <c r="H210" s="43"/>
      <c r="I210" s="43"/>
      <c r="J210" s="43"/>
      <c r="K210" s="43"/>
      <c r="L210" s="44">
        <v>19.709637942191701</v>
      </c>
      <c r="M210" s="43"/>
    </row>
    <row r="219" spans="1:13" x14ac:dyDescent="0.3">
      <c r="A219" s="1" t="s">
        <v>0</v>
      </c>
      <c r="B219" s="2" t="s">
        <v>6</v>
      </c>
      <c r="C219" s="2" t="s">
        <v>6</v>
      </c>
      <c r="D219" s="1" t="s">
        <v>17</v>
      </c>
      <c r="E219" s="2"/>
      <c r="F219" s="2"/>
      <c r="G219" s="2"/>
      <c r="H219" s="2"/>
      <c r="I219" s="2"/>
      <c r="J219" s="2"/>
      <c r="K219" s="2"/>
      <c r="L219" s="2"/>
    </row>
    <row r="220" spans="1:13" x14ac:dyDescent="0.3">
      <c r="A220" s="1" t="s">
        <v>1</v>
      </c>
      <c r="B220" s="1" t="s">
        <v>7</v>
      </c>
      <c r="C220" s="1" t="s">
        <v>14</v>
      </c>
      <c r="D220" s="3" t="s">
        <v>8</v>
      </c>
      <c r="E220" s="4">
        <v>2019</v>
      </c>
      <c r="F220" s="4">
        <v>2020</v>
      </c>
      <c r="G220" s="4">
        <v>2025</v>
      </c>
      <c r="H220" s="4">
        <v>2030</v>
      </c>
      <c r="I220" s="4">
        <v>2035</v>
      </c>
      <c r="J220" s="4">
        <v>2040</v>
      </c>
      <c r="K220" s="4">
        <v>2045</v>
      </c>
      <c r="L220" s="4">
        <v>2050</v>
      </c>
    </row>
    <row r="221" spans="1:13" x14ac:dyDescent="0.3">
      <c r="A221" s="3" t="s">
        <v>2</v>
      </c>
      <c r="B221" s="3" t="s">
        <v>8</v>
      </c>
      <c r="C221" s="3" t="s">
        <v>15</v>
      </c>
      <c r="D221" s="5">
        <v>84625.008721439401</v>
      </c>
      <c r="E221" s="6"/>
      <c r="F221" s="6"/>
      <c r="G221" s="6"/>
      <c r="H221" s="6"/>
      <c r="I221" s="6"/>
      <c r="J221" s="6"/>
      <c r="K221" s="6"/>
      <c r="L221" s="6"/>
    </row>
    <row r="222" spans="1:13" x14ac:dyDescent="0.3">
      <c r="A222" s="3" t="s">
        <v>3</v>
      </c>
      <c r="B222" s="3" t="s">
        <v>9</v>
      </c>
      <c r="C222" s="3" t="s">
        <v>15</v>
      </c>
      <c r="D222" s="6"/>
      <c r="E222" s="5">
        <v>19.145926834975</v>
      </c>
      <c r="F222" s="5">
        <v>19.145926834975</v>
      </c>
      <c r="G222" s="5">
        <v>44.705438896279702</v>
      </c>
      <c r="H222" s="5">
        <v>45.746722176045601</v>
      </c>
      <c r="I222" s="5">
        <v>36.366458060363101</v>
      </c>
      <c r="J222" s="5">
        <v>36.366458060363101</v>
      </c>
      <c r="K222" s="5">
        <v>36.357535202036999</v>
      </c>
      <c r="L222" s="5">
        <v>34.597268535370297</v>
      </c>
    </row>
    <row r="223" spans="1:13" x14ac:dyDescent="0.3">
      <c r="A223" s="3" t="s">
        <v>3</v>
      </c>
      <c r="B223" s="3" t="s">
        <v>10</v>
      </c>
      <c r="C223" s="3" t="s">
        <v>15</v>
      </c>
      <c r="D223" s="6"/>
      <c r="E223" s="6"/>
      <c r="F223" s="6"/>
      <c r="G223" s="5">
        <v>125.239836615375</v>
      </c>
      <c r="H223" s="5">
        <v>130.610681223147</v>
      </c>
      <c r="I223" s="5">
        <v>149.53359891529101</v>
      </c>
      <c r="J223" s="5">
        <v>149.53359891529101</v>
      </c>
      <c r="K223" s="5">
        <v>163.85433360421499</v>
      </c>
      <c r="L223" s="5">
        <v>163.85433360421499</v>
      </c>
    </row>
    <row r="224" spans="1:13" x14ac:dyDescent="0.3">
      <c r="A224" s="3" t="s">
        <v>3</v>
      </c>
      <c r="B224" s="3" t="s">
        <v>11</v>
      </c>
      <c r="C224" s="3" t="s">
        <v>15</v>
      </c>
      <c r="D224" s="6"/>
      <c r="E224" s="5">
        <v>4357.0096618433299</v>
      </c>
      <c r="F224" s="5">
        <v>3995.7242182538498</v>
      </c>
      <c r="G224" s="5">
        <v>6923.0071766052197</v>
      </c>
      <c r="H224" s="5">
        <v>11339.804222283899</v>
      </c>
      <c r="I224" s="5">
        <v>15193.078394669799</v>
      </c>
      <c r="J224" s="5">
        <v>19158.700985233801</v>
      </c>
      <c r="K224" s="5">
        <v>23545.9251941572</v>
      </c>
      <c r="L224" s="5">
        <v>26293.673007317801</v>
      </c>
    </row>
    <row r="225" spans="1:12" x14ac:dyDescent="0.3">
      <c r="A225" s="3" t="s">
        <v>3</v>
      </c>
      <c r="B225" s="3" t="s">
        <v>12</v>
      </c>
      <c r="C225" s="3" t="s">
        <v>15</v>
      </c>
      <c r="D225" s="6"/>
      <c r="E225" s="5">
        <v>358.30070776736699</v>
      </c>
      <c r="F225" s="5">
        <v>367.72684011680502</v>
      </c>
      <c r="G225" s="5">
        <v>422.96917590482701</v>
      </c>
      <c r="H225" s="5">
        <v>432.55360657866601</v>
      </c>
      <c r="I225" s="5">
        <v>439.81704407619998</v>
      </c>
      <c r="J225" s="5">
        <v>446.92269124232803</v>
      </c>
      <c r="K225" s="5">
        <v>453.27241955277901</v>
      </c>
      <c r="L225" s="5">
        <v>463.04969372681398</v>
      </c>
    </row>
    <row r="226" spans="1:12" x14ac:dyDescent="0.3">
      <c r="A226" s="3" t="s">
        <v>4</v>
      </c>
      <c r="B226" s="3" t="s">
        <v>8</v>
      </c>
      <c r="C226" s="3" t="s">
        <v>15</v>
      </c>
      <c r="D226" s="5">
        <v>84625.008721439299</v>
      </c>
      <c r="E226" s="6"/>
      <c r="F226" s="6"/>
      <c r="G226" s="6"/>
      <c r="H226" s="6"/>
      <c r="I226" s="6"/>
      <c r="J226" s="6"/>
      <c r="K226" s="6"/>
      <c r="L226" s="6"/>
    </row>
    <row r="228" spans="1:12" x14ac:dyDescent="0.3">
      <c r="D228" s="45"/>
      <c r="E228" s="46">
        <v>2019</v>
      </c>
      <c r="F228" s="46">
        <v>2020</v>
      </c>
      <c r="G228" s="46">
        <v>2025</v>
      </c>
      <c r="H228" s="46">
        <v>2030</v>
      </c>
      <c r="I228" s="46">
        <v>2035</v>
      </c>
      <c r="J228" s="46">
        <v>2040</v>
      </c>
      <c r="K228" s="46">
        <v>2045</v>
      </c>
      <c r="L228" s="46">
        <v>2050</v>
      </c>
    </row>
    <row r="229" spans="1:12" x14ac:dyDescent="0.3">
      <c r="D229" s="47" t="s">
        <v>165</v>
      </c>
      <c r="E229" s="45"/>
      <c r="F229" s="45"/>
      <c r="G229" s="45"/>
      <c r="H229" s="45"/>
      <c r="I229" s="45"/>
      <c r="J229" s="45"/>
      <c r="K229" s="45"/>
      <c r="L229" s="45"/>
    </row>
    <row r="230" spans="1:12" x14ac:dyDescent="0.3">
      <c r="C230" s="2" t="s">
        <v>167</v>
      </c>
      <c r="D230" s="47" t="s">
        <v>23</v>
      </c>
      <c r="E230" s="49">
        <f>SUM(F3:F60)</f>
        <v>5743.7110258970151</v>
      </c>
      <c r="F230" s="49">
        <f t="shared" ref="F230:L230" si="0">SUM(G3:G60)</f>
        <v>6370.5837859362982</v>
      </c>
      <c r="G230" s="49">
        <f t="shared" si="0"/>
        <v>9747.6270833378057</v>
      </c>
      <c r="H230" s="49">
        <f t="shared" si="0"/>
        <v>6027.7529612545222</v>
      </c>
      <c r="I230" s="49">
        <f t="shared" si="0"/>
        <v>3942.1309282205948</v>
      </c>
      <c r="J230" s="49">
        <f t="shared" si="0"/>
        <v>2395.4884848233178</v>
      </c>
      <c r="K230" s="49">
        <f t="shared" si="0"/>
        <v>1345.948364280194</v>
      </c>
      <c r="L230" s="49">
        <f t="shared" si="0"/>
        <v>1168.727061259704</v>
      </c>
    </row>
    <row r="231" spans="1:12" x14ac:dyDescent="0.3">
      <c r="D231" s="47" t="s">
        <v>82</v>
      </c>
      <c r="E231" s="48">
        <f>F61</f>
        <v>358.30070776736699</v>
      </c>
      <c r="F231" s="48">
        <f t="shared" ref="F231:L231" si="1">G61</f>
        <v>367.72684011680502</v>
      </c>
      <c r="G231" s="48">
        <f t="shared" si="1"/>
        <v>422.96917590482701</v>
      </c>
      <c r="H231" s="48">
        <f t="shared" si="1"/>
        <v>432.55360657866601</v>
      </c>
      <c r="I231" s="48">
        <f t="shared" si="1"/>
        <v>439.81704407619998</v>
      </c>
      <c r="J231" s="48">
        <f t="shared" si="1"/>
        <v>446.92269124232803</v>
      </c>
      <c r="K231" s="48">
        <f t="shared" si="1"/>
        <v>453.27241955277901</v>
      </c>
      <c r="L231" s="48">
        <f t="shared" si="1"/>
        <v>463.04969372681398</v>
      </c>
    </row>
    <row r="232" spans="1:12" x14ac:dyDescent="0.3">
      <c r="C232" s="2" t="s">
        <v>168</v>
      </c>
      <c r="D232" s="47" t="s">
        <v>164</v>
      </c>
      <c r="E232" s="48">
        <f>SUM(F62:F85)</f>
        <v>-1386.7013640536852</v>
      </c>
      <c r="F232" s="48">
        <f t="shared" ref="F232:L232" si="2">SUM(G62:G85)</f>
        <v>-2374.8595676824525</v>
      </c>
      <c r="G232" s="48">
        <f t="shared" si="2"/>
        <v>-2824.619906732582</v>
      </c>
      <c r="H232" s="48">
        <f t="shared" si="2"/>
        <v>5312.0512610293636</v>
      </c>
      <c r="I232" s="48">
        <f t="shared" si="2"/>
        <v>11250.94746644919</v>
      </c>
      <c r="J232" s="48">
        <f t="shared" si="2"/>
        <v>16763.212500410489</v>
      </c>
      <c r="K232" s="48">
        <f t="shared" si="2"/>
        <v>22199.976829876989</v>
      </c>
      <c r="L232" s="48">
        <f t="shared" si="2"/>
        <v>25124.945946058157</v>
      </c>
    </row>
    <row r="233" spans="1:12" x14ac:dyDescent="0.3">
      <c r="C233" s="2" t="s">
        <v>166</v>
      </c>
      <c r="D233" s="47" t="s">
        <v>133</v>
      </c>
      <c r="E233" s="48">
        <f>SUM(F86:F142)</f>
        <v>19.145926834974969</v>
      </c>
      <c r="F233" s="48">
        <f t="shared" ref="F233:L233" si="3">SUM(G86:G142)</f>
        <v>19.145926834974969</v>
      </c>
      <c r="G233" s="48">
        <f t="shared" si="3"/>
        <v>44.705438896279745</v>
      </c>
      <c r="H233" s="48">
        <f t="shared" si="3"/>
        <v>45.746722176045623</v>
      </c>
      <c r="I233" s="48">
        <f t="shared" si="3"/>
        <v>36.366458060363144</v>
      </c>
      <c r="J233" s="48">
        <f t="shared" si="3"/>
        <v>36.366458060363144</v>
      </c>
      <c r="K233" s="48">
        <f t="shared" si="3"/>
        <v>36.357535202036999</v>
      </c>
      <c r="L233" s="48">
        <f t="shared" si="3"/>
        <v>34.597268535370333</v>
      </c>
    </row>
    <row r="234" spans="1:12" x14ac:dyDescent="0.3">
      <c r="C234" s="2" t="s">
        <v>169</v>
      </c>
      <c r="D234" s="47" t="s">
        <v>160</v>
      </c>
      <c r="E234" s="45">
        <f>SUM(F171:F190)</f>
        <v>0</v>
      </c>
      <c r="F234" s="45">
        <f t="shared" ref="F234:L234" si="4">SUM(G171:G190)</f>
        <v>0</v>
      </c>
      <c r="G234" s="45">
        <f t="shared" si="4"/>
        <v>125.23983661537551</v>
      </c>
      <c r="H234" s="45">
        <f t="shared" si="4"/>
        <v>130.61068122314674</v>
      </c>
      <c r="I234" s="45">
        <f t="shared" si="4"/>
        <v>149.53359891529058</v>
      </c>
      <c r="J234" s="45">
        <f t="shared" si="4"/>
        <v>149.53359891529058</v>
      </c>
      <c r="K234" s="45">
        <f t="shared" si="4"/>
        <v>163.85433360421504</v>
      </c>
      <c r="L234" s="45">
        <f t="shared" si="4"/>
        <v>163.85433360421504</v>
      </c>
    </row>
    <row r="235" spans="1:12" x14ac:dyDescent="0.3">
      <c r="D235" s="47" t="s">
        <v>157</v>
      </c>
      <c r="E235" s="48">
        <f>SUM(E143:E150)</f>
        <v>5.3173634473740954</v>
      </c>
      <c r="F235" s="50" t="s">
        <v>8</v>
      </c>
      <c r="G235" s="50" t="s">
        <v>8</v>
      </c>
      <c r="H235" s="50" t="s">
        <v>8</v>
      </c>
      <c r="I235" s="50" t="s">
        <v>8</v>
      </c>
      <c r="J235" s="50" t="s">
        <v>8</v>
      </c>
      <c r="K235" s="50" t="s">
        <v>8</v>
      </c>
      <c r="L235" s="50" t="s">
        <v>8</v>
      </c>
    </row>
    <row r="237" spans="1:12" x14ac:dyDescent="0.3">
      <c r="E237" s="51"/>
    </row>
    <row r="239" spans="1:12" x14ac:dyDescent="0.3">
      <c r="E239" s="7">
        <f>E230+E232</f>
        <v>4357.0096618433299</v>
      </c>
    </row>
    <row r="243" spans="1:14" x14ac:dyDescent="0.3">
      <c r="A243" s="15" t="s">
        <v>162</v>
      </c>
      <c r="E243" s="52" t="s">
        <v>171</v>
      </c>
      <c r="F243" s="52"/>
      <c r="G243" s="52"/>
      <c r="H243" s="52"/>
      <c r="I243" s="52"/>
      <c r="J243" s="52"/>
      <c r="K243" s="52"/>
      <c r="L243" s="52"/>
    </row>
    <row r="244" spans="1:14" x14ac:dyDescent="0.3">
      <c r="C244" s="2" t="s">
        <v>163</v>
      </c>
      <c r="E244" s="4">
        <v>2019</v>
      </c>
      <c r="F244" s="4">
        <v>2020</v>
      </c>
      <c r="G244" s="4">
        <v>2025</v>
      </c>
      <c r="H244" s="4">
        <v>2030</v>
      </c>
      <c r="I244" s="4">
        <v>2035</v>
      </c>
      <c r="J244" s="4">
        <v>2040</v>
      </c>
      <c r="K244" s="4">
        <v>2045</v>
      </c>
      <c r="L244" s="4">
        <v>2050</v>
      </c>
    </row>
    <row r="245" spans="1:14" x14ac:dyDescent="0.3">
      <c r="C245" s="2" t="s">
        <v>133</v>
      </c>
      <c r="D245" s="15" t="s">
        <v>9</v>
      </c>
      <c r="E245" s="53">
        <f>SUM(F86:F142)</f>
        <v>19.145926834974969</v>
      </c>
      <c r="F245" s="53">
        <f>SUM(G86:G142)</f>
        <v>19.145926834974969</v>
      </c>
      <c r="G245" s="53">
        <f>SUM(H86:H142)</f>
        <v>44.705438896279745</v>
      </c>
      <c r="H245" s="53">
        <f>SUM(I86:I142)</f>
        <v>45.746722176045623</v>
      </c>
      <c r="I245" s="53">
        <f>SUM(J86:J142)</f>
        <v>36.366458060363144</v>
      </c>
      <c r="J245" s="53">
        <f>SUM(K86:K142)</f>
        <v>36.366458060363144</v>
      </c>
      <c r="K245" s="53">
        <f>SUM(L86:L142)</f>
        <v>36.357535202036999</v>
      </c>
      <c r="L245" s="53">
        <f>SUM(M86:M142)</f>
        <v>34.597268535370333</v>
      </c>
      <c r="N245" s="53"/>
    </row>
    <row r="246" spans="1:14" x14ac:dyDescent="0.3">
      <c r="C246" s="2" t="s">
        <v>82</v>
      </c>
      <c r="D246" s="15" t="s">
        <v>12</v>
      </c>
      <c r="E246" s="53">
        <f>F61</f>
        <v>358.30070776736699</v>
      </c>
      <c r="F246" s="53">
        <f>G61</f>
        <v>367.72684011680502</v>
      </c>
      <c r="G246" s="53">
        <f>H61</f>
        <v>422.96917590482701</v>
      </c>
      <c r="H246" s="53">
        <f>I61</f>
        <v>432.55360657866601</v>
      </c>
      <c r="I246" s="53">
        <f>J61</f>
        <v>439.81704407619998</v>
      </c>
      <c r="J246" s="53">
        <f>K61</f>
        <v>446.92269124232803</v>
      </c>
      <c r="K246" s="53">
        <f>L61</f>
        <v>453.27241955277901</v>
      </c>
      <c r="L246" s="53">
        <f>M61</f>
        <v>463.04969372681398</v>
      </c>
      <c r="N246" s="53"/>
    </row>
    <row r="247" spans="1:14" x14ac:dyDescent="0.3">
      <c r="C247" s="2" t="s">
        <v>160</v>
      </c>
      <c r="D247" s="15" t="s">
        <v>10</v>
      </c>
      <c r="E247" s="53">
        <f>E234</f>
        <v>0</v>
      </c>
      <c r="F247" s="53">
        <f t="shared" ref="F247:L247" si="5">F234</f>
        <v>0</v>
      </c>
      <c r="G247" s="53">
        <f t="shared" si="5"/>
        <v>125.23983661537551</v>
      </c>
      <c r="H247" s="53">
        <f t="shared" si="5"/>
        <v>130.61068122314674</v>
      </c>
      <c r="I247" s="53">
        <f t="shared" si="5"/>
        <v>149.53359891529058</v>
      </c>
      <c r="J247" s="53">
        <f t="shared" si="5"/>
        <v>149.53359891529058</v>
      </c>
      <c r="K247" s="53">
        <f t="shared" si="5"/>
        <v>163.85433360421504</v>
      </c>
      <c r="L247" s="53">
        <f t="shared" si="5"/>
        <v>163.85433360421504</v>
      </c>
      <c r="N247" s="53"/>
    </row>
    <row r="248" spans="1:14" x14ac:dyDescent="0.3">
      <c r="C248" s="2" t="s">
        <v>170</v>
      </c>
      <c r="D248" s="15" t="s">
        <v>11</v>
      </c>
      <c r="E248" s="53">
        <f>E230+E232</f>
        <v>4357.0096618433299</v>
      </c>
      <c r="F248" s="53">
        <f t="shared" ref="F248:L248" si="6">F230+F232</f>
        <v>3995.7242182538457</v>
      </c>
      <c r="G248" s="53">
        <f t="shared" si="6"/>
        <v>6923.0071766052242</v>
      </c>
      <c r="H248" s="53">
        <f t="shared" si="6"/>
        <v>11339.804222283885</v>
      </c>
      <c r="I248" s="53">
        <f t="shared" si="6"/>
        <v>15193.078394669785</v>
      </c>
      <c r="J248" s="53">
        <f t="shared" si="6"/>
        <v>19158.700985233809</v>
      </c>
      <c r="K248" s="53">
        <f t="shared" si="6"/>
        <v>23545.925194157182</v>
      </c>
      <c r="L248" s="53">
        <f t="shared" si="6"/>
        <v>26293.673007317862</v>
      </c>
      <c r="M248" s="53">
        <f>SUM(E248:L248)</f>
        <v>110806.92286036492</v>
      </c>
      <c r="N248" s="53"/>
    </row>
    <row r="249" spans="1:14" x14ac:dyDescent="0.3">
      <c r="E249" s="54">
        <f>SUM(E245:E248)</f>
        <v>4734.4562964456718</v>
      </c>
      <c r="F249" s="54">
        <f t="shared" ref="F249:L249" si="7">SUM(F245:F248)</f>
        <v>4382.596985205626</v>
      </c>
      <c r="G249" s="54">
        <f t="shared" si="7"/>
        <v>7515.9216280217061</v>
      </c>
      <c r="H249" s="54">
        <f t="shared" si="7"/>
        <v>11948.715232261744</v>
      </c>
      <c r="I249" s="54">
        <f t="shared" si="7"/>
        <v>15818.795495721639</v>
      </c>
      <c r="J249" s="54">
        <f t="shared" si="7"/>
        <v>19791.523733451791</v>
      </c>
      <c r="K249" s="54">
        <f t="shared" si="7"/>
        <v>24199.409482516214</v>
      </c>
      <c r="L249" s="54">
        <f t="shared" si="7"/>
        <v>26955.174303184263</v>
      </c>
      <c r="M249" s="55">
        <f>SUM(E249:L249)</f>
        <v>115346.59315680865</v>
      </c>
      <c r="N249" s="53"/>
    </row>
    <row r="251" spans="1:14" x14ac:dyDescent="0.3">
      <c r="A251" s="2" t="s">
        <v>172</v>
      </c>
    </row>
    <row r="252" spans="1:14" x14ac:dyDescent="0.3">
      <c r="A252" s="2" t="s">
        <v>18</v>
      </c>
      <c r="B252" s="2" t="s">
        <v>19</v>
      </c>
      <c r="C252" s="2"/>
      <c r="D252" s="2"/>
      <c r="E252" s="2"/>
      <c r="F252" s="2"/>
      <c r="G252" s="2"/>
      <c r="H252" s="2"/>
      <c r="I252" s="2"/>
    </row>
    <row r="253" spans="1:14" x14ac:dyDescent="0.3">
      <c r="A253" s="2" t="s">
        <v>14</v>
      </c>
      <c r="B253" s="2">
        <v>2019</v>
      </c>
      <c r="C253" s="2">
        <v>2020</v>
      </c>
      <c r="D253" s="2">
        <v>2025</v>
      </c>
      <c r="E253" s="2">
        <v>2030</v>
      </c>
      <c r="F253" s="2">
        <v>2035</v>
      </c>
      <c r="G253" s="2">
        <v>2040</v>
      </c>
      <c r="H253" s="2">
        <v>2045</v>
      </c>
      <c r="I253" s="2">
        <v>2050</v>
      </c>
    </row>
    <row r="254" spans="1:14" x14ac:dyDescent="0.3">
      <c r="A254" s="2" t="s">
        <v>15</v>
      </c>
      <c r="B254" s="10">
        <v>1</v>
      </c>
      <c r="C254" s="10">
        <v>2.4018312682215699</v>
      </c>
      <c r="D254" s="10">
        <v>2.56580849861701</v>
      </c>
      <c r="E254" s="10">
        <v>1.45590864874631</v>
      </c>
      <c r="F254" s="10">
        <v>0.82612166677163401</v>
      </c>
      <c r="G254" s="10">
        <v>0.46876361981723702</v>
      </c>
      <c r="H254" s="10">
        <v>0.26598906686816298</v>
      </c>
      <c r="I254" s="10">
        <v>0.150929339868526</v>
      </c>
    </row>
    <row r="257" spans="2:13" x14ac:dyDescent="0.3">
      <c r="E257" s="52" t="s">
        <v>173</v>
      </c>
      <c r="F257" s="52"/>
      <c r="G257" s="52"/>
      <c r="H257" s="52"/>
      <c r="I257" s="52"/>
      <c r="J257" s="52"/>
      <c r="K257" s="52"/>
      <c r="L257" s="52"/>
    </row>
    <row r="258" spans="2:13" x14ac:dyDescent="0.3">
      <c r="B258" s="2" t="s">
        <v>174</v>
      </c>
      <c r="C258" s="2" t="s">
        <v>163</v>
      </c>
      <c r="E258" s="4">
        <v>2019</v>
      </c>
      <c r="F258" s="4">
        <v>2020</v>
      </c>
      <c r="G258" s="4">
        <v>2025</v>
      </c>
      <c r="H258" s="4">
        <v>2030</v>
      </c>
      <c r="I258" s="4">
        <v>2035</v>
      </c>
      <c r="J258" s="4">
        <v>2040</v>
      </c>
      <c r="K258" s="4">
        <v>2045</v>
      </c>
      <c r="L258" s="4">
        <v>2050</v>
      </c>
    </row>
    <row r="259" spans="2:13" x14ac:dyDescent="0.3">
      <c r="B259" t="str">
        <f>C233</f>
        <v>AUTO, SMR</v>
      </c>
      <c r="C259" s="2" t="s">
        <v>133</v>
      </c>
      <c r="D259" s="15" t="s">
        <v>9</v>
      </c>
      <c r="E259" s="53">
        <f>E245*B$254</f>
        <v>19.145926834974969</v>
      </c>
      <c r="F259" s="53">
        <f t="shared" ref="F259:L262" si="8">F245*C$254</f>
        <v>45.98528573132532</v>
      </c>
      <c r="G259" s="53">
        <f t="shared" si="8"/>
        <v>114.70559505447801</v>
      </c>
      <c r="H259" s="53">
        <f t="shared" si="8"/>
        <v>66.603048467899441</v>
      </c>
      <c r="I259" s="53">
        <f t="shared" si="8"/>
        <v>30.043118947407926</v>
      </c>
      <c r="J259" s="53">
        <f t="shared" si="8"/>
        <v>17.047272520307562</v>
      </c>
      <c r="K259" s="53">
        <f t="shared" si="8"/>
        <v>9.6707068620162087</v>
      </c>
      <c r="L259" s="53">
        <f t="shared" si="8"/>
        <v>5.2217429012975698</v>
      </c>
    </row>
    <row r="260" spans="2:13" x14ac:dyDescent="0.3">
      <c r="C260" s="2" t="s">
        <v>82</v>
      </c>
      <c r="D260" s="15" t="s">
        <v>12</v>
      </c>
      <c r="E260" s="53">
        <f t="shared" ref="E260:E262" si="9">E246*B$254</f>
        <v>358.30070776736699</v>
      </c>
      <c r="F260" s="53">
        <f t="shared" si="8"/>
        <v>883.21782275685632</v>
      </c>
      <c r="G260" s="53">
        <f t="shared" si="8"/>
        <v>1085.2579061896381</v>
      </c>
      <c r="H260" s="53">
        <f t="shared" si="8"/>
        <v>629.75853686428866</v>
      </c>
      <c r="I260" s="53">
        <f t="shared" si="8"/>
        <v>363.34238952680357</v>
      </c>
      <c r="J260" s="53">
        <f t="shared" si="8"/>
        <v>209.50109852521507</v>
      </c>
      <c r="K260" s="53">
        <f t="shared" si="8"/>
        <v>120.56550791391817</v>
      </c>
      <c r="L260" s="53">
        <f t="shared" si="8"/>
        <v>69.887784600511182</v>
      </c>
    </row>
    <row r="261" spans="2:13" x14ac:dyDescent="0.3">
      <c r="B261" t="str">
        <f>C234</f>
        <v>NE</v>
      </c>
      <c r="C261" s="2" t="s">
        <v>160</v>
      </c>
      <c r="D261" s="15" t="s">
        <v>10</v>
      </c>
      <c r="E261" s="53">
        <f t="shared" si="9"/>
        <v>0</v>
      </c>
      <c r="F261" s="53">
        <f t="shared" si="8"/>
        <v>0</v>
      </c>
      <c r="G261" s="53">
        <f t="shared" si="8"/>
        <v>321.34143715313627</v>
      </c>
      <c r="H261" s="53">
        <f t="shared" si="8"/>
        <v>190.15722041142661</v>
      </c>
      <c r="I261" s="53">
        <f t="shared" si="8"/>
        <v>123.53294597426085</v>
      </c>
      <c r="J261" s="53">
        <f t="shared" si="8"/>
        <v>70.095911111830475</v>
      </c>
      <c r="K261" s="53">
        <f t="shared" si="8"/>
        <v>43.583461297689837</v>
      </c>
      <c r="L261" s="53">
        <f t="shared" si="8"/>
        <v>24.730426405481413</v>
      </c>
    </row>
    <row r="262" spans="2:13" x14ac:dyDescent="0.3">
      <c r="B262" t="str">
        <f>C230&amp;" "&amp;C232</f>
        <v>AUTO, COL, REF, PROF IMP (+) EXP (-) MIN (+)</v>
      </c>
      <c r="C262" s="2" t="s">
        <v>170</v>
      </c>
      <c r="D262" s="15" t="s">
        <v>11</v>
      </c>
      <c r="E262" s="53">
        <f t="shared" si="9"/>
        <v>4357.0096618433299</v>
      </c>
      <c r="F262" s="53">
        <f t="shared" si="8"/>
        <v>9597.0553665922744</v>
      </c>
      <c r="G262" s="53">
        <f t="shared" si="8"/>
        <v>17763.110649720235</v>
      </c>
      <c r="H262" s="53">
        <f t="shared" si="8"/>
        <v>16509.719042313031</v>
      </c>
      <c r="I262" s="53">
        <f t="shared" si="8"/>
        <v>12551.331246796704</v>
      </c>
      <c r="J262" s="53">
        <f t="shared" si="8"/>
        <v>8980.9020248342658</v>
      </c>
      <c r="K262" s="53">
        <f t="shared" si="8"/>
        <v>6262.958670941438</v>
      </c>
      <c r="L262" s="53">
        <f t="shared" si="8"/>
        <v>3968.4867097133656</v>
      </c>
      <c r="M262" s="53">
        <f>SUM(E262:L262)</f>
        <v>79990.573372754661</v>
      </c>
    </row>
    <row r="263" spans="2:13" x14ac:dyDescent="0.3">
      <c r="E263" s="54">
        <f>SUM(E259:E262)</f>
        <v>4734.4562964456718</v>
      </c>
      <c r="F263" s="54">
        <f t="shared" ref="F263" si="10">SUM(F259:F262)</f>
        <v>10526.258475080456</v>
      </c>
      <c r="G263" s="54">
        <f t="shared" ref="G263" si="11">SUM(G259:G262)</f>
        <v>19284.415588117488</v>
      </c>
      <c r="H263" s="54">
        <f t="shared" ref="H263" si="12">SUM(H259:H262)</f>
        <v>17396.237848056644</v>
      </c>
      <c r="I263" s="54">
        <f t="shared" ref="I263" si="13">SUM(I259:I262)</f>
        <v>13068.249701245177</v>
      </c>
      <c r="J263" s="54">
        <f t="shared" ref="J263" si="14">SUM(J259:J262)</f>
        <v>9277.5463069916186</v>
      </c>
      <c r="K263" s="54">
        <f t="shared" ref="K263" si="15">SUM(K259:K262)</f>
        <v>6436.7783470150625</v>
      </c>
      <c r="L263" s="54">
        <f t="shared" ref="L263" si="16">SUM(L259:L262)</f>
        <v>4068.3266636206558</v>
      </c>
      <c r="M263" s="55">
        <f>SUM(E263:L263)</f>
        <v>84792.269226572767</v>
      </c>
    </row>
  </sheetData>
  <mergeCells count="2">
    <mergeCell ref="E243:L243"/>
    <mergeCell ref="E257:L25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data</vt:lpstr>
      <vt:lpstr>Explicacion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</dc:creator>
  <cp:lastModifiedBy>JULIAN</cp:lastModifiedBy>
  <dcterms:created xsi:type="dcterms:W3CDTF">2023-05-13T02:57:48Z</dcterms:created>
  <dcterms:modified xsi:type="dcterms:W3CDTF">2023-05-13T06:35:07Z</dcterms:modified>
</cp:coreProperties>
</file>