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F9280EDF-F4B3-45A6-A2C2-9245D0B8B4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8" i="1"/>
  <c r="L6" i="1"/>
  <c r="L5" i="1"/>
  <c r="L4" i="1"/>
  <c r="J11" i="1"/>
  <c r="L23" i="1"/>
  <c r="L16" i="1"/>
  <c r="L17" i="1"/>
  <c r="L18" i="1"/>
  <c r="L19" i="1"/>
  <c r="L20" i="1"/>
  <c r="L21" i="1"/>
  <c r="L22" i="1"/>
  <c r="L15" i="1"/>
  <c r="J4" i="1"/>
  <c r="J5" i="1"/>
  <c r="J6" i="1"/>
  <c r="J7" i="1"/>
  <c r="J8" i="1"/>
  <c r="J9" i="1"/>
  <c r="J10" i="1"/>
  <c r="D30" i="1" l="1"/>
  <c r="E30" i="1"/>
  <c r="F30" i="1"/>
  <c r="G30" i="1"/>
  <c r="H30" i="1"/>
  <c r="C30" i="1"/>
  <c r="J28" i="1"/>
</calcChain>
</file>

<file path=xl/sharedStrings.xml><?xml version="1.0" encoding="utf-8"?>
<sst xmlns="http://schemas.openxmlformats.org/spreadsheetml/2006/main" count="44" uniqueCount="27">
  <si>
    <t>Attribute</t>
  </si>
  <si>
    <t>VAR_Act</t>
  </si>
  <si>
    <t>VAR_FIn</t>
  </si>
  <si>
    <t>VAR_FOut</t>
  </si>
  <si>
    <t>Commodity</t>
  </si>
  <si>
    <t>-</t>
  </si>
  <si>
    <t>DDSL</t>
  </si>
  <si>
    <t>DETH</t>
  </si>
  <si>
    <t>DGAS</t>
  </si>
  <si>
    <t>DGSL</t>
  </si>
  <si>
    <t>DHFO</t>
  </si>
  <si>
    <t>DLOIL</t>
  </si>
  <si>
    <t>DLPG</t>
  </si>
  <si>
    <t>DIND</t>
  </si>
  <si>
    <t>IND</t>
  </si>
  <si>
    <t>Año</t>
  </si>
  <si>
    <t>same fuels for other scenarios + H2</t>
  </si>
  <si>
    <t>Diésel</t>
  </si>
  <si>
    <t>Gasolina</t>
  </si>
  <si>
    <t>Gas Natural</t>
  </si>
  <si>
    <t>Kerosene-Jet</t>
  </si>
  <si>
    <t>GLP</t>
  </si>
  <si>
    <t>Fuel Oil</t>
  </si>
  <si>
    <t>Petróleo</t>
  </si>
  <si>
    <t>Hidrógeno</t>
  </si>
  <si>
    <t>Table Name:</t>
  </si>
  <si>
    <t>Unsaved_113839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</si>
</sst>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000"/>
    <numFmt numFmtId="165" formatCode="_-* #,##0.0000_-;\-* #,##0.0000_-;_-* &quot;-&quot;??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" fillId="0" borderId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43" fontId="2" fillId="2" borderId="1" xfId="1" applyFont="1" applyFill="1" applyBorder="1" applyAlignment="1">
      <alignment horizontal="left" vertical="center"/>
    </xf>
    <xf numFmtId="43" fontId="3" fillId="4" borderId="1" xfId="1" applyFont="1" applyFill="1" applyBorder="1" applyAlignment="1">
      <alignment horizontal="right" vertical="center"/>
    </xf>
    <xf numFmtId="0" fontId="1" fillId="0" borderId="0" xfId="2"/>
    <xf numFmtId="43" fontId="0" fillId="0" borderId="0" xfId="0" applyNumberFormat="1"/>
    <xf numFmtId="165" fontId="0" fillId="0" borderId="0" xfId="1" applyNumberFormat="1" applyFont="1"/>
  </cellXfs>
  <cellStyles count="5">
    <cellStyle name="Millares" xfId="1" builtinId="3"/>
    <cellStyle name="Normal" xfId="0" builtinId="0"/>
    <cellStyle name="Normal 2" xfId="4" xr:uid="{5B6752AB-C142-4E72-B2CF-34C90CF5ABCE}"/>
    <cellStyle name="Normal 3" xfId="2" xr:uid="{EB42EC89-464B-4333-8A03-48A2A229B0F0}"/>
    <cellStyle name="Porcentaje 2" xfId="3" xr:uid="{B2394930-BB23-46DE-8839-4504B0F33C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zoomScaleNormal="100" workbookViewId="0">
      <selection activeCell="L11" sqref="L11"/>
    </sheetView>
  </sheetViews>
  <sheetFormatPr baseColWidth="10" defaultColWidth="9.28515625" defaultRowHeight="15" x14ac:dyDescent="0.25"/>
  <cols>
    <col min="1" max="12" width="17.140625" bestFit="1"/>
  </cols>
  <sheetData>
    <row r="1" spans="1:14" ht="18.75" customHeight="1" x14ac:dyDescent="0.25">
      <c r="A1" s="5" t="s">
        <v>25</v>
      </c>
      <c r="B1" t="s">
        <v>26</v>
      </c>
      <c r="C1" s="1"/>
    </row>
    <row r="2" spans="1:14" ht="18.75" customHeight="1" x14ac:dyDescent="0.25">
      <c r="A2" s="1" t="s">
        <v>0</v>
      </c>
      <c r="B2" s="1" t="s">
        <v>4</v>
      </c>
      <c r="C2" s="3">
        <v>2019</v>
      </c>
      <c r="D2" s="3">
        <v>2020</v>
      </c>
      <c r="E2" s="3">
        <v>2025</v>
      </c>
      <c r="F2" s="3">
        <v>2030</v>
      </c>
      <c r="G2" s="3">
        <v>2035</v>
      </c>
      <c r="H2" s="3">
        <v>2040</v>
      </c>
    </row>
    <row r="3" spans="1:14" ht="18.75" customHeight="1" x14ac:dyDescent="0.25">
      <c r="A3" s="2" t="s">
        <v>1</v>
      </c>
      <c r="B3" s="2" t="s">
        <v>5</v>
      </c>
      <c r="C3" s="6">
        <v>105.9659</v>
      </c>
      <c r="D3" s="6">
        <v>98.641599999999997</v>
      </c>
      <c r="E3" s="6">
        <v>109.5356</v>
      </c>
      <c r="F3" s="6">
        <v>115.2475</v>
      </c>
      <c r="G3" s="6">
        <v>122.26179999999999</v>
      </c>
      <c r="H3" s="4">
        <v>136.9083</v>
      </c>
    </row>
    <row r="4" spans="1:14" ht="18.75" customHeight="1" x14ac:dyDescent="0.25">
      <c r="A4" s="2" t="s">
        <v>2</v>
      </c>
      <c r="B4" s="2" t="s">
        <v>6</v>
      </c>
      <c r="C4" s="6">
        <v>2.5236000000000001</v>
      </c>
      <c r="D4" s="6">
        <v>2.1989000000000001</v>
      </c>
      <c r="E4" s="6">
        <v>2.0251999999999999</v>
      </c>
      <c r="F4" s="6">
        <v>1.5765</v>
      </c>
      <c r="G4" s="6">
        <v>1.1319999999999999</v>
      </c>
      <c r="H4" s="6">
        <v>0.73709999999999998</v>
      </c>
      <c r="J4" s="8">
        <f>+SUM(C4:H4)</f>
        <v>10.193299999999999</v>
      </c>
      <c r="L4" s="8">
        <f>+L15-J4</f>
        <v>0</v>
      </c>
    </row>
    <row r="5" spans="1:14" ht="18.75" customHeight="1" x14ac:dyDescent="0.25">
      <c r="A5" s="2" t="s">
        <v>2</v>
      </c>
      <c r="B5" s="2" t="s">
        <v>7</v>
      </c>
      <c r="C5" s="6">
        <v>1.2659383134368299E-2</v>
      </c>
      <c r="D5" s="6">
        <v>2.6234943746371801E-2</v>
      </c>
      <c r="E5" s="6">
        <v>2.6367472563891398E-2</v>
      </c>
      <c r="F5" s="6">
        <v>2.23512731807986E-2</v>
      </c>
      <c r="G5" s="6">
        <v>1.83926950227144E-2</v>
      </c>
      <c r="H5" s="6">
        <v>1.6957926520002699E-2</v>
      </c>
      <c r="J5" s="8">
        <f t="shared" ref="J5:J11" si="0">+SUM(C5:H5)</f>
        <v>0.1229636941681472</v>
      </c>
      <c r="L5" s="8">
        <f>+(J5+J7)-L16</f>
        <v>1.6500000000053472E-2</v>
      </c>
    </row>
    <row r="6" spans="1:14" ht="18.75" customHeight="1" x14ac:dyDescent="0.25">
      <c r="A6" s="2" t="s">
        <v>2</v>
      </c>
      <c r="B6" s="2" t="s">
        <v>8</v>
      </c>
      <c r="C6" s="6">
        <v>98.535499999999999</v>
      </c>
      <c r="D6" s="6">
        <v>91.528700000000001</v>
      </c>
      <c r="E6" s="6">
        <v>102.5119</v>
      </c>
      <c r="F6" s="6">
        <v>108.78440000000001</v>
      </c>
      <c r="G6" s="6">
        <v>116.34520000000001</v>
      </c>
      <c r="H6" s="6">
        <v>131.34880000000001</v>
      </c>
      <c r="J6" s="8">
        <f t="shared" si="0"/>
        <v>649.05449999999996</v>
      </c>
      <c r="L6">
        <f>+(J6-L17)</f>
        <v>0</v>
      </c>
    </row>
    <row r="7" spans="1:14" ht="18.75" customHeight="1" x14ac:dyDescent="0.25">
      <c r="A7" s="2" t="s">
        <v>2</v>
      </c>
      <c r="B7" s="2" t="s">
        <v>9</v>
      </c>
      <c r="C7" s="6">
        <v>0.21104061686561701</v>
      </c>
      <c r="D7" s="6">
        <v>0.43296505625367598</v>
      </c>
      <c r="E7" s="6">
        <v>0.43463252743611402</v>
      </c>
      <c r="F7" s="6">
        <v>0.368148726819234</v>
      </c>
      <c r="G7" s="6">
        <v>0.30250730497724299</v>
      </c>
      <c r="H7" s="6">
        <v>0.278242073480022</v>
      </c>
      <c r="J7" s="8">
        <f t="shared" si="0"/>
        <v>2.0275363058319065</v>
      </c>
    </row>
    <row r="8" spans="1:14" ht="18.75" customHeight="1" x14ac:dyDescent="0.25">
      <c r="A8" s="2" t="s">
        <v>2</v>
      </c>
      <c r="B8" s="2" t="s">
        <v>10</v>
      </c>
      <c r="C8" s="6">
        <v>0.44080000000000003</v>
      </c>
      <c r="D8" s="6">
        <v>0.3453</v>
      </c>
      <c r="E8" s="6">
        <v>0.34660000000000002</v>
      </c>
      <c r="F8" s="6">
        <v>0.3105</v>
      </c>
      <c r="G8" s="6">
        <v>0.2782</v>
      </c>
      <c r="H8" s="6">
        <v>0.263100000000001</v>
      </c>
      <c r="J8" s="8">
        <f t="shared" si="0"/>
        <v>1.984500000000001</v>
      </c>
      <c r="L8" s="8">
        <f>+J8-L20</f>
        <v>0</v>
      </c>
    </row>
    <row r="9" spans="1:14" ht="18.75" customHeight="1" x14ac:dyDescent="0.25">
      <c r="A9" s="2" t="s">
        <v>2</v>
      </c>
      <c r="B9" s="2" t="s">
        <v>11</v>
      </c>
      <c r="C9" s="6">
        <v>7.3300000000000004E-2</v>
      </c>
      <c r="D9" s="6">
        <v>6.9099999999999898E-2</v>
      </c>
      <c r="E9" s="6">
        <v>5.8700000000000002E-2</v>
      </c>
      <c r="F9" s="6">
        <v>3.85E-2</v>
      </c>
      <c r="G9" s="6">
        <v>1.89E-2</v>
      </c>
      <c r="H9" s="6"/>
      <c r="J9" s="8">
        <f t="shared" si="0"/>
        <v>0.25849999999999995</v>
      </c>
      <c r="L9" s="8">
        <f>+J9-L21</f>
        <v>0</v>
      </c>
    </row>
    <row r="10" spans="1:14" ht="18.75" customHeight="1" x14ac:dyDescent="0.25">
      <c r="A10" s="2" t="s">
        <v>2</v>
      </c>
      <c r="B10" s="2" t="s">
        <v>12</v>
      </c>
      <c r="C10" s="6">
        <v>4.1689999999999996</v>
      </c>
      <c r="D10" s="6">
        <v>4.0404</v>
      </c>
      <c r="E10" s="6">
        <v>4.1322000000000001</v>
      </c>
      <c r="F10" s="6">
        <v>4.1471</v>
      </c>
      <c r="G10" s="6">
        <v>4.1665999999999999</v>
      </c>
      <c r="H10" s="6">
        <v>4.2641</v>
      </c>
      <c r="J10" s="8">
        <f t="shared" si="0"/>
        <v>24.9194</v>
      </c>
      <c r="L10" s="8">
        <f>+J10-L19</f>
        <v>0</v>
      </c>
    </row>
    <row r="11" spans="1:14" ht="18.75" customHeight="1" x14ac:dyDescent="0.25">
      <c r="A11" s="2" t="s">
        <v>3</v>
      </c>
      <c r="B11" s="2" t="s">
        <v>13</v>
      </c>
      <c r="C11" s="6">
        <v>105.9659</v>
      </c>
      <c r="D11" s="6">
        <v>98.641599999999997</v>
      </c>
      <c r="E11" s="6">
        <v>109.5356</v>
      </c>
      <c r="F11" s="6">
        <v>115.2475</v>
      </c>
      <c r="G11" s="6">
        <v>122.26179999999999</v>
      </c>
      <c r="H11" s="6">
        <v>136.9083</v>
      </c>
      <c r="J11" s="8">
        <f t="shared" si="0"/>
        <v>688.5607</v>
      </c>
    </row>
    <row r="14" spans="1:14" x14ac:dyDescent="0.25">
      <c r="A14" t="s">
        <v>14</v>
      </c>
      <c r="B14" t="s">
        <v>15</v>
      </c>
      <c r="C14">
        <v>2019</v>
      </c>
      <c r="D14">
        <v>2020</v>
      </c>
      <c r="E14">
        <v>2025</v>
      </c>
      <c r="F14">
        <v>2030</v>
      </c>
      <c r="G14">
        <v>2035</v>
      </c>
      <c r="H14">
        <v>2040</v>
      </c>
      <c r="I14">
        <v>2045</v>
      </c>
      <c r="J14">
        <v>2050</v>
      </c>
    </row>
    <row r="15" spans="1:14" x14ac:dyDescent="0.25">
      <c r="A15" t="s">
        <v>16</v>
      </c>
      <c r="B15" t="s">
        <v>17</v>
      </c>
      <c r="C15">
        <v>2.5236000000000001</v>
      </c>
      <c r="D15">
        <v>2.1989000000000001</v>
      </c>
      <c r="E15">
        <v>2.0251999999999999</v>
      </c>
      <c r="F15">
        <v>1.5765</v>
      </c>
      <c r="G15">
        <v>1.1319999999999999</v>
      </c>
      <c r="H15">
        <v>0.73709999999999998</v>
      </c>
      <c r="I15">
        <v>0.55530000000000002</v>
      </c>
      <c r="J15">
        <v>0.30159999999999998</v>
      </c>
      <c r="L15">
        <f>+SUM(C15:H15)</f>
        <v>10.193299999999999</v>
      </c>
      <c r="N15" s="8"/>
    </row>
    <row r="16" spans="1:14" x14ac:dyDescent="0.25">
      <c r="B16" t="s">
        <v>18</v>
      </c>
      <c r="C16">
        <v>0.21970000000000001</v>
      </c>
      <c r="D16">
        <v>0.45529999999999998</v>
      </c>
      <c r="E16">
        <v>0.45760000000000001</v>
      </c>
      <c r="F16">
        <v>0.38790000000000002</v>
      </c>
      <c r="G16">
        <v>0.31919999999999998</v>
      </c>
      <c r="H16">
        <v>0.29430000000000001</v>
      </c>
      <c r="I16">
        <v>0.33729999999999999</v>
      </c>
      <c r="J16">
        <v>0.38919999999999999</v>
      </c>
      <c r="L16">
        <f t="shared" ref="L16:L22" si="1">+SUM(C16:H16)</f>
        <v>2.1340000000000003</v>
      </c>
      <c r="N16" s="8"/>
    </row>
    <row r="17" spans="2:14" x14ac:dyDescent="0.25">
      <c r="B17" t="s">
        <v>19</v>
      </c>
      <c r="C17">
        <v>98.535499999999999</v>
      </c>
      <c r="D17">
        <v>91.528700000000001</v>
      </c>
      <c r="E17">
        <v>102.5119</v>
      </c>
      <c r="F17">
        <v>108.78440000000001</v>
      </c>
      <c r="G17">
        <v>116.34520000000001</v>
      </c>
      <c r="H17">
        <v>131.34880000000001</v>
      </c>
      <c r="I17">
        <v>153.06899999999999</v>
      </c>
      <c r="J17">
        <v>180.05799999999999</v>
      </c>
      <c r="L17">
        <f t="shared" si="1"/>
        <v>649.05449999999996</v>
      </c>
      <c r="N17" s="8"/>
    </row>
    <row r="18" spans="2:14" x14ac:dyDescent="0.25">
      <c r="B18" t="s">
        <v>20</v>
      </c>
      <c r="C18">
        <v>4.0000000000000001E-3</v>
      </c>
      <c r="D18">
        <v>3.8999999999999998E-3</v>
      </c>
      <c r="E18">
        <v>3.3999999999999998E-3</v>
      </c>
      <c r="F18">
        <v>2.5999999999999999E-3</v>
      </c>
      <c r="G18">
        <v>1.6999999999999999E-3</v>
      </c>
      <c r="H18">
        <v>8.9999999999999998E-4</v>
      </c>
      <c r="I18">
        <v>8.9999999999999998E-4</v>
      </c>
      <c r="J18">
        <v>8.9999999999999998E-4</v>
      </c>
      <c r="L18">
        <f t="shared" si="1"/>
        <v>1.6500000000000001E-2</v>
      </c>
      <c r="N18" s="8"/>
    </row>
    <row r="19" spans="2:14" x14ac:dyDescent="0.25">
      <c r="B19" t="s">
        <v>21</v>
      </c>
      <c r="C19">
        <v>4.1689999999999996</v>
      </c>
      <c r="D19">
        <v>4.0404</v>
      </c>
      <c r="E19">
        <v>4.1322000000000001</v>
      </c>
      <c r="F19">
        <v>4.1471</v>
      </c>
      <c r="G19">
        <v>4.1665999999999999</v>
      </c>
      <c r="H19">
        <v>4.2641</v>
      </c>
      <c r="I19">
        <v>4.4028999999999998</v>
      </c>
      <c r="J19">
        <v>4.5693000000000001</v>
      </c>
      <c r="L19">
        <f t="shared" si="1"/>
        <v>24.9194</v>
      </c>
      <c r="N19" s="8"/>
    </row>
    <row r="20" spans="2:14" x14ac:dyDescent="0.25">
      <c r="B20" t="s">
        <v>22</v>
      </c>
      <c r="C20">
        <v>0.44080000000000003</v>
      </c>
      <c r="D20">
        <v>0.3453</v>
      </c>
      <c r="E20">
        <v>0.34660000000000002</v>
      </c>
      <c r="F20">
        <v>0.3105</v>
      </c>
      <c r="G20">
        <v>0.2782</v>
      </c>
      <c r="H20">
        <v>0.2631</v>
      </c>
      <c r="I20">
        <v>0.30370000000000003</v>
      </c>
      <c r="J20">
        <v>0.35220000000000001</v>
      </c>
      <c r="L20">
        <f t="shared" si="1"/>
        <v>1.9845000000000002</v>
      </c>
      <c r="N20" s="8"/>
    </row>
    <row r="21" spans="2:14" x14ac:dyDescent="0.25">
      <c r="B21" t="s">
        <v>23</v>
      </c>
      <c r="C21">
        <v>7.3300000000000004E-2</v>
      </c>
      <c r="D21">
        <v>6.9099999999999995E-2</v>
      </c>
      <c r="E21">
        <v>5.8700000000000002E-2</v>
      </c>
      <c r="F21">
        <v>3.85E-2</v>
      </c>
      <c r="G21">
        <v>1.89E-2</v>
      </c>
      <c r="H21">
        <v>0</v>
      </c>
      <c r="I21">
        <v>0</v>
      </c>
      <c r="J21">
        <v>0</v>
      </c>
      <c r="L21">
        <f t="shared" si="1"/>
        <v>0.25850000000000001</v>
      </c>
      <c r="N21" s="8"/>
    </row>
    <row r="22" spans="2:14" x14ac:dyDescent="0.25"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1"/>
        <v>0</v>
      </c>
      <c r="N22" s="8"/>
    </row>
    <row r="23" spans="2:14" x14ac:dyDescent="0.25">
      <c r="C23">
        <v>105.9659</v>
      </c>
      <c r="D23">
        <v>98.641600000000011</v>
      </c>
      <c r="E23">
        <v>109.53559999999999</v>
      </c>
      <c r="F23">
        <v>115.2475</v>
      </c>
      <c r="G23">
        <v>122.26180000000001</v>
      </c>
      <c r="H23">
        <v>136.90830000000003</v>
      </c>
      <c r="I23">
        <v>158.66909999999996</v>
      </c>
      <c r="J23">
        <v>185.6712</v>
      </c>
      <c r="L23">
        <f>+SUM(C23:H23)</f>
        <v>688.56070000000011</v>
      </c>
      <c r="N23" s="8"/>
    </row>
    <row r="25" spans="2:14" x14ac:dyDescent="0.25">
      <c r="C25" s="7"/>
      <c r="D25" s="7"/>
      <c r="E25" s="7"/>
      <c r="F25" s="7"/>
      <c r="G25" s="7"/>
      <c r="H25" s="7"/>
      <c r="I25" s="7"/>
      <c r="J25" s="7"/>
    </row>
    <row r="28" spans="2:14" x14ac:dyDescent="0.25">
      <c r="J28" s="8">
        <f>+SUM(C25:H25)-SUM(C11:H11)</f>
        <v>-688.5607</v>
      </c>
    </row>
    <row r="30" spans="2:14" x14ac:dyDescent="0.25">
      <c r="C30" s="9" t="e">
        <f>+C17/$C$25</f>
        <v>#DIV/0!</v>
      </c>
      <c r="D30" s="9" t="e">
        <f t="shared" ref="D30:H30" si="2">+D17/$C$25</f>
        <v>#DIV/0!</v>
      </c>
      <c r="E30" s="9" t="e">
        <f t="shared" si="2"/>
        <v>#DIV/0!</v>
      </c>
      <c r="F30" s="9" t="e">
        <f t="shared" si="2"/>
        <v>#DIV/0!</v>
      </c>
      <c r="G30" s="9" t="e">
        <f t="shared" si="2"/>
        <v>#DIV/0!</v>
      </c>
      <c r="H30" s="9" t="e">
        <f t="shared" si="2"/>
        <v>#DIV/0!</v>
      </c>
    </row>
    <row r="34" spans="1:10" x14ac:dyDescent="0.25">
      <c r="A34" t="s">
        <v>14</v>
      </c>
      <c r="B34" t="s">
        <v>16</v>
      </c>
    </row>
    <row r="35" spans="1:10" x14ac:dyDescent="0.25">
      <c r="A35" t="s">
        <v>15</v>
      </c>
      <c r="B35" t="s">
        <v>17</v>
      </c>
      <c r="C35" t="s">
        <v>18</v>
      </c>
      <c r="D35" t="s">
        <v>19</v>
      </c>
      <c r="E35" t="s">
        <v>20</v>
      </c>
      <c r="F35" t="s">
        <v>21</v>
      </c>
      <c r="G35" t="s">
        <v>22</v>
      </c>
      <c r="H35" t="s">
        <v>23</v>
      </c>
      <c r="I35" t="s">
        <v>24</v>
      </c>
    </row>
    <row r="36" spans="1:10" x14ac:dyDescent="0.25">
      <c r="A36">
        <v>2019</v>
      </c>
      <c r="B36">
        <v>2.5236000000000001</v>
      </c>
      <c r="C36">
        <v>0.21970000000000001</v>
      </c>
      <c r="D36">
        <v>98.535499999999999</v>
      </c>
      <c r="E36">
        <v>4.0000000000000001E-3</v>
      </c>
      <c r="F36">
        <v>4.1689999999999996</v>
      </c>
      <c r="G36">
        <v>0.44080000000000003</v>
      </c>
      <c r="H36">
        <v>7.3300000000000004E-2</v>
      </c>
      <c r="I36">
        <v>0</v>
      </c>
      <c r="J36">
        <v>105.9659</v>
      </c>
    </row>
    <row r="37" spans="1:10" x14ac:dyDescent="0.25">
      <c r="A37">
        <v>2020</v>
      </c>
      <c r="B37">
        <v>2.1989000000000001</v>
      </c>
      <c r="C37">
        <v>0.45529999999999998</v>
      </c>
      <c r="D37">
        <v>91.528700000000001</v>
      </c>
      <c r="E37">
        <v>3.8999999999999998E-3</v>
      </c>
      <c r="F37">
        <v>4.0404</v>
      </c>
      <c r="G37">
        <v>0.3453</v>
      </c>
      <c r="H37">
        <v>6.9099999999999995E-2</v>
      </c>
      <c r="I37">
        <v>0</v>
      </c>
      <c r="J37">
        <v>98.641600000000011</v>
      </c>
    </row>
    <row r="38" spans="1:10" x14ac:dyDescent="0.25">
      <c r="A38">
        <v>2025</v>
      </c>
      <c r="B38">
        <v>2.0251999999999999</v>
      </c>
      <c r="C38">
        <v>0.45760000000000001</v>
      </c>
      <c r="D38">
        <v>102.5119</v>
      </c>
      <c r="E38">
        <v>3.3999999999999998E-3</v>
      </c>
      <c r="F38">
        <v>4.1322000000000001</v>
      </c>
      <c r="G38">
        <v>0.34660000000000002</v>
      </c>
      <c r="H38">
        <v>5.8700000000000002E-2</v>
      </c>
      <c r="I38">
        <v>0</v>
      </c>
      <c r="J38">
        <v>109.53559999999999</v>
      </c>
    </row>
    <row r="39" spans="1:10" x14ac:dyDescent="0.25">
      <c r="A39">
        <v>2030</v>
      </c>
      <c r="B39">
        <v>1.5765</v>
      </c>
      <c r="C39">
        <v>0.38790000000000002</v>
      </c>
      <c r="D39">
        <v>108.78440000000001</v>
      </c>
      <c r="E39">
        <v>2.5999999999999999E-3</v>
      </c>
      <c r="F39">
        <v>4.1471</v>
      </c>
      <c r="G39">
        <v>0.3105</v>
      </c>
      <c r="H39">
        <v>3.85E-2</v>
      </c>
      <c r="I39">
        <v>0</v>
      </c>
      <c r="J39">
        <v>115.2475</v>
      </c>
    </row>
    <row r="40" spans="1:10" x14ac:dyDescent="0.25">
      <c r="A40">
        <v>2035</v>
      </c>
      <c r="B40">
        <v>1.1319999999999999</v>
      </c>
      <c r="C40">
        <v>0.31919999999999998</v>
      </c>
      <c r="D40">
        <v>116.34520000000001</v>
      </c>
      <c r="E40">
        <v>1.6999999999999999E-3</v>
      </c>
      <c r="F40">
        <v>4.1665999999999999</v>
      </c>
      <c r="G40">
        <v>0.2782</v>
      </c>
      <c r="H40">
        <v>1.89E-2</v>
      </c>
      <c r="I40">
        <v>0</v>
      </c>
      <c r="J40">
        <v>122.26180000000001</v>
      </c>
    </row>
    <row r="41" spans="1:10" x14ac:dyDescent="0.25">
      <c r="A41">
        <v>2040</v>
      </c>
      <c r="B41">
        <v>0.73709999999999998</v>
      </c>
      <c r="C41">
        <v>0.29430000000000001</v>
      </c>
      <c r="D41">
        <v>131.34880000000001</v>
      </c>
      <c r="E41">
        <v>8.9999999999999998E-4</v>
      </c>
      <c r="F41">
        <v>4.2641</v>
      </c>
      <c r="G41">
        <v>0.2631</v>
      </c>
      <c r="H41">
        <v>0</v>
      </c>
      <c r="I41">
        <v>0</v>
      </c>
      <c r="J41">
        <v>136.90830000000003</v>
      </c>
    </row>
    <row r="42" spans="1:10" x14ac:dyDescent="0.25">
      <c r="A42">
        <v>2045</v>
      </c>
      <c r="B42">
        <v>0.55530000000000002</v>
      </c>
      <c r="C42">
        <v>0.33729999999999999</v>
      </c>
      <c r="D42">
        <v>153.06899999999999</v>
      </c>
      <c r="E42">
        <v>8.9999999999999998E-4</v>
      </c>
      <c r="F42">
        <v>4.4028999999999998</v>
      </c>
      <c r="G42">
        <v>0.30370000000000003</v>
      </c>
      <c r="H42">
        <v>0</v>
      </c>
      <c r="I42">
        <v>0</v>
      </c>
      <c r="J42">
        <v>158.66909999999996</v>
      </c>
    </row>
    <row r="43" spans="1:10" x14ac:dyDescent="0.25">
      <c r="A43">
        <v>2050</v>
      </c>
      <c r="B43">
        <v>0.30159999999999998</v>
      </c>
      <c r="C43">
        <v>0.38919999999999999</v>
      </c>
      <c r="D43">
        <v>180.05799999999999</v>
      </c>
      <c r="E43">
        <v>8.9999999999999998E-4</v>
      </c>
      <c r="F43">
        <v>4.5693000000000001</v>
      </c>
      <c r="G43">
        <v>0.35220000000000001</v>
      </c>
      <c r="H43">
        <v>0</v>
      </c>
      <c r="I43">
        <v>0</v>
      </c>
      <c r="J43">
        <v>185.6712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modified xsi:type="dcterms:W3CDTF">2022-11-04T16:41:45Z</dcterms:modified>
</cp:coreProperties>
</file>