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188C4332-A4BC-4C2D-82E2-2A15A1FDB27A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ELC needs" sheetId="1" r:id="rId1"/>
    <sheet name="AUTO" sheetId="2" r:id="rId2"/>
  </sheets>
  <definedNames>
    <definedName name="_xlnm._FilterDatabase" localSheetId="1" hidden="1">AUTO!$A$2:$AG$15</definedName>
    <definedName name="_xlnm._FilterDatabase" localSheetId="0" hidden="1">'ELC needs'!$A$2:$AG$2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F31" i="2"/>
  <c r="F33" i="2"/>
  <c r="F27" i="2"/>
  <c r="F28" i="2"/>
  <c r="F2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F17" i="2"/>
  <c r="F18" i="2"/>
  <c r="G18" i="2"/>
  <c r="G20" i="2" s="1"/>
  <c r="G21" i="2" s="1"/>
  <c r="H18" i="2"/>
  <c r="H20" i="2" s="1"/>
  <c r="H21" i="2" s="1"/>
  <c r="I18" i="2"/>
  <c r="I20" i="2" s="1"/>
  <c r="I21" i="2" s="1"/>
  <c r="J18" i="2"/>
  <c r="J20" i="2" s="1"/>
  <c r="J21" i="2" s="1"/>
  <c r="K18" i="2"/>
  <c r="K20" i="2" s="1"/>
  <c r="K21" i="2" s="1"/>
  <c r="L18" i="2"/>
  <c r="L20" i="2" s="1"/>
  <c r="L21" i="2" s="1"/>
  <c r="M18" i="2"/>
  <c r="M20" i="2" s="1"/>
  <c r="M21" i="2" s="1"/>
  <c r="N18" i="2"/>
  <c r="N20" i="2" s="1"/>
  <c r="N21" i="2" s="1"/>
  <c r="O18" i="2"/>
  <c r="O20" i="2" s="1"/>
  <c r="O21" i="2" s="1"/>
  <c r="P18" i="2"/>
  <c r="P20" i="2" s="1"/>
  <c r="P21" i="2" s="1"/>
  <c r="Q18" i="2"/>
  <c r="Q20" i="2" s="1"/>
  <c r="Q21" i="2" s="1"/>
  <c r="R18" i="2"/>
  <c r="R20" i="2" s="1"/>
  <c r="R21" i="2" s="1"/>
  <c r="S18" i="2"/>
  <c r="S20" i="2" s="1"/>
  <c r="S21" i="2" s="1"/>
  <c r="T18" i="2"/>
  <c r="T20" i="2" s="1"/>
  <c r="T21" i="2" s="1"/>
  <c r="U18" i="2"/>
  <c r="U20" i="2" s="1"/>
  <c r="U21" i="2" s="1"/>
  <c r="V18" i="2"/>
  <c r="V20" i="2" s="1"/>
  <c r="V21" i="2" s="1"/>
  <c r="W18" i="2"/>
  <c r="W20" i="2" s="1"/>
  <c r="W21" i="2" s="1"/>
  <c r="X18" i="2"/>
  <c r="X20" i="2" s="1"/>
  <c r="X21" i="2" s="1"/>
  <c r="Y18" i="2"/>
  <c r="Y20" i="2" s="1"/>
  <c r="Y21" i="2" s="1"/>
  <c r="Z18" i="2"/>
  <c r="Z20" i="2" s="1"/>
  <c r="Z21" i="2" s="1"/>
  <c r="AA18" i="2"/>
  <c r="AA20" i="2" s="1"/>
  <c r="AA21" i="2" s="1"/>
  <c r="AB18" i="2"/>
  <c r="AB20" i="2" s="1"/>
  <c r="AB21" i="2" s="1"/>
  <c r="AC18" i="2"/>
  <c r="AC20" i="2" s="1"/>
  <c r="AC21" i="2" s="1"/>
  <c r="AD18" i="2"/>
  <c r="AD20" i="2" s="1"/>
  <c r="AD21" i="2" s="1"/>
  <c r="AE18" i="2"/>
  <c r="AE20" i="2" s="1"/>
  <c r="AE21" i="2" s="1"/>
  <c r="AF18" i="2"/>
  <c r="AF20" i="2" s="1"/>
  <c r="AF21" i="2" s="1"/>
  <c r="AG18" i="2"/>
  <c r="AG20" i="2" s="1"/>
  <c r="AG21" i="2" s="1"/>
  <c r="F20" i="2"/>
  <c r="F21" i="2" s="1"/>
</calcChain>
</file>

<file path=xl/sharedStrings.xml><?xml version="1.0" encoding="utf-8"?>
<sst xmlns="http://schemas.openxmlformats.org/spreadsheetml/2006/main" count="102" uniqueCount="44">
  <si>
    <t>Sum of Pv</t>
  </si>
  <si>
    <t>Attribute</t>
  </si>
  <si>
    <t>EQ_CombalM</t>
  </si>
  <si>
    <t>VAR_FIn</t>
  </si>
  <si>
    <t>VAR_FOut</t>
  </si>
  <si>
    <t/>
  </si>
  <si>
    <t>Process</t>
  </si>
  <si>
    <t>-</t>
  </si>
  <si>
    <t>PROF-CAM8</t>
  </si>
  <si>
    <t>AUTO-GAS-CAM8</t>
  </si>
  <si>
    <t>COMPRA-ELC-CAM8</t>
  </si>
  <si>
    <t>Scenario</t>
  </si>
  <si>
    <t>int5_ytf_sinuc</t>
  </si>
  <si>
    <t>ytf-power</t>
  </si>
  <si>
    <t>Period</t>
  </si>
  <si>
    <t>Commodity</t>
  </si>
  <si>
    <t>Userconstraint</t>
  </si>
  <si>
    <t>AUTO-DSL-CAM8</t>
  </si>
  <si>
    <t>VAR_NcapM</t>
  </si>
  <si>
    <t>Cost_Act</t>
  </si>
  <si>
    <t>Cost_Fom</t>
  </si>
  <si>
    <t>Cost_Salv</t>
  </si>
  <si>
    <t>VAR_Act</t>
  </si>
  <si>
    <t>VAR_Cap</t>
  </si>
  <si>
    <t>VAR_Ncap</t>
  </si>
  <si>
    <t>INSTCAP</t>
  </si>
  <si>
    <t>Cap_New</t>
  </si>
  <si>
    <t>INV</t>
  </si>
  <si>
    <t>Cost_Inv</t>
  </si>
  <si>
    <t>LUMPINV</t>
  </si>
  <si>
    <t>AUTO-OIL-CAM8</t>
  </si>
  <si>
    <t>ELC-CAM8</t>
  </si>
  <si>
    <t>FUEL-GAS-CAM8</t>
  </si>
  <si>
    <t>Electricidad, GW-año</t>
  </si>
  <si>
    <t>GW</t>
  </si>
  <si>
    <t>GW con AFA</t>
  </si>
  <si>
    <t>CAPEX total</t>
  </si>
  <si>
    <t>FIXON total</t>
  </si>
  <si>
    <t>VAROM total</t>
  </si>
  <si>
    <t>Instalado</t>
  </si>
  <si>
    <t>PJ</t>
  </si>
  <si>
    <t>PJ con AFA</t>
  </si>
  <si>
    <t>Electricidad, Pja</t>
  </si>
  <si>
    <t>CONVERSOI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</si>
</sst>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topLeftCell="D1" workbookViewId="0">
      <selection activeCell="F4" sqref="F4"/>
    </sheetView>
  </sheetViews>
  <sheetFormatPr baseColWidth="10" defaultColWidth="9.33203125" defaultRowHeight="14.4" x14ac:dyDescent="0.3"/>
  <cols>
    <col min="1" max="33" width="17.109375" bestFit="1"/>
  </cols>
  <sheetData>
    <row r="1" spans="1:33" ht="18.75" customHeight="1" x14ac:dyDescent="0.3">
      <c r="A1" s="1" t="s">
        <v>0</v>
      </c>
      <c r="B1" t="s">
        <v>5</v>
      </c>
      <c r="C1" t="s">
        <v>5</v>
      </c>
      <c r="D1" s="1" t="s">
        <v>14</v>
      </c>
    </row>
    <row r="2" spans="1:33" ht="18.75" customHeight="1" x14ac:dyDescent="0.3">
      <c r="A2" s="1" t="s">
        <v>1</v>
      </c>
      <c r="B2" s="1" t="s">
        <v>6</v>
      </c>
      <c r="C2" s="1" t="s">
        <v>11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3">
        <v>2050</v>
      </c>
    </row>
    <row r="3" spans="1:33" ht="18.75" customHeight="1" x14ac:dyDescent="0.3">
      <c r="A3" s="2" t="s">
        <v>2</v>
      </c>
      <c r="B3" s="2" t="s">
        <v>7</v>
      </c>
      <c r="C3" s="2" t="s">
        <v>12</v>
      </c>
      <c r="D3" s="4">
        <v>9.7651739863315807</v>
      </c>
      <c r="E3" s="4">
        <v>36.262017182229499</v>
      </c>
      <c r="F3" s="4">
        <v>39.061473846741798</v>
      </c>
      <c r="G3" s="4">
        <v>39.1549426667737</v>
      </c>
      <c r="H3" s="4">
        <v>39.248411486805502</v>
      </c>
      <c r="I3" s="4">
        <v>39.302330313193501</v>
      </c>
      <c r="J3" s="4">
        <v>39.3562491395815</v>
      </c>
      <c r="K3" s="4">
        <v>39.410167965969599</v>
      </c>
      <c r="L3" s="4">
        <v>39.464086792357598</v>
      </c>
      <c r="M3" s="4">
        <v>39.518005618745597</v>
      </c>
      <c r="N3" s="4">
        <v>39.579406213852302</v>
      </c>
      <c r="O3" s="4">
        <v>39.640806808958899</v>
      </c>
      <c r="P3" s="4">
        <v>39.702207404065597</v>
      </c>
      <c r="Q3" s="4">
        <v>39.763607999172201</v>
      </c>
      <c r="R3" s="4">
        <v>39.825008594278898</v>
      </c>
      <c r="S3" s="4">
        <v>39.8884613468881</v>
      </c>
      <c r="T3" s="4">
        <v>39.951914099497301</v>
      </c>
      <c r="U3" s="4">
        <v>40.015366852106403</v>
      </c>
      <c r="V3" s="4">
        <v>40.078819604715598</v>
      </c>
      <c r="W3" s="4">
        <v>40.142272357324799</v>
      </c>
      <c r="X3" s="4">
        <v>40.212292440253698</v>
      </c>
      <c r="Y3" s="4">
        <v>40.282312523182597</v>
      </c>
      <c r="Z3" s="4">
        <v>40.352332606111403</v>
      </c>
      <c r="AA3" s="4">
        <v>40.422352689040302</v>
      </c>
      <c r="AB3" s="4">
        <v>40.492372771969201</v>
      </c>
      <c r="AC3" s="4">
        <v>40.587967821145398</v>
      </c>
      <c r="AD3" s="4">
        <v>40.683562870321602</v>
      </c>
      <c r="AE3" s="4">
        <v>40.779157919497898</v>
      </c>
      <c r="AF3" s="4">
        <v>40.874752968674102</v>
      </c>
      <c r="AG3" s="4">
        <v>40.970348017850299</v>
      </c>
    </row>
    <row r="4" spans="1:33" ht="18.75" customHeight="1" x14ac:dyDescent="0.3">
      <c r="A4" s="2" t="s">
        <v>3</v>
      </c>
      <c r="B4" s="2" t="s">
        <v>8</v>
      </c>
      <c r="C4" s="2" t="s">
        <v>12</v>
      </c>
      <c r="D4" s="10"/>
      <c r="E4" s="10"/>
      <c r="F4" s="4">
        <v>12.6051833152051</v>
      </c>
      <c r="G4" s="4">
        <v>11.8776732094476</v>
      </c>
      <c r="H4" s="4">
        <v>10.636579635478901</v>
      </c>
      <c r="I4" s="4">
        <v>9.7140940713036006</v>
      </c>
      <c r="J4" s="4">
        <v>8.7916085071282506</v>
      </c>
      <c r="K4" s="4">
        <v>7.9303432251106001</v>
      </c>
      <c r="L4" s="4">
        <v>7.0690779430929496</v>
      </c>
      <c r="M4" s="4">
        <v>6.2078126610752999</v>
      </c>
      <c r="N4" s="4">
        <v>5.7432385802348804</v>
      </c>
      <c r="O4" s="4">
        <v>5.27866449939446</v>
      </c>
      <c r="P4" s="4">
        <v>4.8140904185540396</v>
      </c>
      <c r="Q4" s="4">
        <v>4.3683868606644003</v>
      </c>
      <c r="R4" s="4">
        <v>3.9226833027747698</v>
      </c>
      <c r="S4" s="4">
        <v>3.5764236322691998</v>
      </c>
      <c r="T4" s="4">
        <v>3.2301639617636302</v>
      </c>
      <c r="U4" s="4">
        <v>2.9000337136019501</v>
      </c>
      <c r="V4" s="4">
        <v>2.5699034654402602</v>
      </c>
      <c r="W4" s="4">
        <v>2.23977321727858</v>
      </c>
      <c r="X4" s="4">
        <v>1.99141170593641</v>
      </c>
      <c r="Y4" s="4">
        <v>1.74305019459424</v>
      </c>
      <c r="Z4" s="4">
        <v>1.49468868325207</v>
      </c>
      <c r="AA4" s="4">
        <v>1.3768919427484401</v>
      </c>
      <c r="AB4" s="4">
        <v>1.2590952022448201</v>
      </c>
      <c r="AC4" s="4">
        <v>1.1831104264852801</v>
      </c>
      <c r="AD4" s="4">
        <v>1.1071256507257401</v>
      </c>
      <c r="AE4" s="4">
        <v>1.04193942527285</v>
      </c>
      <c r="AF4" s="4">
        <v>0.97675319981995801</v>
      </c>
      <c r="AG4" s="4">
        <v>0.91156697436706502</v>
      </c>
    </row>
    <row r="5" spans="1:33" ht="18.75" customHeight="1" x14ac:dyDescent="0.3">
      <c r="A5" s="2" t="s">
        <v>4</v>
      </c>
      <c r="B5" s="2" t="s">
        <v>10</v>
      </c>
      <c r="C5" s="2" t="s">
        <v>12</v>
      </c>
      <c r="D5" s="5"/>
      <c r="E5" s="5"/>
      <c r="F5" s="4">
        <v>12.6051833152051</v>
      </c>
      <c r="G5" s="4">
        <v>11.8776732094476</v>
      </c>
      <c r="H5" s="4">
        <v>10.636579635478901</v>
      </c>
      <c r="I5" s="4">
        <v>9.7140940713036006</v>
      </c>
      <c r="J5" s="4">
        <v>8.7916085071282506</v>
      </c>
      <c r="K5" s="4">
        <v>7.9303432251106001</v>
      </c>
      <c r="L5" s="4">
        <v>7.0690779430929496</v>
      </c>
      <c r="M5" s="4">
        <v>6.2078126610752999</v>
      </c>
      <c r="N5" s="4">
        <v>5.7432385802348804</v>
      </c>
      <c r="O5" s="4">
        <v>5.27866449939446</v>
      </c>
      <c r="P5" s="4">
        <v>4.8140904185540396</v>
      </c>
      <c r="Q5" s="4">
        <v>4.3683868606644003</v>
      </c>
      <c r="R5" s="4">
        <v>3.9226833027747698</v>
      </c>
      <c r="S5" s="4">
        <v>3.5764236322691998</v>
      </c>
      <c r="T5" s="4">
        <v>3.2301639617636302</v>
      </c>
      <c r="U5" s="4">
        <v>2.9000337136019501</v>
      </c>
      <c r="V5" s="4">
        <v>2.5699034654402602</v>
      </c>
      <c r="W5" s="4">
        <v>2.23977321727858</v>
      </c>
      <c r="X5" s="4">
        <v>1.99141170593641</v>
      </c>
      <c r="Y5" s="4">
        <v>1.74305019459424</v>
      </c>
      <c r="Z5" s="4">
        <v>1.49468868325207</v>
      </c>
      <c r="AA5" s="4">
        <v>1.3768919427484401</v>
      </c>
      <c r="AB5" s="4">
        <v>1.2590952022448201</v>
      </c>
      <c r="AC5" s="4">
        <v>1.1831104264852801</v>
      </c>
      <c r="AD5" s="4">
        <v>1.1071256507257401</v>
      </c>
      <c r="AE5" s="4">
        <v>1.04193942527285</v>
      </c>
      <c r="AF5" s="4">
        <v>0.97675319981995801</v>
      </c>
      <c r="AG5" s="4">
        <v>0.91156697436706502</v>
      </c>
    </row>
    <row r="6" spans="1:33" ht="18.75" customHeight="1" x14ac:dyDescent="0.3">
      <c r="A6" s="2" t="s">
        <v>2</v>
      </c>
      <c r="B6" s="2" t="s">
        <v>7</v>
      </c>
      <c r="C6" s="2" t="s">
        <v>13</v>
      </c>
      <c r="D6" s="11">
        <v>9.7651739863315807</v>
      </c>
      <c r="E6" s="11">
        <v>36.262017182229499</v>
      </c>
      <c r="F6" s="4">
        <v>39.061473846741798</v>
      </c>
      <c r="G6" s="4">
        <v>36.091504237930501</v>
      </c>
      <c r="H6" s="4">
        <v>11.522734840229401</v>
      </c>
      <c r="I6" s="4">
        <v>14.202848676613799</v>
      </c>
      <c r="J6" s="4">
        <v>14.4936400708017</v>
      </c>
      <c r="K6" s="4">
        <v>14.784431464989501</v>
      </c>
      <c r="L6" s="4">
        <v>15.0752228591774</v>
      </c>
      <c r="M6" s="4">
        <v>15.366014253365201</v>
      </c>
      <c r="N6" s="4">
        <v>15.4021054963459</v>
      </c>
      <c r="O6" s="4">
        <v>15.4381967393265</v>
      </c>
      <c r="P6" s="4">
        <v>15.4742879823071</v>
      </c>
      <c r="Q6" s="4">
        <v>15.5103792252877</v>
      </c>
      <c r="R6" s="4">
        <v>15.546470468268399</v>
      </c>
      <c r="S6" s="4">
        <v>15.571368622930899</v>
      </c>
      <c r="T6" s="4">
        <v>15.596266777593399</v>
      </c>
      <c r="U6" s="4">
        <v>15.621164932255899</v>
      </c>
      <c r="V6" s="4">
        <v>15.646063086918399</v>
      </c>
      <c r="W6" s="4">
        <v>15.670961241580899</v>
      </c>
      <c r="X6" s="4">
        <v>15.710551025804801</v>
      </c>
      <c r="Y6" s="4">
        <v>15.7501408100287</v>
      </c>
      <c r="Z6" s="4">
        <v>15.789730594252701</v>
      </c>
      <c r="AA6" s="4">
        <v>15.8293203784766</v>
      </c>
      <c r="AB6" s="4">
        <v>15.8689101627005</v>
      </c>
      <c r="AC6" s="4">
        <v>15.97070421091</v>
      </c>
      <c r="AD6" s="4">
        <v>16.072498259119499</v>
      </c>
      <c r="AE6" s="4">
        <v>16.1742923073291</v>
      </c>
      <c r="AF6" s="4">
        <v>16.276086355538599</v>
      </c>
      <c r="AG6" s="4">
        <v>16.377880403748101</v>
      </c>
    </row>
    <row r="7" spans="1:33" ht="18.75" customHeight="1" x14ac:dyDescent="0.3">
      <c r="A7" s="2" t="s">
        <v>3</v>
      </c>
      <c r="B7" s="2" t="s">
        <v>8</v>
      </c>
      <c r="C7" s="2" t="s">
        <v>13</v>
      </c>
      <c r="D7" s="5"/>
      <c r="E7" s="5"/>
      <c r="F7" s="4">
        <v>12.6051833152051</v>
      </c>
      <c r="G7" s="4">
        <v>11.8776732094476</v>
      </c>
      <c r="H7" s="4">
        <v>10.636579635478901</v>
      </c>
      <c r="I7" s="4">
        <v>9.7140940713036006</v>
      </c>
      <c r="J7" s="4">
        <v>8.7916085071282506</v>
      </c>
      <c r="K7" s="4">
        <v>7.9303432251106001</v>
      </c>
      <c r="L7" s="4">
        <v>7.0690779430929496</v>
      </c>
      <c r="M7" s="4">
        <v>6.2078126610752999</v>
      </c>
      <c r="N7" s="4">
        <v>5.7432385802348804</v>
      </c>
      <c r="O7" s="4">
        <v>5.27866449939446</v>
      </c>
      <c r="P7" s="4">
        <v>4.8140904185540396</v>
      </c>
      <c r="Q7" s="4">
        <v>4.3683868606644003</v>
      </c>
      <c r="R7" s="4">
        <v>3.9226833027747698</v>
      </c>
      <c r="S7" s="4">
        <v>3.5764236322691998</v>
      </c>
      <c r="T7" s="4">
        <v>3.2301639617636302</v>
      </c>
      <c r="U7" s="4">
        <v>2.9000337136019501</v>
      </c>
      <c r="V7" s="4">
        <v>2.5699034654402602</v>
      </c>
      <c r="W7" s="4">
        <v>2.23977321727858</v>
      </c>
      <c r="X7" s="4">
        <v>1.99141170593641</v>
      </c>
      <c r="Y7" s="4">
        <v>1.74305019459424</v>
      </c>
      <c r="Z7" s="4">
        <v>1.49468868325207</v>
      </c>
      <c r="AA7" s="4">
        <v>1.3768919427484401</v>
      </c>
      <c r="AB7" s="4">
        <v>1.2590952022448201</v>
      </c>
      <c r="AC7" s="4">
        <v>1.1831104264852801</v>
      </c>
      <c r="AD7" s="4">
        <v>1.1071256507257401</v>
      </c>
      <c r="AE7" s="4">
        <v>1.04193942527285</v>
      </c>
      <c r="AF7" s="4">
        <v>0.97675319981995801</v>
      </c>
      <c r="AG7" s="4">
        <v>0.91156697436706502</v>
      </c>
    </row>
    <row r="8" spans="1:33" ht="18.75" customHeight="1" x14ac:dyDescent="0.3">
      <c r="A8" s="2" t="s">
        <v>4</v>
      </c>
      <c r="B8" s="2" t="s">
        <v>9</v>
      </c>
      <c r="C8" s="2" t="s">
        <v>13</v>
      </c>
      <c r="D8" s="5"/>
      <c r="E8" s="5"/>
      <c r="F8" s="4">
        <v>11.8776732094476</v>
      </c>
      <c r="G8" s="4">
        <v>11.8776732094476</v>
      </c>
      <c r="H8" s="4">
        <v>10.636579635478901</v>
      </c>
      <c r="I8" s="4">
        <v>9.7140940713036006</v>
      </c>
      <c r="J8" s="4">
        <v>8.7916085071282506</v>
      </c>
      <c r="K8" s="4">
        <v>7.9303432251106001</v>
      </c>
      <c r="L8" s="4">
        <v>7.0690779430929496</v>
      </c>
      <c r="M8" s="4">
        <v>6.2078126610752999</v>
      </c>
      <c r="N8" s="4">
        <v>5.7432385802348804</v>
      </c>
      <c r="O8" s="4">
        <v>5.27866449939446</v>
      </c>
      <c r="P8" s="4">
        <v>4.8140904185540396</v>
      </c>
      <c r="Q8" s="4">
        <v>4.3683868606644003</v>
      </c>
      <c r="R8" s="4">
        <v>3.9226833027747698</v>
      </c>
      <c r="S8" s="4">
        <v>3.5764236322691998</v>
      </c>
      <c r="T8" s="4">
        <v>3.2301639617636302</v>
      </c>
      <c r="U8" s="4">
        <v>2.9000337136019501</v>
      </c>
      <c r="V8" s="4">
        <v>2.5699034654402602</v>
      </c>
      <c r="W8" s="4">
        <v>2.23977321727858</v>
      </c>
      <c r="X8" s="4">
        <v>1.99141170593641</v>
      </c>
      <c r="Y8" s="4">
        <v>1.74305019459424</v>
      </c>
      <c r="Z8" s="4">
        <v>1.49468868325207</v>
      </c>
      <c r="AA8" s="4">
        <v>1.3768919427484401</v>
      </c>
      <c r="AB8" s="4">
        <v>1.2590952022448201</v>
      </c>
      <c r="AC8" s="4">
        <v>1.1831104264852801</v>
      </c>
      <c r="AD8" s="4">
        <v>1.1071256507257401</v>
      </c>
      <c r="AE8" s="4">
        <v>1.04193942527285</v>
      </c>
      <c r="AF8" s="4">
        <v>0.97675319981995801</v>
      </c>
      <c r="AG8" s="4">
        <v>0.91156697436706502</v>
      </c>
    </row>
    <row r="9" spans="1:33" ht="18.75" customHeight="1" x14ac:dyDescent="0.3">
      <c r="A9" s="2" t="s">
        <v>4</v>
      </c>
      <c r="B9" s="2" t="s">
        <v>10</v>
      </c>
      <c r="C9" s="2" t="s">
        <v>13</v>
      </c>
      <c r="D9" s="5"/>
      <c r="E9" s="5"/>
      <c r="F9" s="4">
        <v>0.72751010575749897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</sheetData>
  <autoFilter ref="A2:AG2" xr:uid="{00000000-0001-0000-0000-000000000000}">
    <sortState xmlns:xlrd2="http://schemas.microsoft.com/office/spreadsheetml/2017/richdata2" ref="A3:AG9">
      <sortCondition ref="C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8ADB-ED4D-4D73-8C62-F371201A3EFC}">
  <sheetPr filterMode="1"/>
  <dimension ref="A1:AG36"/>
  <sheetViews>
    <sheetView tabSelected="1" topLeftCell="C11" workbookViewId="0">
      <selection activeCell="F31" sqref="F31"/>
    </sheetView>
  </sheetViews>
  <sheetFormatPr baseColWidth="10" defaultRowHeight="14.4" x14ac:dyDescent="0.3"/>
  <cols>
    <col min="1" max="1" width="20.33203125" customWidth="1"/>
    <col min="2" max="2" width="24.88671875" customWidth="1"/>
    <col min="3" max="3" width="16" customWidth="1"/>
    <col min="4" max="4" width="16.44140625" customWidth="1"/>
    <col min="5" max="5" width="21.77734375" customWidth="1"/>
  </cols>
  <sheetData>
    <row r="1" spans="1:33" x14ac:dyDescent="0.3">
      <c r="A1" s="8" t="s">
        <v>0</v>
      </c>
      <c r="B1" s="7" t="s">
        <v>5</v>
      </c>
      <c r="C1" s="7" t="s">
        <v>5</v>
      </c>
      <c r="D1" s="7" t="s">
        <v>5</v>
      </c>
      <c r="E1" s="8" t="s">
        <v>14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3">
      <c r="A2" s="8" t="s">
        <v>15</v>
      </c>
      <c r="B2" s="8" t="s">
        <v>6</v>
      </c>
      <c r="C2" s="8" t="s">
        <v>16</v>
      </c>
      <c r="D2" s="8" t="s">
        <v>1</v>
      </c>
      <c r="E2" s="9" t="s">
        <v>7</v>
      </c>
      <c r="F2" s="12">
        <v>2023</v>
      </c>
      <c r="G2" s="12">
        <v>2024</v>
      </c>
      <c r="H2" s="12">
        <v>2025</v>
      </c>
      <c r="I2" s="12">
        <v>2026</v>
      </c>
      <c r="J2" s="12">
        <v>2027</v>
      </c>
      <c r="K2" s="12">
        <v>2028</v>
      </c>
      <c r="L2" s="12">
        <v>2029</v>
      </c>
      <c r="M2" s="12">
        <v>2030</v>
      </c>
      <c r="N2" s="12">
        <v>2031</v>
      </c>
      <c r="O2" s="12">
        <v>2032</v>
      </c>
      <c r="P2" s="12">
        <v>2033</v>
      </c>
      <c r="Q2" s="12">
        <v>2034</v>
      </c>
      <c r="R2" s="12">
        <v>2035</v>
      </c>
      <c r="S2" s="12">
        <v>2036</v>
      </c>
      <c r="T2" s="12">
        <v>2037</v>
      </c>
      <c r="U2" s="12">
        <v>2038</v>
      </c>
      <c r="V2" s="12">
        <v>2039</v>
      </c>
      <c r="W2" s="12">
        <v>2040</v>
      </c>
      <c r="X2" s="12">
        <v>2041</v>
      </c>
      <c r="Y2" s="12">
        <v>2042</v>
      </c>
      <c r="Z2" s="12">
        <v>2043</v>
      </c>
      <c r="AA2" s="12">
        <v>2044</v>
      </c>
      <c r="AB2" s="12">
        <v>2045</v>
      </c>
      <c r="AC2" s="12">
        <v>2046</v>
      </c>
      <c r="AD2" s="12">
        <v>2047</v>
      </c>
      <c r="AE2" s="12">
        <v>2048</v>
      </c>
      <c r="AF2" s="12">
        <v>2049</v>
      </c>
      <c r="AG2" s="12">
        <v>2050</v>
      </c>
    </row>
    <row r="3" spans="1:33" hidden="1" x14ac:dyDescent="0.3">
      <c r="A3" s="9" t="s">
        <v>7</v>
      </c>
      <c r="B3" s="9" t="s">
        <v>17</v>
      </c>
      <c r="C3" s="9" t="s">
        <v>7</v>
      </c>
      <c r="D3" s="9" t="s">
        <v>18</v>
      </c>
      <c r="E3" s="10"/>
      <c r="F3" s="11">
        <v>1444.1057868978501</v>
      </c>
      <c r="G3" s="11">
        <v>1444.1057868978501</v>
      </c>
      <c r="H3" s="11">
        <v>1444.1057868978501</v>
      </c>
      <c r="I3" s="11">
        <v>1444.1057868978501</v>
      </c>
      <c r="J3" s="11">
        <v>1444.1057868978501</v>
      </c>
      <c r="K3" s="11">
        <v>1444.1057868978501</v>
      </c>
      <c r="L3" s="11">
        <v>1444.1057868978501</v>
      </c>
      <c r="M3" s="11">
        <v>1444.1057868978501</v>
      </c>
      <c r="N3" s="11">
        <v>1444.1057868978501</v>
      </c>
      <c r="O3" s="11">
        <v>1444.1057868978501</v>
      </c>
      <c r="P3" s="11">
        <v>1444.1057868978501</v>
      </c>
      <c r="Q3" s="11">
        <v>1444.1057868978501</v>
      </c>
      <c r="R3" s="11">
        <v>1444.1057868978501</v>
      </c>
      <c r="S3" s="11">
        <v>1444.1057868978501</v>
      </c>
      <c r="T3" s="11">
        <v>1444.1057868978501</v>
      </c>
      <c r="U3" s="11">
        <v>1444.1057868978501</v>
      </c>
      <c r="V3" s="11">
        <v>1444.1057868978501</v>
      </c>
      <c r="W3" s="11">
        <v>1444.1057868978501</v>
      </c>
      <c r="X3" s="11">
        <v>1444.1057868978501</v>
      </c>
      <c r="Y3" s="11">
        <v>1444.1057868978501</v>
      </c>
      <c r="Z3" s="11">
        <v>1444.1057868978501</v>
      </c>
      <c r="AA3" s="11">
        <v>1444.1057868978501</v>
      </c>
      <c r="AB3" s="11">
        <v>1444.1057868978501</v>
      </c>
      <c r="AC3" s="11">
        <v>1444.1057868978501</v>
      </c>
      <c r="AD3" s="11">
        <v>1444.1057868978501</v>
      </c>
      <c r="AE3" s="11">
        <v>1444.1057868978501</v>
      </c>
      <c r="AF3" s="11">
        <v>1444.1057868978501</v>
      </c>
      <c r="AG3" s="11">
        <v>1444.1057868978501</v>
      </c>
    </row>
    <row r="4" spans="1:33" x14ac:dyDescent="0.3">
      <c r="A4" s="9" t="s">
        <v>7</v>
      </c>
      <c r="B4" s="9" t="s">
        <v>9</v>
      </c>
      <c r="C4" s="9" t="s">
        <v>7</v>
      </c>
      <c r="D4" s="9" t="s">
        <v>19</v>
      </c>
      <c r="E4" s="10"/>
      <c r="F4" s="11">
        <v>0.24943113739839901</v>
      </c>
      <c r="G4" s="11">
        <v>0.24943113739839901</v>
      </c>
      <c r="H4" s="11">
        <v>0.22336817234505801</v>
      </c>
      <c r="I4" s="11">
        <v>0.203995975497376</v>
      </c>
      <c r="J4" s="11">
        <v>0.18462377864969301</v>
      </c>
      <c r="K4" s="11">
        <v>0.166537207727323</v>
      </c>
      <c r="L4" s="11">
        <v>0.14845063680495199</v>
      </c>
      <c r="M4" s="11">
        <v>0.13036406588258101</v>
      </c>
      <c r="N4" s="11">
        <v>0.120608010184933</v>
      </c>
      <c r="O4" s="11">
        <v>0.11085195448728399</v>
      </c>
      <c r="P4" s="11">
        <v>0.101095898789635</v>
      </c>
      <c r="Q4" s="11">
        <v>9.1736124073952499E-2</v>
      </c>
      <c r="R4" s="11">
        <v>8.2376349358270096E-2</v>
      </c>
      <c r="S4" s="11">
        <v>7.5104896277653196E-2</v>
      </c>
      <c r="T4" s="11">
        <v>6.7833443197036297E-2</v>
      </c>
      <c r="U4" s="11">
        <v>6.0900707985640901E-2</v>
      </c>
      <c r="V4" s="11">
        <v>5.3967972774245497E-2</v>
      </c>
      <c r="W4" s="11">
        <v>4.7035237562850198E-2</v>
      </c>
      <c r="X4" s="11">
        <v>4.1819645824664603E-2</v>
      </c>
      <c r="Y4" s="11">
        <v>3.6604054086479001E-2</v>
      </c>
      <c r="Z4" s="11">
        <v>3.1388462348293497E-2</v>
      </c>
      <c r="AA4" s="11">
        <v>2.8914730797717302E-2</v>
      </c>
      <c r="AB4" s="11">
        <v>2.64409992471412E-2</v>
      </c>
      <c r="AC4" s="11">
        <v>2.4845318956190899E-2</v>
      </c>
      <c r="AD4" s="11">
        <v>2.3249638665240598E-2</v>
      </c>
      <c r="AE4" s="11">
        <v>2.1880727930729899E-2</v>
      </c>
      <c r="AF4" s="11">
        <v>2.0511817196219102E-2</v>
      </c>
      <c r="AG4" s="11">
        <v>1.9142906461708398E-2</v>
      </c>
    </row>
    <row r="5" spans="1:33" x14ac:dyDescent="0.3">
      <c r="A5" s="9" t="s">
        <v>7</v>
      </c>
      <c r="B5" s="9" t="s">
        <v>9</v>
      </c>
      <c r="C5" s="9" t="s">
        <v>7</v>
      </c>
      <c r="D5" s="9" t="s">
        <v>20</v>
      </c>
      <c r="E5" s="10"/>
      <c r="F5" s="11">
        <v>13.6779261704565</v>
      </c>
      <c r="G5" s="11">
        <v>13.6779261704565</v>
      </c>
      <c r="H5" s="11">
        <v>13.6779261704565</v>
      </c>
      <c r="I5" s="11">
        <v>13.6779261704565</v>
      </c>
      <c r="J5" s="11">
        <v>13.6779261704565</v>
      </c>
      <c r="K5" s="11">
        <v>13.6779261704565</v>
      </c>
      <c r="L5" s="11">
        <v>13.6779261704565</v>
      </c>
      <c r="M5" s="11">
        <v>13.6779261704565</v>
      </c>
      <c r="N5" s="11">
        <v>13.6779261704565</v>
      </c>
      <c r="O5" s="11">
        <v>13.6779261704565</v>
      </c>
      <c r="P5" s="11">
        <v>13.6779261704565</v>
      </c>
      <c r="Q5" s="11">
        <v>13.6779261704565</v>
      </c>
      <c r="R5" s="11">
        <v>13.6779261704565</v>
      </c>
      <c r="S5" s="11">
        <v>13.6779261704565</v>
      </c>
      <c r="T5" s="11">
        <v>13.6779261704565</v>
      </c>
      <c r="U5" s="11">
        <v>13.6779261704565</v>
      </c>
      <c r="V5" s="11">
        <v>13.6779261704565</v>
      </c>
      <c r="W5" s="11">
        <v>13.6779261704565</v>
      </c>
      <c r="X5" s="11">
        <v>13.6779261704565</v>
      </c>
      <c r="Y5" s="11">
        <v>13.6779261704565</v>
      </c>
      <c r="Z5" s="11">
        <v>13.6779261704565</v>
      </c>
      <c r="AA5" s="11">
        <v>13.6779261704565</v>
      </c>
      <c r="AB5" s="11">
        <v>13.6779261704565</v>
      </c>
      <c r="AC5" s="11">
        <v>13.6779261704565</v>
      </c>
      <c r="AD5" s="11">
        <v>13.6779261704565</v>
      </c>
      <c r="AE5" s="11">
        <v>13.6779261704565</v>
      </c>
      <c r="AF5" s="11">
        <v>13.6779261704565</v>
      </c>
      <c r="AG5" s="11">
        <v>13.6779261704565</v>
      </c>
    </row>
    <row r="6" spans="1:33" x14ac:dyDescent="0.3">
      <c r="A6" s="9" t="s">
        <v>7</v>
      </c>
      <c r="B6" s="9" t="s">
        <v>9</v>
      </c>
      <c r="C6" s="9" t="s">
        <v>7</v>
      </c>
      <c r="D6" s="9" t="s">
        <v>21</v>
      </c>
      <c r="E6" s="11">
        <v>2.6937397718945402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">
      <c r="A7" s="9" t="s">
        <v>7</v>
      </c>
      <c r="B7" s="9" t="s">
        <v>9</v>
      </c>
      <c r="C7" s="9" t="s">
        <v>7</v>
      </c>
      <c r="D7" s="9" t="s">
        <v>22</v>
      </c>
      <c r="E7" s="10"/>
      <c r="F7" s="11">
        <v>11.8776732094476</v>
      </c>
      <c r="G7" s="11">
        <v>11.8776732094476</v>
      </c>
      <c r="H7" s="11">
        <v>10.636579635478901</v>
      </c>
      <c r="I7" s="11">
        <v>9.7140940713036006</v>
      </c>
      <c r="J7" s="11">
        <v>8.7916085071282506</v>
      </c>
      <c r="K7" s="11">
        <v>7.9303432251106001</v>
      </c>
      <c r="L7" s="11">
        <v>7.0690779430929496</v>
      </c>
      <c r="M7" s="11">
        <v>6.2078126610752999</v>
      </c>
      <c r="N7" s="11">
        <v>5.7432385802348804</v>
      </c>
      <c r="O7" s="11">
        <v>5.27866449939446</v>
      </c>
      <c r="P7" s="11">
        <v>4.8140904185540396</v>
      </c>
      <c r="Q7" s="11">
        <v>4.3683868606644003</v>
      </c>
      <c r="R7" s="11">
        <v>3.9226833027747698</v>
      </c>
      <c r="S7" s="11">
        <v>3.5764236322691998</v>
      </c>
      <c r="T7" s="11">
        <v>3.2301639617636302</v>
      </c>
      <c r="U7" s="11">
        <v>2.9000337136019501</v>
      </c>
      <c r="V7" s="11">
        <v>2.5699034654402602</v>
      </c>
      <c r="W7" s="11">
        <v>2.23977321727858</v>
      </c>
      <c r="X7" s="11">
        <v>1.99141170593641</v>
      </c>
      <c r="Y7" s="11">
        <v>1.74305019459424</v>
      </c>
      <c r="Z7" s="11">
        <v>1.49468868325207</v>
      </c>
      <c r="AA7" s="11">
        <v>1.3768919427484401</v>
      </c>
      <c r="AB7" s="11">
        <v>1.2590952022448201</v>
      </c>
      <c r="AC7" s="11">
        <v>1.1831104264852801</v>
      </c>
      <c r="AD7" s="11">
        <v>1.1071256507257401</v>
      </c>
      <c r="AE7" s="11">
        <v>1.04193942527285</v>
      </c>
      <c r="AF7" s="11">
        <v>0.97675319981995801</v>
      </c>
      <c r="AG7" s="11">
        <v>0.91156697436706502</v>
      </c>
    </row>
    <row r="8" spans="1:33" x14ac:dyDescent="0.3">
      <c r="A8" s="9" t="s">
        <v>7</v>
      </c>
      <c r="B8" s="9" t="s">
        <v>9</v>
      </c>
      <c r="C8" s="9" t="s">
        <v>7</v>
      </c>
      <c r="D8" s="9" t="s">
        <v>23</v>
      </c>
      <c r="E8" s="10"/>
      <c r="F8" s="11">
        <v>0.39646162812917501</v>
      </c>
      <c r="G8" s="11">
        <v>0.39646162812917501</v>
      </c>
      <c r="H8" s="11">
        <v>0.39646162812917501</v>
      </c>
      <c r="I8" s="11">
        <v>0.39646162812917501</v>
      </c>
      <c r="J8" s="11">
        <v>0.39646162812917501</v>
      </c>
      <c r="K8" s="11">
        <v>0.39646162812917501</v>
      </c>
      <c r="L8" s="11">
        <v>0.39646162812917501</v>
      </c>
      <c r="M8" s="11">
        <v>0.39646162812917501</v>
      </c>
      <c r="N8" s="11">
        <v>0.39646162812917501</v>
      </c>
      <c r="O8" s="11">
        <v>0.39646162812917501</v>
      </c>
      <c r="P8" s="11">
        <v>0.39646162812917501</v>
      </c>
      <c r="Q8" s="11">
        <v>0.39646162812917501</v>
      </c>
      <c r="R8" s="11">
        <v>0.39646162812917501</v>
      </c>
      <c r="S8" s="11">
        <v>0.39646162812917501</v>
      </c>
      <c r="T8" s="11">
        <v>0.39646162812917501</v>
      </c>
      <c r="U8" s="11">
        <v>0.39646162812917501</v>
      </c>
      <c r="V8" s="11">
        <v>0.39646162812917501</v>
      </c>
      <c r="W8" s="11">
        <v>0.39646162812917501</v>
      </c>
      <c r="X8" s="11">
        <v>0.39646162812917501</v>
      </c>
      <c r="Y8" s="11">
        <v>0.39646162812917501</v>
      </c>
      <c r="Z8" s="11">
        <v>0.39646162812917501</v>
      </c>
      <c r="AA8" s="11">
        <v>0.39646162812917501</v>
      </c>
      <c r="AB8" s="11">
        <v>0.39646162812917501</v>
      </c>
      <c r="AC8" s="11">
        <v>0.39646162812917501</v>
      </c>
      <c r="AD8" s="11">
        <v>0.39646162812917501</v>
      </c>
      <c r="AE8" s="11">
        <v>0.39646162812917501</v>
      </c>
      <c r="AF8" s="11">
        <v>0.39646162812917501</v>
      </c>
      <c r="AG8" s="11">
        <v>0.39646162812917501</v>
      </c>
    </row>
    <row r="9" spans="1:33" x14ac:dyDescent="0.3">
      <c r="A9" s="9" t="s">
        <v>7</v>
      </c>
      <c r="B9" s="9" t="s">
        <v>9</v>
      </c>
      <c r="C9" s="9" t="s">
        <v>7</v>
      </c>
      <c r="D9" s="9" t="s">
        <v>24</v>
      </c>
      <c r="E9" s="10"/>
      <c r="F9" s="11">
        <v>0.39646162812917501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">
      <c r="A10" s="9" t="s">
        <v>7</v>
      </c>
      <c r="B10" s="9" t="s">
        <v>9</v>
      </c>
      <c r="C10" s="9" t="s">
        <v>25</v>
      </c>
      <c r="D10" s="9" t="s">
        <v>26</v>
      </c>
      <c r="E10" s="10"/>
      <c r="F10" s="11">
        <v>0.39646162812917501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">
      <c r="A11" s="9" t="s">
        <v>7</v>
      </c>
      <c r="B11" s="9" t="s">
        <v>9</v>
      </c>
      <c r="C11" s="9" t="s">
        <v>27</v>
      </c>
      <c r="D11" s="9" t="s">
        <v>28</v>
      </c>
      <c r="E11" s="10"/>
      <c r="F11" s="11">
        <v>53.482847998119603</v>
      </c>
      <c r="G11" s="11">
        <v>53.482847998119603</v>
      </c>
      <c r="H11" s="11">
        <v>53.482847998119603</v>
      </c>
      <c r="I11" s="11">
        <v>53.482847998119603</v>
      </c>
      <c r="J11" s="11">
        <v>53.482847998119603</v>
      </c>
      <c r="K11" s="11">
        <v>53.482847998119603</v>
      </c>
      <c r="L11" s="11">
        <v>53.482847998119603</v>
      </c>
      <c r="M11" s="11">
        <v>53.482847998119603</v>
      </c>
      <c r="N11" s="11">
        <v>53.482847998119603</v>
      </c>
      <c r="O11" s="11">
        <v>53.482847998119603</v>
      </c>
      <c r="P11" s="11">
        <v>53.482847998119603</v>
      </c>
      <c r="Q11" s="11">
        <v>53.482847998119603</v>
      </c>
      <c r="R11" s="11">
        <v>53.482847998119603</v>
      </c>
      <c r="S11" s="11">
        <v>53.482847998119603</v>
      </c>
      <c r="T11" s="11">
        <v>53.482847998119603</v>
      </c>
      <c r="U11" s="11">
        <v>53.482847998119603</v>
      </c>
      <c r="V11" s="11">
        <v>53.482847998119603</v>
      </c>
      <c r="W11" s="11">
        <v>53.482847998119603</v>
      </c>
      <c r="X11" s="11">
        <v>53.482847998119603</v>
      </c>
      <c r="Y11" s="11">
        <v>53.482847998119603</v>
      </c>
      <c r="Z11" s="11">
        <v>53.482847998119603</v>
      </c>
      <c r="AA11" s="11">
        <v>53.482847998119603</v>
      </c>
      <c r="AB11" s="11">
        <v>53.482847998119603</v>
      </c>
      <c r="AC11" s="11">
        <v>53.482847998119603</v>
      </c>
      <c r="AD11" s="11">
        <v>53.482847998119603</v>
      </c>
      <c r="AE11" s="11">
        <v>53.482847998119603</v>
      </c>
      <c r="AF11" s="11">
        <v>53.482847998119603</v>
      </c>
      <c r="AG11" s="11">
        <v>53.482847998119603</v>
      </c>
    </row>
    <row r="12" spans="1:33" x14ac:dyDescent="0.3">
      <c r="A12" s="9" t="s">
        <v>7</v>
      </c>
      <c r="B12" s="9" t="s">
        <v>9</v>
      </c>
      <c r="C12" s="9" t="s">
        <v>29</v>
      </c>
      <c r="D12" s="9" t="s">
        <v>26</v>
      </c>
      <c r="E12" s="10"/>
      <c r="F12" s="11">
        <v>455.93087234855102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idden="1" x14ac:dyDescent="0.3">
      <c r="A13" s="9" t="s">
        <v>7</v>
      </c>
      <c r="B13" s="9" t="s">
        <v>30</v>
      </c>
      <c r="C13" s="9" t="s">
        <v>7</v>
      </c>
      <c r="D13" s="9" t="s">
        <v>18</v>
      </c>
      <c r="E13" s="10"/>
      <c r="F13" s="11">
        <v>205.56517541425799</v>
      </c>
      <c r="G13" s="11">
        <v>628.47272820719604</v>
      </c>
      <c r="H13" s="11">
        <v>1020.77285959062</v>
      </c>
      <c r="I13" s="11">
        <v>1020.77285959062</v>
      </c>
      <c r="J13" s="11">
        <v>1020.77285959062</v>
      </c>
      <c r="K13" s="11">
        <v>1020.77285959062</v>
      </c>
      <c r="L13" s="11">
        <v>1020.77285959062</v>
      </c>
      <c r="M13" s="11">
        <v>1020.77285959062</v>
      </c>
      <c r="N13" s="11">
        <v>1020.77285959062</v>
      </c>
      <c r="O13" s="11">
        <v>1020.77285959062</v>
      </c>
      <c r="P13" s="11">
        <v>1020.77285959062</v>
      </c>
      <c r="Q13" s="11">
        <v>1020.77285959062</v>
      </c>
      <c r="R13" s="11">
        <v>1020.77285959062</v>
      </c>
      <c r="S13" s="11">
        <v>1020.77285959062</v>
      </c>
      <c r="T13" s="11">
        <v>1020.77285959062</v>
      </c>
      <c r="U13" s="11">
        <v>1020.77285959062</v>
      </c>
      <c r="V13" s="11">
        <v>1020.77285959062</v>
      </c>
      <c r="W13" s="11">
        <v>1020.77285959062</v>
      </c>
      <c r="X13" s="11">
        <v>1020.77285959062</v>
      </c>
      <c r="Y13" s="11">
        <v>1020.77285959062</v>
      </c>
      <c r="Z13" s="11">
        <v>1020.77285959062</v>
      </c>
      <c r="AA13" s="11">
        <v>1020.77285959062</v>
      </c>
      <c r="AB13" s="11">
        <v>1020.77285959062</v>
      </c>
      <c r="AC13" s="11">
        <v>1020.77285959062</v>
      </c>
      <c r="AD13" s="11">
        <v>1020.77285959062</v>
      </c>
      <c r="AE13" s="11">
        <v>1020.77285959062</v>
      </c>
      <c r="AF13" s="11">
        <v>1020.77285959062</v>
      </c>
      <c r="AG13" s="11">
        <v>1020.77285959062</v>
      </c>
    </row>
    <row r="14" spans="1:33" x14ac:dyDescent="0.3">
      <c r="A14" s="9" t="s">
        <v>31</v>
      </c>
      <c r="B14" s="9" t="s">
        <v>9</v>
      </c>
      <c r="C14" s="9" t="s">
        <v>7</v>
      </c>
      <c r="D14" s="9" t="s">
        <v>4</v>
      </c>
      <c r="E14" s="10"/>
      <c r="F14" s="11">
        <v>11.8776732094476</v>
      </c>
      <c r="G14" s="11">
        <v>11.8776732094476</v>
      </c>
      <c r="H14" s="11">
        <v>10.636579635478901</v>
      </c>
      <c r="I14" s="11">
        <v>9.7140940713036006</v>
      </c>
      <c r="J14" s="11">
        <v>8.7916085071282506</v>
      </c>
      <c r="K14" s="11">
        <v>7.9303432251106001</v>
      </c>
      <c r="L14" s="11">
        <v>7.0690779430929496</v>
      </c>
      <c r="M14" s="11">
        <v>6.2078126610752999</v>
      </c>
      <c r="N14" s="11">
        <v>5.7432385802348804</v>
      </c>
      <c r="O14" s="11">
        <v>5.27866449939446</v>
      </c>
      <c r="P14" s="11">
        <v>4.8140904185540396</v>
      </c>
      <c r="Q14" s="11">
        <v>4.3683868606644003</v>
      </c>
      <c r="R14" s="11">
        <v>3.9226833027747698</v>
      </c>
      <c r="S14" s="11">
        <v>3.5764236322691998</v>
      </c>
      <c r="T14" s="11">
        <v>3.2301639617636302</v>
      </c>
      <c r="U14" s="11">
        <v>2.9000337136019501</v>
      </c>
      <c r="V14" s="11">
        <v>2.5699034654402602</v>
      </c>
      <c r="W14" s="11">
        <v>2.23977321727858</v>
      </c>
      <c r="X14" s="11">
        <v>1.99141170593641</v>
      </c>
      <c r="Y14" s="11">
        <v>1.74305019459424</v>
      </c>
      <c r="Z14" s="11">
        <v>1.49468868325207</v>
      </c>
      <c r="AA14" s="11">
        <v>1.3768919427484401</v>
      </c>
      <c r="AB14" s="11">
        <v>1.2590952022448201</v>
      </c>
      <c r="AC14" s="11">
        <v>1.1831104264852801</v>
      </c>
      <c r="AD14" s="11">
        <v>1.1071256507257401</v>
      </c>
      <c r="AE14" s="11">
        <v>1.04193942527285</v>
      </c>
      <c r="AF14" s="11">
        <v>0.97675319981995801</v>
      </c>
      <c r="AG14" s="11">
        <v>0.91156697436706502</v>
      </c>
    </row>
    <row r="15" spans="1:33" x14ac:dyDescent="0.3">
      <c r="A15" s="9" t="s">
        <v>32</v>
      </c>
      <c r="B15" s="9" t="s">
        <v>9</v>
      </c>
      <c r="C15" s="9" t="s">
        <v>7</v>
      </c>
      <c r="D15" s="9" t="s">
        <v>3</v>
      </c>
      <c r="E15" s="10"/>
      <c r="F15" s="11">
        <v>31.673795225193501</v>
      </c>
      <c r="G15" s="11">
        <v>31.673795225193501</v>
      </c>
      <c r="H15" s="11">
        <v>28.3642123612772</v>
      </c>
      <c r="I15" s="11">
        <v>25.9042508568096</v>
      </c>
      <c r="J15" s="11">
        <v>23.444289352342</v>
      </c>
      <c r="K15" s="11">
        <v>21.147581933628299</v>
      </c>
      <c r="L15" s="11">
        <v>18.850874514914501</v>
      </c>
      <c r="M15" s="11">
        <v>16.5541670962008</v>
      </c>
      <c r="N15" s="11">
        <v>15.315302880626399</v>
      </c>
      <c r="O15" s="11">
        <v>14.076438665051899</v>
      </c>
      <c r="P15" s="11">
        <v>12.837574449477399</v>
      </c>
      <c r="Q15" s="11">
        <v>11.649031628438401</v>
      </c>
      <c r="R15" s="11">
        <v>10.4604888073994</v>
      </c>
      <c r="S15" s="11">
        <v>9.5371296860512</v>
      </c>
      <c r="T15" s="11">
        <v>8.6137705647030192</v>
      </c>
      <c r="U15" s="11">
        <v>7.73342323627186</v>
      </c>
      <c r="V15" s="11">
        <v>6.8530759078407</v>
      </c>
      <c r="W15" s="11">
        <v>5.9727285794095497</v>
      </c>
      <c r="X15" s="11">
        <v>5.3104312158304197</v>
      </c>
      <c r="Y15" s="11">
        <v>4.64813385225131</v>
      </c>
      <c r="Z15" s="11">
        <v>3.9858364886721902</v>
      </c>
      <c r="AA15" s="11">
        <v>3.6717118473291799</v>
      </c>
      <c r="AB15" s="11">
        <v>3.3575872059861802</v>
      </c>
      <c r="AC15" s="11">
        <v>3.1549611372940798</v>
      </c>
      <c r="AD15" s="11">
        <v>2.9523350686019798</v>
      </c>
      <c r="AE15" s="11">
        <v>2.7785051340609299</v>
      </c>
      <c r="AF15" s="11">
        <v>2.6046751995198898</v>
      </c>
      <c r="AG15" s="11">
        <v>2.4308452649788399</v>
      </c>
    </row>
    <row r="17" spans="4:33" x14ac:dyDescent="0.3">
      <c r="E17" t="s">
        <v>42</v>
      </c>
      <c r="F17" s="6">
        <f>F14</f>
        <v>11.8776732094476</v>
      </c>
      <c r="G17" s="6">
        <f t="shared" ref="G17:AG17" si="0">G14</f>
        <v>11.8776732094476</v>
      </c>
      <c r="H17" s="6">
        <f t="shared" si="0"/>
        <v>10.636579635478901</v>
      </c>
      <c r="I17" s="6">
        <f t="shared" si="0"/>
        <v>9.7140940713036006</v>
      </c>
      <c r="J17" s="6">
        <f t="shared" si="0"/>
        <v>8.7916085071282506</v>
      </c>
      <c r="K17" s="6">
        <f t="shared" si="0"/>
        <v>7.9303432251106001</v>
      </c>
      <c r="L17" s="6">
        <f t="shared" si="0"/>
        <v>7.0690779430929496</v>
      </c>
      <c r="M17" s="6">
        <f t="shared" si="0"/>
        <v>6.2078126610752999</v>
      </c>
      <c r="N17" s="6">
        <f t="shared" si="0"/>
        <v>5.7432385802348804</v>
      </c>
      <c r="O17" s="6">
        <f t="shared" si="0"/>
        <v>5.27866449939446</v>
      </c>
      <c r="P17" s="6">
        <f t="shared" si="0"/>
        <v>4.8140904185540396</v>
      </c>
      <c r="Q17" s="6">
        <f t="shared" si="0"/>
        <v>4.3683868606644003</v>
      </c>
      <c r="R17" s="6">
        <f t="shared" si="0"/>
        <v>3.9226833027747698</v>
      </c>
      <c r="S17" s="6">
        <f t="shared" si="0"/>
        <v>3.5764236322691998</v>
      </c>
      <c r="T17" s="6">
        <f t="shared" si="0"/>
        <v>3.2301639617636302</v>
      </c>
      <c r="U17" s="6">
        <f t="shared" si="0"/>
        <v>2.9000337136019501</v>
      </c>
      <c r="V17" s="6">
        <f t="shared" si="0"/>
        <v>2.5699034654402602</v>
      </c>
      <c r="W17" s="6">
        <f t="shared" si="0"/>
        <v>2.23977321727858</v>
      </c>
      <c r="X17" s="6">
        <f t="shared" si="0"/>
        <v>1.99141170593641</v>
      </c>
      <c r="Y17" s="6">
        <f t="shared" si="0"/>
        <v>1.74305019459424</v>
      </c>
      <c r="Z17" s="6">
        <f t="shared" si="0"/>
        <v>1.49468868325207</v>
      </c>
      <c r="AA17" s="6">
        <f t="shared" si="0"/>
        <v>1.3768919427484401</v>
      </c>
      <c r="AB17" s="6">
        <f t="shared" si="0"/>
        <v>1.2590952022448201</v>
      </c>
      <c r="AC17" s="6">
        <f t="shared" si="0"/>
        <v>1.1831104264852801</v>
      </c>
      <c r="AD17" s="6">
        <f t="shared" si="0"/>
        <v>1.1071256507257401</v>
      </c>
      <c r="AE17" s="6">
        <f t="shared" si="0"/>
        <v>1.04193942527285</v>
      </c>
      <c r="AF17" s="6">
        <f t="shared" si="0"/>
        <v>0.97675319981995801</v>
      </c>
      <c r="AG17" s="6">
        <f t="shared" si="0"/>
        <v>0.91156697436706502</v>
      </c>
    </row>
    <row r="18" spans="4:33" x14ac:dyDescent="0.3">
      <c r="E18" t="s">
        <v>33</v>
      </c>
      <c r="F18">
        <f>F14/0.0036</f>
        <v>3299.3536692910002</v>
      </c>
      <c r="G18" s="7">
        <f t="shared" ref="G18:AG18" si="1">G14/0.0036</f>
        <v>3299.3536692910002</v>
      </c>
      <c r="H18" s="7">
        <f t="shared" si="1"/>
        <v>2954.6054542996949</v>
      </c>
      <c r="I18" s="7">
        <f t="shared" si="1"/>
        <v>2698.3594642510002</v>
      </c>
      <c r="J18" s="7">
        <f t="shared" si="1"/>
        <v>2442.1134742022919</v>
      </c>
      <c r="K18" s="7">
        <f t="shared" si="1"/>
        <v>2202.8731180862778</v>
      </c>
      <c r="L18" s="7">
        <f t="shared" si="1"/>
        <v>1963.6327619702638</v>
      </c>
      <c r="M18" s="7">
        <f t="shared" si="1"/>
        <v>1724.39240585425</v>
      </c>
      <c r="N18" s="7">
        <f t="shared" si="1"/>
        <v>1595.3440500652446</v>
      </c>
      <c r="O18" s="7">
        <f t="shared" si="1"/>
        <v>1466.2956942762389</v>
      </c>
      <c r="P18" s="7">
        <f t="shared" si="1"/>
        <v>1337.2473384872333</v>
      </c>
      <c r="Q18" s="7">
        <f t="shared" si="1"/>
        <v>1213.440794629</v>
      </c>
      <c r="R18" s="7">
        <f t="shared" si="1"/>
        <v>1089.6342507707695</v>
      </c>
      <c r="S18" s="7">
        <f t="shared" si="1"/>
        <v>993.4510089636666</v>
      </c>
      <c r="T18" s="7">
        <f t="shared" si="1"/>
        <v>897.26776715656399</v>
      </c>
      <c r="U18" s="7">
        <f t="shared" si="1"/>
        <v>805.56492044498611</v>
      </c>
      <c r="V18" s="7">
        <f t="shared" si="1"/>
        <v>713.86207373340562</v>
      </c>
      <c r="W18" s="7">
        <f t="shared" si="1"/>
        <v>622.15922702182786</v>
      </c>
      <c r="X18" s="7">
        <f t="shared" si="1"/>
        <v>553.16991831566952</v>
      </c>
      <c r="Y18" s="7">
        <f t="shared" si="1"/>
        <v>484.18060960951112</v>
      </c>
      <c r="Z18" s="7">
        <f t="shared" si="1"/>
        <v>415.19130090335278</v>
      </c>
      <c r="AA18" s="7">
        <f t="shared" si="1"/>
        <v>382.46998409678889</v>
      </c>
      <c r="AB18" s="7">
        <f t="shared" si="1"/>
        <v>349.74866729022779</v>
      </c>
      <c r="AC18" s="7">
        <f t="shared" si="1"/>
        <v>328.64178513480005</v>
      </c>
      <c r="AD18" s="7">
        <f t="shared" si="1"/>
        <v>307.53490297937225</v>
      </c>
      <c r="AE18" s="7">
        <f t="shared" si="1"/>
        <v>289.42761813134723</v>
      </c>
      <c r="AF18" s="7">
        <f t="shared" si="1"/>
        <v>271.3203332833217</v>
      </c>
      <c r="AG18" s="7">
        <f t="shared" si="1"/>
        <v>253.21304843529583</v>
      </c>
    </row>
    <row r="19" spans="4:33" x14ac:dyDescent="0.3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4:33" x14ac:dyDescent="0.3">
      <c r="D20" t="s">
        <v>39</v>
      </c>
      <c r="E20" t="s">
        <v>34</v>
      </c>
      <c r="F20">
        <f>F18/(24*365)</f>
        <v>0.3766385467227169</v>
      </c>
      <c r="G20" s="7">
        <f t="shared" ref="G20:AG20" si="2">G18/(24*365)</f>
        <v>0.3766385467227169</v>
      </c>
      <c r="H20" s="7">
        <f t="shared" si="2"/>
        <v>0.33728372765978254</v>
      </c>
      <c r="I20" s="7">
        <f t="shared" si="2"/>
        <v>0.30803190231175803</v>
      </c>
      <c r="J20" s="7">
        <f t="shared" si="2"/>
        <v>0.27878007696373197</v>
      </c>
      <c r="K20" s="7">
        <f t="shared" si="2"/>
        <v>0.25146953402811389</v>
      </c>
      <c r="L20" s="7">
        <f t="shared" si="2"/>
        <v>0.22415899109249587</v>
      </c>
      <c r="M20" s="7">
        <f t="shared" si="2"/>
        <v>0.19684844815687785</v>
      </c>
      <c r="N20" s="7">
        <f t="shared" si="2"/>
        <v>0.18211690069237951</v>
      </c>
      <c r="O20" s="7">
        <f t="shared" si="2"/>
        <v>0.16738535322788115</v>
      </c>
      <c r="P20" s="7">
        <f t="shared" si="2"/>
        <v>0.1526538057633828</v>
      </c>
      <c r="Q20" s="7">
        <f t="shared" si="2"/>
        <v>0.13852063865627853</v>
      </c>
      <c r="R20" s="7">
        <f t="shared" si="2"/>
        <v>0.12438747154917461</v>
      </c>
      <c r="S20" s="7">
        <f t="shared" si="2"/>
        <v>0.1134076494250761</v>
      </c>
      <c r="T20" s="7">
        <f t="shared" si="2"/>
        <v>0.10242782730097763</v>
      </c>
      <c r="U20" s="7">
        <f t="shared" si="2"/>
        <v>9.1959465804222165E-2</v>
      </c>
      <c r="V20" s="7">
        <f t="shared" si="2"/>
        <v>8.1491104307466394E-2</v>
      </c>
      <c r="W20" s="7">
        <f t="shared" si="2"/>
        <v>7.1022742810710943E-2</v>
      </c>
      <c r="X20" s="7">
        <f t="shared" si="2"/>
        <v>6.3147250949277339E-2</v>
      </c>
      <c r="Y20" s="7">
        <f t="shared" si="2"/>
        <v>5.5271759087843736E-2</v>
      </c>
      <c r="Z20" s="7">
        <f t="shared" si="2"/>
        <v>4.7396267226410133E-2</v>
      </c>
      <c r="AA20" s="7">
        <f t="shared" si="2"/>
        <v>4.3660957088674533E-2</v>
      </c>
      <c r="AB20" s="7">
        <f t="shared" si="2"/>
        <v>3.9925646950939246E-2</v>
      </c>
      <c r="AC20" s="7">
        <f t="shared" si="2"/>
        <v>3.751618551767124E-2</v>
      </c>
      <c r="AD20" s="7">
        <f t="shared" si="2"/>
        <v>3.5106724084403226E-2</v>
      </c>
      <c r="AE20" s="7">
        <f t="shared" si="2"/>
        <v>3.3039682435085302E-2</v>
      </c>
      <c r="AF20" s="7">
        <f t="shared" si="2"/>
        <v>3.0972640785767318E-2</v>
      </c>
      <c r="AG20" s="7">
        <f t="shared" si="2"/>
        <v>2.8905599136449297E-2</v>
      </c>
    </row>
    <row r="21" spans="4:33" x14ac:dyDescent="0.3">
      <c r="E21" t="s">
        <v>35</v>
      </c>
      <c r="F21">
        <f>F20/0.95</f>
        <v>0.39646162812917568</v>
      </c>
      <c r="G21" s="7">
        <f t="shared" ref="G21:AG21" si="3">G20/0.95</f>
        <v>0.39646162812917568</v>
      </c>
      <c r="H21" s="7">
        <f t="shared" si="3"/>
        <v>0.35503550279977109</v>
      </c>
      <c r="I21" s="7">
        <f t="shared" si="3"/>
        <v>0.3242441076965874</v>
      </c>
      <c r="J21" s="7">
        <f t="shared" si="3"/>
        <v>0.29345271259340211</v>
      </c>
      <c r="K21" s="7">
        <f t="shared" si="3"/>
        <v>0.26470477266117254</v>
      </c>
      <c r="L21" s="7">
        <f t="shared" si="3"/>
        <v>0.23595683272894305</v>
      </c>
      <c r="M21" s="7">
        <f t="shared" si="3"/>
        <v>0.20720889279671353</v>
      </c>
      <c r="N21" s="7">
        <f t="shared" si="3"/>
        <v>0.19170200072882054</v>
      </c>
      <c r="O21" s="7">
        <f t="shared" si="3"/>
        <v>0.17619510866092752</v>
      </c>
      <c r="P21" s="7">
        <f t="shared" si="3"/>
        <v>0.16068821659303453</v>
      </c>
      <c r="Q21" s="7">
        <f t="shared" si="3"/>
        <v>0.14581119858555636</v>
      </c>
      <c r="R21" s="7">
        <f t="shared" si="3"/>
        <v>0.13093418057807854</v>
      </c>
      <c r="S21" s="7">
        <f t="shared" si="3"/>
        <v>0.11937647307902748</v>
      </c>
      <c r="T21" s="7">
        <f t="shared" si="3"/>
        <v>0.10781876557997645</v>
      </c>
      <c r="U21" s="7">
        <f t="shared" si="3"/>
        <v>9.6799437688654913E-2</v>
      </c>
      <c r="V21" s="7">
        <f t="shared" si="3"/>
        <v>8.5780109797333054E-2</v>
      </c>
      <c r="W21" s="7">
        <f t="shared" si="3"/>
        <v>7.4760781906011528E-2</v>
      </c>
      <c r="X21" s="7">
        <f t="shared" si="3"/>
        <v>6.6470790472923522E-2</v>
      </c>
      <c r="Y21" s="7">
        <f t="shared" si="3"/>
        <v>5.8180799039835515E-2</v>
      </c>
      <c r="Z21" s="7">
        <f t="shared" si="3"/>
        <v>4.9890807606747509E-2</v>
      </c>
      <c r="AA21" s="7">
        <f t="shared" si="3"/>
        <v>4.5958902198604774E-2</v>
      </c>
      <c r="AB21" s="7">
        <f t="shared" si="3"/>
        <v>4.2026996790462366E-2</v>
      </c>
      <c r="AC21" s="7">
        <f t="shared" si="3"/>
        <v>3.9490721597548677E-2</v>
      </c>
      <c r="AD21" s="7">
        <f t="shared" si="3"/>
        <v>3.695444640463498E-2</v>
      </c>
      <c r="AE21" s="7">
        <f t="shared" si="3"/>
        <v>3.4778613089563475E-2</v>
      </c>
      <c r="AF21" s="7">
        <f t="shared" si="3"/>
        <v>3.2602779774491913E-2</v>
      </c>
      <c r="AG21" s="7">
        <f t="shared" si="3"/>
        <v>3.0426946459420314E-2</v>
      </c>
    </row>
    <row r="22" spans="4:33" s="7" customFormat="1" x14ac:dyDescent="0.3">
      <c r="D22" s="7" t="s">
        <v>39</v>
      </c>
      <c r="E22" s="7" t="s">
        <v>40</v>
      </c>
    </row>
    <row r="23" spans="4:33" s="7" customFormat="1" x14ac:dyDescent="0.3">
      <c r="E23" s="7" t="s">
        <v>41</v>
      </c>
    </row>
    <row r="26" spans="4:33" x14ac:dyDescent="0.3">
      <c r="E26" t="s">
        <v>36</v>
      </c>
      <c r="F26">
        <f>F21*1150</f>
        <v>455.93087234855204</v>
      </c>
    </row>
    <row r="27" spans="4:33" x14ac:dyDescent="0.3">
      <c r="E27" t="s">
        <v>37</v>
      </c>
      <c r="F27">
        <f>F21*34.5</f>
        <v>13.67792617045656</v>
      </c>
    </row>
    <row r="28" spans="4:33" x14ac:dyDescent="0.3">
      <c r="E28" t="s">
        <v>38</v>
      </c>
      <c r="F28">
        <f>F21*0.021</f>
        <v>8.3256941907126902E-3</v>
      </c>
    </row>
    <row r="31" spans="4:33" x14ac:dyDescent="0.3">
      <c r="F31" s="6">
        <f>(0.021*24*365)*0.0036*0.95</f>
        <v>0.6291431999999999</v>
      </c>
    </row>
    <row r="32" spans="4:33" x14ac:dyDescent="0.3">
      <c r="F32" s="6"/>
    </row>
    <row r="33" spans="5:6" x14ac:dyDescent="0.3">
      <c r="E33" t="s">
        <v>43</v>
      </c>
      <c r="F33">
        <f>F31*F8</f>
        <v>0.24943113739839914</v>
      </c>
    </row>
    <row r="36" spans="5:6" x14ac:dyDescent="0.3">
      <c r="F36" s="6">
        <f>F33-F4</f>
        <v>0</v>
      </c>
    </row>
  </sheetData>
  <autoFilter ref="A2:AG15" xr:uid="{E2C88ADB-ED4D-4D73-8C62-F371201A3EFC}">
    <filterColumn colId="1">
      <filters>
        <filter val="AUTO-GAS-CAM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ELC needs</vt:lpstr>
      <vt:lpstr>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2023-03-29T17:55:05Z</dcterms:modified>
</cp:coreProperties>
</file>