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Exported_files\"/>
    </mc:Choice>
  </mc:AlternateContent>
  <xr:revisionPtr revIDLastSave="0" documentId="13_ncr:1_{A917FD7D-1D60-48FD-B50C-706B0F01C73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sultados_Dic3" sheetId="1" r:id="rId1"/>
    <sheet name="Produccion_PJ" sheetId="2" r:id="rId2"/>
  </sheets>
  <definedNames>
    <definedName name="_xlnm._FilterDatabase" localSheetId="0" hidden="1">Resultados_Dic3!$B$2:$AO$759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8" i="2" l="1"/>
  <c r="I79" i="2"/>
  <c r="I80" i="2"/>
  <c r="I81" i="2"/>
  <c r="I82" i="2"/>
  <c r="I83" i="2"/>
  <c r="I84" i="2"/>
  <c r="I85" i="2"/>
  <c r="I88" i="2"/>
  <c r="B95" i="2"/>
  <c r="B96" i="2"/>
  <c r="B97" i="2"/>
  <c r="B98" i="2"/>
  <c r="B99" i="2"/>
  <c r="B94" i="2"/>
  <c r="C109" i="2"/>
  <c r="C110" i="2"/>
  <c r="C111" i="2"/>
  <c r="C112" i="2"/>
  <c r="C113" i="2"/>
  <c r="C114" i="2"/>
  <c r="F114" i="2"/>
  <c r="F113" i="2"/>
  <c r="F112" i="2"/>
  <c r="F111" i="2"/>
  <c r="F110" i="2"/>
  <c r="F109" i="2"/>
  <c r="F108" i="2"/>
  <c r="H98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I67" i="2"/>
  <c r="I68" i="2"/>
  <c r="I69" i="2"/>
  <c r="I70" i="2"/>
  <c r="I71" i="2"/>
  <c r="I72" i="2"/>
  <c r="I66" i="2"/>
  <c r="C55" i="2" l="1"/>
  <c r="C72" i="2" s="1"/>
  <c r="C56" i="2" l="1"/>
  <c r="C73" i="2" s="1"/>
  <c r="C60" i="2"/>
  <c r="C77" i="2" s="1"/>
  <c r="C59" i="2"/>
  <c r="C76" i="2" s="1"/>
  <c r="C57" i="2"/>
  <c r="C74" i="2" s="1"/>
  <c r="C61" i="2"/>
  <c r="C78" i="2" s="1"/>
  <c r="C58" i="2"/>
  <c r="C75" i="2" s="1"/>
  <c r="G89" i="2" l="1"/>
  <c r="AO88" i="2"/>
  <c r="AO89" i="2"/>
  <c r="AO90" i="2"/>
  <c r="AO91" i="2"/>
  <c r="AO92" i="2"/>
  <c r="AO93" i="2"/>
  <c r="F1" i="2"/>
  <c r="F68" i="2" s="1"/>
  <c r="I55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I57" i="2"/>
  <c r="J57" i="2"/>
  <c r="K57" i="2"/>
  <c r="J104" i="2" s="1"/>
  <c r="L57" i="2"/>
  <c r="K104" i="2" s="1"/>
  <c r="M57" i="2"/>
  <c r="L104" i="2" s="1"/>
  <c r="N57" i="2"/>
  <c r="M104" i="2" s="1"/>
  <c r="O57" i="2"/>
  <c r="N104" i="2" s="1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I23" i="2"/>
  <c r="F25" i="2" l="1"/>
  <c r="L25" i="2" s="1"/>
  <c r="F31" i="2"/>
  <c r="N31" i="2" s="1"/>
  <c r="F30" i="2"/>
  <c r="P30" i="2" s="1"/>
  <c r="O113" i="2" s="1"/>
  <c r="F41" i="2"/>
  <c r="AH41" i="2" s="1"/>
  <c r="F51" i="2"/>
  <c r="I51" i="2" s="1"/>
  <c r="F55" i="2"/>
  <c r="I104" i="2"/>
  <c r="H104" i="2"/>
  <c r="F26" i="2"/>
  <c r="AL26" i="2" s="1"/>
  <c r="F67" i="2"/>
  <c r="L98" i="2"/>
  <c r="K103" i="2"/>
  <c r="K102" i="2"/>
  <c r="N101" i="2"/>
  <c r="J101" i="2"/>
  <c r="N100" i="2"/>
  <c r="J100" i="2"/>
  <c r="N99" i="2"/>
  <c r="J99" i="2"/>
  <c r="F28" i="2"/>
  <c r="AE28" i="2" s="1"/>
  <c r="F39" i="2"/>
  <c r="AN39" i="2" s="1"/>
  <c r="F43" i="2"/>
  <c r="AM43" i="2" s="1"/>
  <c r="F53" i="2"/>
  <c r="F57" i="2"/>
  <c r="F69" i="2"/>
  <c r="AM25" i="2"/>
  <c r="AE25" i="2"/>
  <c r="W25" i="2"/>
  <c r="O25" i="2"/>
  <c r="N108" i="2" s="1"/>
  <c r="AM30" i="2"/>
  <c r="W30" i="2"/>
  <c r="K98" i="2"/>
  <c r="N103" i="2"/>
  <c r="J102" i="2"/>
  <c r="M101" i="2"/>
  <c r="I101" i="2"/>
  <c r="M100" i="2"/>
  <c r="I100" i="2"/>
  <c r="M99" i="2"/>
  <c r="I99" i="2"/>
  <c r="F27" i="2"/>
  <c r="P27" i="2" s="1"/>
  <c r="O110" i="2" s="1"/>
  <c r="F40" i="2"/>
  <c r="U40" i="2" s="1"/>
  <c r="F44" i="2"/>
  <c r="R44" i="2" s="1"/>
  <c r="F54" i="2"/>
  <c r="F66" i="2"/>
  <c r="F72" i="2"/>
  <c r="AK25" i="2"/>
  <c r="AC25" i="2"/>
  <c r="U25" i="2"/>
  <c r="M25" i="2"/>
  <c r="N102" i="2"/>
  <c r="N98" i="2"/>
  <c r="J98" i="2"/>
  <c r="M103" i="2"/>
  <c r="I103" i="2"/>
  <c r="M102" i="2"/>
  <c r="I102" i="2"/>
  <c r="L101" i="2"/>
  <c r="H101" i="2"/>
  <c r="L100" i="2"/>
  <c r="H100" i="2"/>
  <c r="L99" i="2"/>
  <c r="H99" i="2"/>
  <c r="I30" i="2"/>
  <c r="K26" i="2"/>
  <c r="J109" i="2" s="1"/>
  <c r="AI25" i="2"/>
  <c r="AA25" i="2"/>
  <c r="S25" i="2"/>
  <c r="K25" i="2"/>
  <c r="AE30" i="2"/>
  <c r="J103" i="2"/>
  <c r="M98" i="2"/>
  <c r="I98" i="2"/>
  <c r="L103" i="2"/>
  <c r="H103" i="2"/>
  <c r="L102" i="2"/>
  <c r="K101" i="2"/>
  <c r="K100" i="2"/>
  <c r="K99" i="2"/>
  <c r="H102" i="2"/>
  <c r="F29" i="2"/>
  <c r="Z29" i="2" s="1"/>
  <c r="F38" i="2"/>
  <c r="AB38" i="2" s="1"/>
  <c r="F42" i="2"/>
  <c r="R42" i="2" s="1"/>
  <c r="F52" i="2"/>
  <c r="F56" i="2"/>
  <c r="I25" i="2"/>
  <c r="AG25" i="2"/>
  <c r="Y25" i="2"/>
  <c r="Q25" i="2"/>
  <c r="X30" i="2"/>
  <c r="S30" i="2"/>
  <c r="AL31" i="2"/>
  <c r="AD31" i="2"/>
  <c r="V31" i="2"/>
  <c r="AH42" i="2"/>
  <c r="K31" i="2"/>
  <c r="O31" i="2"/>
  <c r="S31" i="2"/>
  <c r="W31" i="2"/>
  <c r="AA31" i="2"/>
  <c r="AE31" i="2"/>
  <c r="AI31" i="2"/>
  <c r="AM31" i="2"/>
  <c r="I31" i="2"/>
  <c r="M31" i="2"/>
  <c r="Q31" i="2"/>
  <c r="U31" i="2"/>
  <c r="Y31" i="2"/>
  <c r="AC31" i="2"/>
  <c r="AG31" i="2"/>
  <c r="AK31" i="2"/>
  <c r="I27" i="2"/>
  <c r="M27" i="2"/>
  <c r="Y27" i="2"/>
  <c r="AC27" i="2"/>
  <c r="L27" i="2"/>
  <c r="K110" i="2" s="1"/>
  <c r="R27" i="2"/>
  <c r="AH27" i="2"/>
  <c r="AM27" i="2"/>
  <c r="X27" i="2"/>
  <c r="AD27" i="2"/>
  <c r="J27" i="2"/>
  <c r="O27" i="2"/>
  <c r="N110" i="2" s="1"/>
  <c r="AE27" i="2"/>
  <c r="AJ27" i="2"/>
  <c r="AH40" i="2"/>
  <c r="AJ31" i="2"/>
  <c r="AB31" i="2"/>
  <c r="T31" i="2"/>
  <c r="L31" i="2"/>
  <c r="AF27" i="2"/>
  <c r="K27" i="2"/>
  <c r="J110" i="2" s="1"/>
  <c r="M114" i="2"/>
  <c r="AH31" i="2"/>
  <c r="Z31" i="2"/>
  <c r="R31" i="2"/>
  <c r="J31" i="2"/>
  <c r="AA27" i="2"/>
  <c r="Q29" i="2"/>
  <c r="U29" i="2"/>
  <c r="AM29" i="2"/>
  <c r="N29" i="2"/>
  <c r="J29" i="2"/>
  <c r="O29" i="2"/>
  <c r="U38" i="2"/>
  <c r="K42" i="2"/>
  <c r="O42" i="2"/>
  <c r="S42" i="2"/>
  <c r="W42" i="2"/>
  <c r="AA42" i="2"/>
  <c r="AE42" i="2"/>
  <c r="AI42" i="2"/>
  <c r="AM42" i="2"/>
  <c r="L42" i="2"/>
  <c r="P42" i="2"/>
  <c r="T42" i="2"/>
  <c r="X42" i="2"/>
  <c r="AB42" i="2"/>
  <c r="AF42" i="2"/>
  <c r="AJ42" i="2"/>
  <c r="AN42" i="2"/>
  <c r="I42" i="2"/>
  <c r="M42" i="2"/>
  <c r="Q42" i="2"/>
  <c r="U42" i="2"/>
  <c r="Y42" i="2"/>
  <c r="AC42" i="2"/>
  <c r="AG42" i="2"/>
  <c r="AK42" i="2"/>
  <c r="V42" i="2"/>
  <c r="AL42" i="2"/>
  <c r="J42" i="2"/>
  <c r="Z42" i="2"/>
  <c r="N42" i="2"/>
  <c r="AD42" i="2"/>
  <c r="AN31" i="2"/>
  <c r="AF31" i="2"/>
  <c r="X31" i="2"/>
  <c r="P31" i="2"/>
  <c r="V29" i="2"/>
  <c r="V27" i="2"/>
  <c r="Q26" i="2"/>
  <c r="AG26" i="2"/>
  <c r="AC41" i="2"/>
  <c r="F71" i="2"/>
  <c r="F85" i="2"/>
  <c r="F81" i="2"/>
  <c r="F84" i="2"/>
  <c r="F80" i="2"/>
  <c r="F83" i="2"/>
  <c r="F79" i="2"/>
  <c r="F82" i="2"/>
  <c r="AL25" i="2"/>
  <c r="AH25" i="2"/>
  <c r="AD25" i="2"/>
  <c r="Z25" i="2"/>
  <c r="V25" i="2"/>
  <c r="R25" i="2"/>
  <c r="N25" i="2"/>
  <c r="J25" i="2"/>
  <c r="AK30" i="2"/>
  <c r="AG30" i="2"/>
  <c r="AC30" i="2"/>
  <c r="Y30" i="2"/>
  <c r="U30" i="2"/>
  <c r="Q30" i="2"/>
  <c r="M30" i="2"/>
  <c r="AJ28" i="2"/>
  <c r="O28" i="2"/>
  <c r="N111" i="2" s="1"/>
  <c r="Z26" i="2"/>
  <c r="AI28" i="2"/>
  <c r="AN26" i="2"/>
  <c r="S26" i="2"/>
  <c r="I28" i="2"/>
  <c r="Y28" i="2"/>
  <c r="I39" i="2"/>
  <c r="M39" i="2"/>
  <c r="Q39" i="2"/>
  <c r="U39" i="2"/>
  <c r="Y39" i="2"/>
  <c r="AC39" i="2"/>
  <c r="AG39" i="2"/>
  <c r="AK39" i="2"/>
  <c r="J39" i="2"/>
  <c r="N39" i="2"/>
  <c r="R39" i="2"/>
  <c r="V39" i="2"/>
  <c r="Z39" i="2"/>
  <c r="AD39" i="2"/>
  <c r="AH39" i="2"/>
  <c r="AL39" i="2"/>
  <c r="K39" i="2"/>
  <c r="O39" i="2"/>
  <c r="S39" i="2"/>
  <c r="W39" i="2"/>
  <c r="AA39" i="2"/>
  <c r="AE39" i="2"/>
  <c r="AI39" i="2"/>
  <c r="AM39" i="2"/>
  <c r="L39" i="2"/>
  <c r="AB39" i="2"/>
  <c r="P39" i="2"/>
  <c r="AF39" i="2"/>
  <c r="T39" i="2"/>
  <c r="AJ39" i="2"/>
  <c r="K43" i="2"/>
  <c r="AE43" i="2"/>
  <c r="AF43" i="2"/>
  <c r="Q43" i="2"/>
  <c r="AK43" i="2"/>
  <c r="AN25" i="2"/>
  <c r="AJ25" i="2"/>
  <c r="AF25" i="2"/>
  <c r="AB25" i="2"/>
  <c r="X25" i="2"/>
  <c r="T25" i="2"/>
  <c r="P25" i="2"/>
  <c r="AB28" i="2"/>
  <c r="AM26" i="2"/>
  <c r="R26" i="2"/>
  <c r="X39" i="2"/>
  <c r="F70" i="2"/>
  <c r="C29" i="2" l="1"/>
  <c r="B27" i="2"/>
  <c r="B30" i="2"/>
  <c r="W41" i="2"/>
  <c r="AL41" i="2"/>
  <c r="AM44" i="2"/>
  <c r="U44" i="2"/>
  <c r="AJ41" i="2"/>
  <c r="Z41" i="2"/>
  <c r="AG40" i="2"/>
  <c r="X41" i="2"/>
  <c r="L41" i="2"/>
  <c r="J41" i="2"/>
  <c r="X40" i="2"/>
  <c r="AN30" i="2"/>
  <c r="V30" i="2"/>
  <c r="Y41" i="2"/>
  <c r="AI40" i="2"/>
  <c r="Z30" i="2"/>
  <c r="L30" i="2"/>
  <c r="AA30" i="2"/>
  <c r="R30" i="2"/>
  <c r="AI43" i="2"/>
  <c r="AE40" i="2"/>
  <c r="AC40" i="2"/>
  <c r="AG43" i="2"/>
  <c r="M43" i="2"/>
  <c r="X43" i="2"/>
  <c r="AA43" i="2"/>
  <c r="AL43" i="2"/>
  <c r="AD41" i="2"/>
  <c r="AD38" i="2"/>
  <c r="AJ40" i="2"/>
  <c r="AD40" i="2"/>
  <c r="AC43" i="2"/>
  <c r="AN43" i="2"/>
  <c r="T43" i="2"/>
  <c r="W43" i="2"/>
  <c r="N43" i="2"/>
  <c r="AK41" i="2"/>
  <c r="M41" i="2"/>
  <c r="AB41" i="2"/>
  <c r="AI41" i="2"/>
  <c r="I41" i="2"/>
  <c r="B28" i="2" s="1"/>
  <c r="O41" i="2"/>
  <c r="R41" i="2"/>
  <c r="AG29" i="2"/>
  <c r="AF29" i="2"/>
  <c r="AA29" i="2"/>
  <c r="P40" i="2"/>
  <c r="S40" i="2"/>
  <c r="R40" i="2"/>
  <c r="Q40" i="2"/>
  <c r="Z27" i="2"/>
  <c r="AN27" i="2"/>
  <c r="S27" i="2"/>
  <c r="AB27" i="2"/>
  <c r="AK27" i="2"/>
  <c r="U27" i="2"/>
  <c r="AD30" i="2"/>
  <c r="O30" i="2"/>
  <c r="AJ30" i="2"/>
  <c r="J30" i="2"/>
  <c r="AF30" i="2"/>
  <c r="AB30" i="2"/>
  <c r="U41" i="2"/>
  <c r="AF41" i="2"/>
  <c r="AM41" i="2"/>
  <c r="Q41" i="2"/>
  <c r="S41" i="2"/>
  <c r="V41" i="2"/>
  <c r="P41" i="2"/>
  <c r="U43" i="2"/>
  <c r="AJ43" i="2"/>
  <c r="P43" i="2"/>
  <c r="O43" i="2"/>
  <c r="AD43" i="2"/>
  <c r="AG41" i="2"/>
  <c r="AN41" i="2"/>
  <c r="T41" i="2"/>
  <c r="AE41" i="2"/>
  <c r="AA41" i="2"/>
  <c r="K41" i="2"/>
  <c r="N41" i="2"/>
  <c r="AN40" i="2"/>
  <c r="AC29" i="2"/>
  <c r="AB29" i="2"/>
  <c r="W29" i="2"/>
  <c r="AB40" i="2"/>
  <c r="O40" i="2"/>
  <c r="N40" i="2"/>
  <c r="M40" i="2"/>
  <c r="T27" i="2"/>
  <c r="AI27" i="2"/>
  <c r="N27" i="2"/>
  <c r="W27" i="2"/>
  <c r="AG27" i="2"/>
  <c r="Q27" i="2"/>
  <c r="AL27" i="2"/>
  <c r="K30" i="2"/>
  <c r="AI30" i="2"/>
  <c r="T30" i="2"/>
  <c r="N30" i="2"/>
  <c r="AL30" i="2"/>
  <c r="AH30" i="2"/>
  <c r="W26" i="2"/>
  <c r="L28" i="2"/>
  <c r="K111" i="2" s="1"/>
  <c r="AH28" i="2"/>
  <c r="X26" i="2"/>
  <c r="S28" i="2"/>
  <c r="AN28" i="2"/>
  <c r="J26" i="2"/>
  <c r="AE26" i="2"/>
  <c r="T28" i="2"/>
  <c r="AC26" i="2"/>
  <c r="M26" i="2"/>
  <c r="AE38" i="2"/>
  <c r="N38" i="2"/>
  <c r="M108" i="2" s="1"/>
  <c r="AL44" i="2"/>
  <c r="AN44" i="2"/>
  <c r="AA26" i="2"/>
  <c r="AK28" i="2"/>
  <c r="U28" i="2"/>
  <c r="AB26" i="2"/>
  <c r="R28" i="2"/>
  <c r="AM28" i="2"/>
  <c r="AG28" i="2"/>
  <c r="Q28" i="2"/>
  <c r="AD26" i="2"/>
  <c r="X28" i="2"/>
  <c r="O26" i="2"/>
  <c r="N109" i="2" s="1"/>
  <c r="AJ26" i="2"/>
  <c r="Z28" i="2"/>
  <c r="Y26" i="2"/>
  <c r="I26" i="2"/>
  <c r="AN38" i="2"/>
  <c r="AH44" i="2"/>
  <c r="AI44" i="2"/>
  <c r="X44" i="2"/>
  <c r="AM38" i="2"/>
  <c r="V26" i="2"/>
  <c r="L26" i="2"/>
  <c r="K109" i="2" s="1"/>
  <c r="AH26" i="2"/>
  <c r="W28" i="2"/>
  <c r="AC28" i="2"/>
  <c r="M28" i="2"/>
  <c r="N26" i="2"/>
  <c r="M109" i="2" s="1"/>
  <c r="AI26" i="2"/>
  <c r="AD28" i="2"/>
  <c r="T26" i="2"/>
  <c r="J28" i="2"/>
  <c r="AK26" i="2"/>
  <c r="U26" i="2"/>
  <c r="S38" i="2"/>
  <c r="AK44" i="2"/>
  <c r="P26" i="2"/>
  <c r="O109" i="2" s="1"/>
  <c r="AF26" i="2"/>
  <c r="I110" i="2"/>
  <c r="AK38" i="2"/>
  <c r="P38" i="2"/>
  <c r="Y38" i="2"/>
  <c r="AI38" i="2"/>
  <c r="L38" i="2"/>
  <c r="Z38" i="2"/>
  <c r="J38" i="2"/>
  <c r="I108" i="2" s="1"/>
  <c r="I112" i="2"/>
  <c r="J44" i="2"/>
  <c r="C31" i="2" s="1"/>
  <c r="AE44" i="2"/>
  <c r="AD44" i="2"/>
  <c r="AA44" i="2"/>
  <c r="AG44" i="2"/>
  <c r="Q44" i="2"/>
  <c r="AJ44" i="2"/>
  <c r="T44" i="2"/>
  <c r="I113" i="2"/>
  <c r="V43" i="2"/>
  <c r="Y43" i="2"/>
  <c r="I43" i="2"/>
  <c r="H113" i="2" s="1"/>
  <c r="F124" i="2" s="1"/>
  <c r="AB43" i="2"/>
  <c r="L43" i="2"/>
  <c r="S43" i="2"/>
  <c r="H111" i="2"/>
  <c r="F122" i="2" s="1"/>
  <c r="Z43" i="2"/>
  <c r="Z44" i="2"/>
  <c r="AL29" i="2"/>
  <c r="AF38" i="2"/>
  <c r="I38" i="2"/>
  <c r="T38" i="2"/>
  <c r="AC38" i="2"/>
  <c r="AL38" i="2"/>
  <c r="V38" i="2"/>
  <c r="M38" i="2"/>
  <c r="Y29" i="2"/>
  <c r="AN29" i="2"/>
  <c r="X29" i="2"/>
  <c r="AI29" i="2"/>
  <c r="R29" i="2"/>
  <c r="M29" i="2"/>
  <c r="L112" i="2" s="1"/>
  <c r="I114" i="2"/>
  <c r="K38" i="2"/>
  <c r="K29" i="2"/>
  <c r="J112" i="2" s="1"/>
  <c r="W44" i="2"/>
  <c r="V44" i="2"/>
  <c r="S44" i="2"/>
  <c r="AC44" i="2"/>
  <c r="M44" i="2"/>
  <c r="AF44" i="2"/>
  <c r="P44" i="2"/>
  <c r="T40" i="2"/>
  <c r="L40" i="2"/>
  <c r="AA40" i="2"/>
  <c r="K40" i="2"/>
  <c r="Z40" i="2"/>
  <c r="J40" i="2"/>
  <c r="C27" i="2" s="1"/>
  <c r="Y40" i="2"/>
  <c r="I40" i="2"/>
  <c r="P29" i="2"/>
  <c r="O112" i="2" s="1"/>
  <c r="H109" i="2"/>
  <c r="F120" i="2" s="1"/>
  <c r="W38" i="2"/>
  <c r="AA38" i="2"/>
  <c r="AJ38" i="2"/>
  <c r="O38" i="2"/>
  <c r="X38" i="2"/>
  <c r="AH38" i="2"/>
  <c r="R38" i="2"/>
  <c r="AK29" i="2"/>
  <c r="T29" i="2"/>
  <c r="AJ29" i="2"/>
  <c r="S29" i="2"/>
  <c r="AE29" i="2"/>
  <c r="L29" i="2"/>
  <c r="K112" i="2" s="1"/>
  <c r="I29" i="2"/>
  <c r="AG38" i="2"/>
  <c r="AD29" i="2"/>
  <c r="O44" i="2"/>
  <c r="N44" i="2"/>
  <c r="K44" i="2"/>
  <c r="Y44" i="2"/>
  <c r="I44" i="2"/>
  <c r="B31" i="2" s="1"/>
  <c r="AB44" i="2"/>
  <c r="L44" i="2"/>
  <c r="AF40" i="2"/>
  <c r="AM40" i="2"/>
  <c r="W40" i="2"/>
  <c r="AL40" i="2"/>
  <c r="V40" i="2"/>
  <c r="AK40" i="2"/>
  <c r="Q38" i="2"/>
  <c r="AH29" i="2"/>
  <c r="I109" i="2"/>
  <c r="L113" i="2"/>
  <c r="L109" i="2"/>
  <c r="O114" i="2"/>
  <c r="N28" i="2"/>
  <c r="P28" i="2"/>
  <c r="AL28" i="2"/>
  <c r="V28" i="2"/>
  <c r="K28" i="2"/>
  <c r="AF28" i="2"/>
  <c r="AA28" i="2"/>
  <c r="O108" i="2"/>
  <c r="L111" i="2"/>
  <c r="N112" i="2"/>
  <c r="M112" i="2"/>
  <c r="M110" i="2"/>
  <c r="I111" i="2"/>
  <c r="L110" i="2"/>
  <c r="L114" i="2"/>
  <c r="N114" i="2"/>
  <c r="J113" i="2"/>
  <c r="J43" i="2"/>
  <c r="AH43" i="2"/>
  <c r="R43" i="2"/>
  <c r="K114" i="2"/>
  <c r="J114" i="2"/>
  <c r="M113" i="2"/>
  <c r="N113" i="2"/>
  <c r="K113" i="2"/>
  <c r="J79" i="2"/>
  <c r="N79" i="2"/>
  <c r="R79" i="2"/>
  <c r="R88" i="2" s="1"/>
  <c r="V79" i="2"/>
  <c r="V88" i="2" s="1"/>
  <c r="Z79" i="2"/>
  <c r="Z88" i="2" s="1"/>
  <c r="AD79" i="2"/>
  <c r="AD88" i="2" s="1"/>
  <c r="AH79" i="2"/>
  <c r="AH88" i="2" s="1"/>
  <c r="AL79" i="2"/>
  <c r="AL88" i="2" s="1"/>
  <c r="K79" i="2"/>
  <c r="O79" i="2"/>
  <c r="O88" i="2" s="1"/>
  <c r="S79" i="2"/>
  <c r="S88" i="2" s="1"/>
  <c r="W79" i="2"/>
  <c r="W88" i="2" s="1"/>
  <c r="AA79" i="2"/>
  <c r="AA88" i="2" s="1"/>
  <c r="AE79" i="2"/>
  <c r="AE88" i="2" s="1"/>
  <c r="AI79" i="2"/>
  <c r="AI88" i="2" s="1"/>
  <c r="AM79" i="2"/>
  <c r="AM88" i="2" s="1"/>
  <c r="L79" i="2"/>
  <c r="P79" i="2"/>
  <c r="P88" i="2" s="1"/>
  <c r="T79" i="2"/>
  <c r="T88" i="2" s="1"/>
  <c r="X79" i="2"/>
  <c r="X88" i="2" s="1"/>
  <c r="AB79" i="2"/>
  <c r="AB88" i="2" s="1"/>
  <c r="AF79" i="2"/>
  <c r="AF88" i="2" s="1"/>
  <c r="AJ79" i="2"/>
  <c r="AJ88" i="2" s="1"/>
  <c r="AN79" i="2"/>
  <c r="AN88" i="2" s="1"/>
  <c r="M79" i="2"/>
  <c r="AC79" i="2"/>
  <c r="AC88" i="2" s="1"/>
  <c r="Q79" i="2"/>
  <c r="Q88" i="2" s="1"/>
  <c r="AG79" i="2"/>
  <c r="AG88" i="2" s="1"/>
  <c r="U79" i="2"/>
  <c r="U88" i="2" s="1"/>
  <c r="AK79" i="2"/>
  <c r="AK88" i="2" s="1"/>
  <c r="Y79" i="2"/>
  <c r="Y88" i="2" s="1"/>
  <c r="M81" i="2"/>
  <c r="M90" i="2" s="1"/>
  <c r="Q81" i="2"/>
  <c r="U81" i="2"/>
  <c r="U90" i="2" s="1"/>
  <c r="Y81" i="2"/>
  <c r="Y90" i="2" s="1"/>
  <c r="AC81" i="2"/>
  <c r="AC90" i="2" s="1"/>
  <c r="AG81" i="2"/>
  <c r="AG90" i="2" s="1"/>
  <c r="AK81" i="2"/>
  <c r="J81" i="2"/>
  <c r="N81" i="2"/>
  <c r="N90" i="2" s="1"/>
  <c r="R81" i="2"/>
  <c r="R90" i="2" s="1"/>
  <c r="V81" i="2"/>
  <c r="V90" i="2" s="1"/>
  <c r="Z81" i="2"/>
  <c r="AD81" i="2"/>
  <c r="AD90" i="2" s="1"/>
  <c r="AH81" i="2"/>
  <c r="AH90" i="2" s="1"/>
  <c r="AL81" i="2"/>
  <c r="AL90" i="2" s="1"/>
  <c r="K81" i="2"/>
  <c r="K90" i="2" s="1"/>
  <c r="O81" i="2"/>
  <c r="O90" i="2" s="1"/>
  <c r="S81" i="2"/>
  <c r="S90" i="2" s="1"/>
  <c r="W81" i="2"/>
  <c r="W90" i="2" s="1"/>
  <c r="AA81" i="2"/>
  <c r="AA90" i="2" s="1"/>
  <c r="AE81" i="2"/>
  <c r="AE90" i="2" s="1"/>
  <c r="AI81" i="2"/>
  <c r="AM81" i="2"/>
  <c r="AM90" i="2" s="1"/>
  <c r="L81" i="2"/>
  <c r="L90" i="2" s="1"/>
  <c r="AB81" i="2"/>
  <c r="AB90" i="2" s="1"/>
  <c r="P81" i="2"/>
  <c r="P90" i="2" s="1"/>
  <c r="AF81" i="2"/>
  <c r="AF90" i="2" s="1"/>
  <c r="T81" i="2"/>
  <c r="T90" i="2" s="1"/>
  <c r="AJ81" i="2"/>
  <c r="AJ90" i="2" s="1"/>
  <c r="X81" i="2"/>
  <c r="X90" i="2" s="1"/>
  <c r="AN81" i="2"/>
  <c r="AN90" i="2" s="1"/>
  <c r="M83" i="2"/>
  <c r="M92" i="2" s="1"/>
  <c r="Q83" i="2"/>
  <c r="Q92" i="2" s="1"/>
  <c r="U83" i="2"/>
  <c r="U92" i="2" s="1"/>
  <c r="Y83" i="2"/>
  <c r="AC83" i="2"/>
  <c r="AG83" i="2"/>
  <c r="AG92" i="2" s="1"/>
  <c r="AK83" i="2"/>
  <c r="J83" i="2"/>
  <c r="N83" i="2"/>
  <c r="N92" i="2" s="1"/>
  <c r="R83" i="2"/>
  <c r="V83" i="2"/>
  <c r="V92" i="2" s="1"/>
  <c r="Z83" i="2"/>
  <c r="Z92" i="2" s="1"/>
  <c r="AD83" i="2"/>
  <c r="AH83" i="2"/>
  <c r="AH92" i="2" s="1"/>
  <c r="AL83" i="2"/>
  <c r="K83" i="2"/>
  <c r="O83" i="2"/>
  <c r="O92" i="2" s="1"/>
  <c r="S83" i="2"/>
  <c r="S92" i="2" s="1"/>
  <c r="W83" i="2"/>
  <c r="W92" i="2" s="1"/>
  <c r="AA83" i="2"/>
  <c r="AA92" i="2" s="1"/>
  <c r="AE83" i="2"/>
  <c r="AI83" i="2"/>
  <c r="AM83" i="2"/>
  <c r="AM92" i="2" s="1"/>
  <c r="L83" i="2"/>
  <c r="AB83" i="2"/>
  <c r="AB92" i="2" s="1"/>
  <c r="P83" i="2"/>
  <c r="AF83" i="2"/>
  <c r="AF92" i="2" s="1"/>
  <c r="T83" i="2"/>
  <c r="AJ83" i="2"/>
  <c r="AJ92" i="2" s="1"/>
  <c r="X83" i="2"/>
  <c r="X92" i="2" s="1"/>
  <c r="AN83" i="2"/>
  <c r="AN92" i="2" s="1"/>
  <c r="M85" i="2"/>
  <c r="Q85" i="2"/>
  <c r="U85" i="2"/>
  <c r="Y85" i="2"/>
  <c r="AC85" i="2"/>
  <c r="AG85" i="2"/>
  <c r="AK85" i="2"/>
  <c r="J85" i="2"/>
  <c r="N85" i="2"/>
  <c r="R85" i="2"/>
  <c r="V85" i="2"/>
  <c r="Z85" i="2"/>
  <c r="AD85" i="2"/>
  <c r="AH85" i="2"/>
  <c r="AL85" i="2"/>
  <c r="K85" i="2"/>
  <c r="O85" i="2"/>
  <c r="S85" i="2"/>
  <c r="W85" i="2"/>
  <c r="AA85" i="2"/>
  <c r="AE85" i="2"/>
  <c r="AI85" i="2"/>
  <c r="AM85" i="2"/>
  <c r="L85" i="2"/>
  <c r="AB85" i="2"/>
  <c r="P85" i="2"/>
  <c r="AF85" i="2"/>
  <c r="T85" i="2"/>
  <c r="AJ85" i="2"/>
  <c r="X85" i="2"/>
  <c r="AN85" i="2"/>
  <c r="M80" i="2"/>
  <c r="M89" i="2" s="1"/>
  <c r="Q80" i="2"/>
  <c r="Q89" i="2" s="1"/>
  <c r="U80" i="2"/>
  <c r="U89" i="2" s="1"/>
  <c r="Y80" i="2"/>
  <c r="AC80" i="2"/>
  <c r="AC89" i="2" s="1"/>
  <c r="AG80" i="2"/>
  <c r="AG89" i="2" s="1"/>
  <c r="AK80" i="2"/>
  <c r="AK89" i="2" s="1"/>
  <c r="J80" i="2"/>
  <c r="J89" i="2" s="1"/>
  <c r="N80" i="2"/>
  <c r="N89" i="2" s="1"/>
  <c r="R80" i="2"/>
  <c r="R89" i="2" s="1"/>
  <c r="V80" i="2"/>
  <c r="V89" i="2" s="1"/>
  <c r="Z80" i="2"/>
  <c r="Z89" i="2" s="1"/>
  <c r="AD80" i="2"/>
  <c r="AD89" i="2" s="1"/>
  <c r="AH80" i="2"/>
  <c r="AH89" i="2" s="1"/>
  <c r="AL80" i="2"/>
  <c r="AL89" i="2" s="1"/>
  <c r="K80" i="2"/>
  <c r="K89" i="2" s="1"/>
  <c r="O80" i="2"/>
  <c r="O89" i="2" s="1"/>
  <c r="S80" i="2"/>
  <c r="S89" i="2" s="1"/>
  <c r="W80" i="2"/>
  <c r="AA80" i="2"/>
  <c r="AA89" i="2" s="1"/>
  <c r="AE80" i="2"/>
  <c r="AE89" i="2" s="1"/>
  <c r="AI80" i="2"/>
  <c r="AI89" i="2" s="1"/>
  <c r="AM80" i="2"/>
  <c r="AM89" i="2" s="1"/>
  <c r="L80" i="2"/>
  <c r="AB80" i="2"/>
  <c r="AB89" i="2" s="1"/>
  <c r="P80" i="2"/>
  <c r="P89" i="2" s="1"/>
  <c r="AF80" i="2"/>
  <c r="AF89" i="2" s="1"/>
  <c r="T80" i="2"/>
  <c r="AJ80" i="2"/>
  <c r="AJ89" i="2" s="1"/>
  <c r="X80" i="2"/>
  <c r="X89" i="2" s="1"/>
  <c r="AN80" i="2"/>
  <c r="AN89" i="2" s="1"/>
  <c r="I91" i="2"/>
  <c r="M82" i="2"/>
  <c r="Q82" i="2"/>
  <c r="Q91" i="2" s="1"/>
  <c r="U82" i="2"/>
  <c r="U91" i="2" s="1"/>
  <c r="Y82" i="2"/>
  <c r="Y91" i="2" s="1"/>
  <c r="AC82" i="2"/>
  <c r="AC91" i="2" s="1"/>
  <c r="AG82" i="2"/>
  <c r="AG91" i="2" s="1"/>
  <c r="AK82" i="2"/>
  <c r="J82" i="2"/>
  <c r="J91" i="2" s="1"/>
  <c r="N82" i="2"/>
  <c r="R82" i="2"/>
  <c r="R91" i="2" s="1"/>
  <c r="V82" i="2"/>
  <c r="Z82" i="2"/>
  <c r="Z91" i="2" s="1"/>
  <c r="AD82" i="2"/>
  <c r="AD91" i="2" s="1"/>
  <c r="AH82" i="2"/>
  <c r="AH91" i="2" s="1"/>
  <c r="AL82" i="2"/>
  <c r="AL91" i="2" s="1"/>
  <c r="K82" i="2"/>
  <c r="O82" i="2"/>
  <c r="O91" i="2" s="1"/>
  <c r="S82" i="2"/>
  <c r="W82" i="2"/>
  <c r="W91" i="2" s="1"/>
  <c r="AA82" i="2"/>
  <c r="AA91" i="2" s="1"/>
  <c r="AE82" i="2"/>
  <c r="AE91" i="2" s="1"/>
  <c r="AI82" i="2"/>
  <c r="AI91" i="2" s="1"/>
  <c r="AM82" i="2"/>
  <c r="L82" i="2"/>
  <c r="AB82" i="2"/>
  <c r="AB91" i="2" s="1"/>
  <c r="P82" i="2"/>
  <c r="AF82" i="2"/>
  <c r="T82" i="2"/>
  <c r="AJ82" i="2"/>
  <c r="AJ91" i="2" s="1"/>
  <c r="X82" i="2"/>
  <c r="AN82" i="2"/>
  <c r="AN91" i="2" s="1"/>
  <c r="M84" i="2"/>
  <c r="Q84" i="2"/>
  <c r="Q93" i="2" s="1"/>
  <c r="U84" i="2"/>
  <c r="U93" i="2" s="1"/>
  <c r="Y84" i="2"/>
  <c r="Y93" i="2" s="1"/>
  <c r="AC84" i="2"/>
  <c r="AC93" i="2" s="1"/>
  <c r="AG84" i="2"/>
  <c r="AG93" i="2" s="1"/>
  <c r="AK84" i="2"/>
  <c r="AK93" i="2" s="1"/>
  <c r="J84" i="2"/>
  <c r="J93" i="2" s="1"/>
  <c r="N84" i="2"/>
  <c r="R84" i="2"/>
  <c r="R93" i="2" s="1"/>
  <c r="V84" i="2"/>
  <c r="V93" i="2" s="1"/>
  <c r="Z84" i="2"/>
  <c r="Z93" i="2" s="1"/>
  <c r="AD84" i="2"/>
  <c r="AD93" i="2" s="1"/>
  <c r="AH84" i="2"/>
  <c r="AH93" i="2" s="1"/>
  <c r="AL84" i="2"/>
  <c r="AL93" i="2" s="1"/>
  <c r="K84" i="2"/>
  <c r="K93" i="2" s="1"/>
  <c r="O84" i="2"/>
  <c r="S84" i="2"/>
  <c r="S93" i="2" s="1"/>
  <c r="W84" i="2"/>
  <c r="W93" i="2" s="1"/>
  <c r="AA84" i="2"/>
  <c r="AA93" i="2" s="1"/>
  <c r="AE84" i="2"/>
  <c r="AE93" i="2" s="1"/>
  <c r="AI84" i="2"/>
  <c r="AI93" i="2" s="1"/>
  <c r="AM84" i="2"/>
  <c r="AM93" i="2" s="1"/>
  <c r="L84" i="2"/>
  <c r="L93" i="2" s="1"/>
  <c r="AB84" i="2"/>
  <c r="AB93" i="2" s="1"/>
  <c r="P84" i="2"/>
  <c r="P93" i="2" s="1"/>
  <c r="AF84" i="2"/>
  <c r="AF93" i="2" s="1"/>
  <c r="T84" i="2"/>
  <c r="AJ84" i="2"/>
  <c r="X84" i="2"/>
  <c r="X93" i="2" s="1"/>
  <c r="AN84" i="2"/>
  <c r="AN93" i="2" s="1"/>
  <c r="C51" i="2" l="1"/>
  <c r="C41" i="2"/>
  <c r="B38" i="2"/>
  <c r="B48" i="2" s="1"/>
  <c r="B58" i="2" s="1"/>
  <c r="B75" i="2" s="1"/>
  <c r="B84" i="2" s="1"/>
  <c r="C47" i="2"/>
  <c r="C37" i="2"/>
  <c r="B41" i="2"/>
  <c r="B51" i="2" s="1"/>
  <c r="B61" i="2" s="1"/>
  <c r="B78" i="2" s="1"/>
  <c r="B87" i="2" s="1"/>
  <c r="M91" i="2"/>
  <c r="K92" i="2"/>
  <c r="Y92" i="2"/>
  <c r="Z90" i="2"/>
  <c r="J90" i="2"/>
  <c r="C49" i="2"/>
  <c r="C25" i="2"/>
  <c r="AL92" i="2"/>
  <c r="C26" i="2"/>
  <c r="C36" i="2"/>
  <c r="C39" i="2"/>
  <c r="R92" i="2"/>
  <c r="B29" i="2"/>
  <c r="B39" i="2"/>
  <c r="C28" i="2"/>
  <c r="C38" i="2" s="1"/>
  <c r="B26" i="2"/>
  <c r="B36" i="2"/>
  <c r="C30" i="2"/>
  <c r="C40" i="2" s="1"/>
  <c r="B40" i="2"/>
  <c r="B50" i="2" s="1"/>
  <c r="B60" i="2" s="1"/>
  <c r="B77" i="2" s="1"/>
  <c r="B86" i="2" s="1"/>
  <c r="B37" i="2"/>
  <c r="B47" i="2" s="1"/>
  <c r="B57" i="2" s="1"/>
  <c r="B74" i="2" s="1"/>
  <c r="B83" i="2" s="1"/>
  <c r="B25" i="2"/>
  <c r="T91" i="2"/>
  <c r="T89" i="2"/>
  <c r="L89" i="2"/>
  <c r="Y89" i="2"/>
  <c r="AK92" i="2"/>
  <c r="AK90" i="2"/>
  <c r="AJ93" i="2"/>
  <c r="T93" i="2"/>
  <c r="AM91" i="2"/>
  <c r="AK91" i="2"/>
  <c r="W89" i="2"/>
  <c r="AI90" i="2"/>
  <c r="Q90" i="2"/>
  <c r="N88" i="2"/>
  <c r="X91" i="2"/>
  <c r="S91" i="2"/>
  <c r="AE92" i="2"/>
  <c r="AD92" i="2"/>
  <c r="AC92" i="2"/>
  <c r="J88" i="2"/>
  <c r="P8" i="2"/>
  <c r="O93" i="2"/>
  <c r="I89" i="2"/>
  <c r="T92" i="2"/>
  <c r="J92" i="2"/>
  <c r="H110" i="2"/>
  <c r="F121" i="2" s="1"/>
  <c r="J108" i="2"/>
  <c r="I93" i="2"/>
  <c r="H114" i="2"/>
  <c r="K108" i="2"/>
  <c r="V91" i="2"/>
  <c r="P92" i="2"/>
  <c r="AI92" i="2"/>
  <c r="H112" i="2"/>
  <c r="F123" i="2" s="1"/>
  <c r="M93" i="2"/>
  <c r="L91" i="2"/>
  <c r="K91" i="2"/>
  <c r="L92" i="2"/>
  <c r="H108" i="2"/>
  <c r="F119" i="2" s="1"/>
  <c r="J111" i="2"/>
  <c r="M111" i="2"/>
  <c r="N93" i="2"/>
  <c r="AF91" i="2"/>
  <c r="O111" i="2"/>
  <c r="B46" i="2" l="1"/>
  <c r="B56" i="2" s="1"/>
  <c r="B73" i="2" s="1"/>
  <c r="B82" i="2" s="1"/>
  <c r="B49" i="2"/>
  <c r="B59" i="2" s="1"/>
  <c r="B76" i="2" s="1"/>
  <c r="B85" i="2" s="1"/>
  <c r="C46" i="2"/>
  <c r="B45" i="2"/>
  <c r="B55" i="2" s="1"/>
  <c r="B72" i="2" s="1"/>
  <c r="B81" i="2" s="1"/>
  <c r="B35" i="2"/>
  <c r="C50" i="2"/>
  <c r="C48" i="2"/>
  <c r="C35" i="2"/>
  <c r="C45" i="2" s="1"/>
  <c r="M88" i="2"/>
  <c r="L108" i="2"/>
  <c r="I90" i="2"/>
  <c r="L88" i="2"/>
  <c r="K88" i="2"/>
  <c r="I92" i="2"/>
  <c r="P91" i="2"/>
  <c r="N91" i="2"/>
</calcChain>
</file>

<file path=xl/sharedStrings.xml><?xml version="1.0" encoding="utf-8"?>
<sst xmlns="http://schemas.openxmlformats.org/spreadsheetml/2006/main" count="4720" uniqueCount="365">
  <si>
    <t>Sum of Pv</t>
  </si>
  <si>
    <t>Region</t>
  </si>
  <si>
    <t>-</t>
  </si>
  <si>
    <t>NONE</t>
  </si>
  <si>
    <t>REG1</t>
  </si>
  <si>
    <t/>
  </si>
  <si>
    <t>Userconstraint</t>
  </si>
  <si>
    <t>SOLVE_STATUS</t>
  </si>
  <si>
    <t>COST</t>
  </si>
  <si>
    <t>ELS</t>
  </si>
  <si>
    <t>FIX</t>
  </si>
  <si>
    <t>INV</t>
  </si>
  <si>
    <t>VAR</t>
  </si>
  <si>
    <t>Attribute</t>
  </si>
  <si>
    <t>ObjZ</t>
  </si>
  <si>
    <t>User_con</t>
  </si>
  <si>
    <t>Cost_Act</t>
  </si>
  <si>
    <t>Cost_Flo</t>
  </si>
  <si>
    <t>EQ_Combal</t>
  </si>
  <si>
    <t>EQ_CombalM</t>
  </si>
  <si>
    <t>EQ_Cumflo</t>
  </si>
  <si>
    <t>EQ_CumfloM</t>
  </si>
  <si>
    <t>Reg_obj</t>
  </si>
  <si>
    <t>VAR_Act</t>
  </si>
  <si>
    <t>VAR_ActM</t>
  </si>
  <si>
    <t>VAR_Comnet</t>
  </si>
  <si>
    <t>VAR_FIn</t>
  </si>
  <si>
    <t>VAR_FOut</t>
  </si>
  <si>
    <t>Time_NPV</t>
  </si>
  <si>
    <t>Reg_wobj</t>
  </si>
  <si>
    <t>Reg_ACost</t>
  </si>
  <si>
    <t>Commodity</t>
  </si>
  <si>
    <t>AVG</t>
  </si>
  <si>
    <t>BDSL</t>
  </si>
  <si>
    <t>DSL</t>
  </si>
  <si>
    <t>ELC-SIN</t>
  </si>
  <si>
    <t>ETH</t>
  </si>
  <si>
    <t>GAS</t>
  </si>
  <si>
    <t>GSL</t>
  </si>
  <si>
    <t>HFO</t>
  </si>
  <si>
    <t>HOIL</t>
  </si>
  <si>
    <t>KER</t>
  </si>
  <si>
    <t>LOIL</t>
  </si>
  <si>
    <t>LPG</t>
  </si>
  <si>
    <t>MOIL</t>
  </si>
  <si>
    <t>R-CAM1</t>
  </si>
  <si>
    <t>R-CAM2</t>
  </si>
  <si>
    <t>R-CAM3</t>
  </si>
  <si>
    <t>R-CAM4</t>
  </si>
  <si>
    <t>R-CAM5</t>
  </si>
  <si>
    <t>R-CAM6</t>
  </si>
  <si>
    <t>R-CAM7</t>
  </si>
  <si>
    <t>DAGR</t>
  </si>
  <si>
    <t>DIND</t>
  </si>
  <si>
    <t>DRSD</t>
  </si>
  <si>
    <t>DTER</t>
  </si>
  <si>
    <t>DTRA</t>
  </si>
  <si>
    <t>ELC-REF1</t>
  </si>
  <si>
    <t>ELC-REF2</t>
  </si>
  <si>
    <t>FUEL-OIL-CAM7</t>
  </si>
  <si>
    <t>RFG1</t>
  </si>
  <si>
    <t>RFG2</t>
  </si>
  <si>
    <t>DAVG</t>
  </si>
  <si>
    <t>DBDSL</t>
  </si>
  <si>
    <t>DDSL</t>
  </si>
  <si>
    <t>DETH</t>
  </si>
  <si>
    <t>DGAS</t>
  </si>
  <si>
    <t>DGSL</t>
  </si>
  <si>
    <t>DHFO</t>
  </si>
  <si>
    <t>DKER</t>
  </si>
  <si>
    <t>DLOIL</t>
  </si>
  <si>
    <t>DLPG</t>
  </si>
  <si>
    <t>ELC-CAM1</t>
  </si>
  <si>
    <t>ELC-CAM2-CAM3</t>
  </si>
  <si>
    <t>ELC-CAM4</t>
  </si>
  <si>
    <t>ELC-CAM5</t>
  </si>
  <si>
    <t>ELC-CAM6</t>
  </si>
  <si>
    <t>ELC-CAM7</t>
  </si>
  <si>
    <t>ELC-COL-CAM1</t>
  </si>
  <si>
    <t>ELC-COL-CAM2-CAM3</t>
  </si>
  <si>
    <t>ELC-COL-CAM4</t>
  </si>
  <si>
    <t>ELC-COL-CAM5</t>
  </si>
  <si>
    <t>ELC-COL-CAM6</t>
  </si>
  <si>
    <t>ELC-COL-CAM7</t>
  </si>
  <si>
    <t>ELC-G-COL-CAM1</t>
  </si>
  <si>
    <t>ELC-G-COL-CAM2-CAM3</t>
  </si>
  <si>
    <t>ELC-G-COL-CAM5</t>
  </si>
  <si>
    <t>ELC-G-COL-CAM6</t>
  </si>
  <si>
    <t>ELC-G-COL-CAM7</t>
  </si>
  <si>
    <t>ELC-O-COL-CAM2-CAM3</t>
  </si>
  <si>
    <t>ELC-O-COL-CAM4</t>
  </si>
  <si>
    <t>ELC-O-COL-CAM6</t>
  </si>
  <si>
    <t>ELC-O-COL-CAM7</t>
  </si>
  <si>
    <t>FLU-CAM1</t>
  </si>
  <si>
    <t>FLU-CAM2</t>
  </si>
  <si>
    <t>FLU-CAM3</t>
  </si>
  <si>
    <t>FLU-CAM4</t>
  </si>
  <si>
    <t>FLU-CAM5</t>
  </si>
  <si>
    <t>FLU-CAM6</t>
  </si>
  <si>
    <t>FLU-CAM7</t>
  </si>
  <si>
    <t>FUEL-DSL-CAM2</t>
  </si>
  <si>
    <t>FUEL-DSL-CAM3</t>
  </si>
  <si>
    <t>FUEL-DSL-CAM4</t>
  </si>
  <si>
    <t>FUEL-DSL-CAM5</t>
  </si>
  <si>
    <t>FUEL-DSL-CAM6</t>
  </si>
  <si>
    <t>FUEL-DSL-CAM7</t>
  </si>
  <si>
    <t>FUEL-GAS-CAM1</t>
  </si>
  <si>
    <t>FUEL-GAS-CAM2</t>
  </si>
  <si>
    <t>FUEL-GAS-CAM3</t>
  </si>
  <si>
    <t>FUEL-GAS-CAM4</t>
  </si>
  <si>
    <t>FUEL-GAS-CAM5</t>
  </si>
  <si>
    <t>FUEL-GAS-CAM6</t>
  </si>
  <si>
    <t>FUEL-GAS-CAM7</t>
  </si>
  <si>
    <t>FUEL-LPG-CAM2</t>
  </si>
  <si>
    <t>FUEL-OIL-CAM2</t>
  </si>
  <si>
    <t>FUEL-OIL-CAM3</t>
  </si>
  <si>
    <t>FUEL-OIL-CAM4</t>
  </si>
  <si>
    <t>FUEL-OIL-CAM5</t>
  </si>
  <si>
    <t>FUEL-OIL-CAM6</t>
  </si>
  <si>
    <t>GAS-CAM1</t>
  </si>
  <si>
    <t>GAS-CAM2</t>
  </si>
  <si>
    <t>GAS-CAM3</t>
  </si>
  <si>
    <t>GAS-CAM4</t>
  </si>
  <si>
    <t>GAS-CAM5</t>
  </si>
  <si>
    <t>GAS-CAM6</t>
  </si>
  <si>
    <t>GAS-CAM7</t>
  </si>
  <si>
    <t>GAS-plt-CAM1</t>
  </si>
  <si>
    <t>GAS-plt-CAM2</t>
  </si>
  <si>
    <t>GAS-plt-CAM3</t>
  </si>
  <si>
    <t>GAS-plt-CAM4</t>
  </si>
  <si>
    <t>GAS-plt-CAM5</t>
  </si>
  <si>
    <t>GAS-plt-CAM7</t>
  </si>
  <si>
    <t>GAS-REF1</t>
  </si>
  <si>
    <t>GAS-REF2</t>
  </si>
  <si>
    <t>H2-REF1</t>
  </si>
  <si>
    <t>H2-REF2</t>
  </si>
  <si>
    <t>HFO-REF2</t>
  </si>
  <si>
    <t>HOIL-CAM3</t>
  </si>
  <si>
    <t>LOIL-CAM2</t>
  </si>
  <si>
    <t>LOIL-CAM4</t>
  </si>
  <si>
    <t>LOIL-CAM7</t>
  </si>
  <si>
    <t>MOIL-CAM5</t>
  </si>
  <si>
    <t>MOIL-CAM6</t>
  </si>
  <si>
    <t>OIL-REF1</t>
  </si>
  <si>
    <t>OIL-REF2</t>
  </si>
  <si>
    <t>STEAM-DRM-REF1</t>
  </si>
  <si>
    <t>STEAM-DRM-REF2</t>
  </si>
  <si>
    <t>ACT</t>
  </si>
  <si>
    <t>CO2e-CAM1</t>
  </si>
  <si>
    <t>CO2e-CAM2</t>
  </si>
  <si>
    <t>CO2e-CAM2-CAM3</t>
  </si>
  <si>
    <t>CO2e-CAM3</t>
  </si>
  <si>
    <t>CO2e-CAM4</t>
  </si>
  <si>
    <t>CO2e-CAM5</t>
  </si>
  <si>
    <t>CO2e-CAM6</t>
  </si>
  <si>
    <t>CO2e-CAM7</t>
  </si>
  <si>
    <t>CO2e-REF1</t>
  </si>
  <si>
    <t>CO2e-REF2</t>
  </si>
  <si>
    <t>CO2e-Scope3</t>
  </si>
  <si>
    <t>GAS-plt-CAM6</t>
  </si>
  <si>
    <t>MEuro05</t>
  </si>
  <si>
    <t>Process</t>
  </si>
  <si>
    <t>COLELC-HOIL-CAM3</t>
  </si>
  <si>
    <t>COLELC-LOIL-CAM2</t>
  </si>
  <si>
    <t>COLELC-LOIL-CAM4</t>
  </si>
  <si>
    <t>COLELC-MOIL-CAM5</t>
  </si>
  <si>
    <t>COLFUEL-HOIL-CAM3</t>
  </si>
  <si>
    <t>COLFUEL-LOIL-CAM4</t>
  </si>
  <si>
    <t>COLFUEL-MOIL-CAM5</t>
  </si>
  <si>
    <t>COLFUEL-MOIL-CAM6</t>
  </si>
  <si>
    <t>PROF-CAM1</t>
  </si>
  <si>
    <t>PROF-CAM2</t>
  </si>
  <si>
    <t>PROF-CAM3</t>
  </si>
  <si>
    <t>PROF-CAM4</t>
  </si>
  <si>
    <t>PROF-CAM5</t>
  </si>
  <si>
    <t>PROF-CAM6</t>
  </si>
  <si>
    <t>PROF-CAM7</t>
  </si>
  <si>
    <t>IMP-AVG</t>
  </si>
  <si>
    <t>IMP-BDSL</t>
  </si>
  <si>
    <t>EXP-DSL</t>
  </si>
  <si>
    <t>IMP-DSL</t>
  </si>
  <si>
    <t>IMP-SIN</t>
  </si>
  <si>
    <t>IMP-ETH</t>
  </si>
  <si>
    <t>EXP-GAS</t>
  </si>
  <si>
    <t>IMP-GAS</t>
  </si>
  <si>
    <t>IMP-GSL</t>
  </si>
  <si>
    <t>EXP-HFO</t>
  </si>
  <si>
    <t>EXP-HOIL</t>
  </si>
  <si>
    <t>IMP-HOIL</t>
  </si>
  <si>
    <t>IMP-KER</t>
  </si>
  <si>
    <t>IMP-LOIL</t>
  </si>
  <si>
    <t>EXP-LPG</t>
  </si>
  <si>
    <t>IMP-LPG</t>
  </si>
  <si>
    <t>IMP-MOIL</t>
  </si>
  <si>
    <t>MIN-CAM1</t>
  </si>
  <si>
    <t>MIN-CAM2</t>
  </si>
  <si>
    <t>MIN-CAM3</t>
  </si>
  <si>
    <t>MIN-CAM4</t>
  </si>
  <si>
    <t>MIN-CAM5</t>
  </si>
  <si>
    <t>MIN-CAM6</t>
  </si>
  <si>
    <t>MIN-CAM7</t>
  </si>
  <si>
    <t>AUTO-COL-GAS-CAM1</t>
  </si>
  <si>
    <t>AUTO-COL-GAS-CAM2-CAM3</t>
  </si>
  <si>
    <t>AUTO-COL-GAS-CAM5</t>
  </si>
  <si>
    <t>AUTO-COL-GAS-CAM6</t>
  </si>
  <si>
    <t>AUTO-COL-GAS-CAM7</t>
  </si>
  <si>
    <t>AUTO-COL-OIL-CAM2-CAM3</t>
  </si>
  <si>
    <t>AUTO-COL-OIL-CAM4</t>
  </si>
  <si>
    <t>AUTO-COL-OIL-CAM5</t>
  </si>
  <si>
    <t>AUTO-COL-OIL-CAM7</t>
  </si>
  <si>
    <t>AUTO-GAS-CAM1</t>
  </si>
  <si>
    <t>AUTO-GAS-CAM2-CAM3</t>
  </si>
  <si>
    <t>AUTO-GAS-CAM5</t>
  </si>
  <si>
    <t>AUTO-GAS-CAM6</t>
  </si>
  <si>
    <t>AUTO-GAS-CAM7</t>
  </si>
  <si>
    <t>AUTO-OIL-CAM2-CAM3</t>
  </si>
  <si>
    <t>AUTO-OIL-CAM4</t>
  </si>
  <si>
    <t>AUTO-OIL-CAM5</t>
  </si>
  <si>
    <t>AUTO-OIL-CAM6</t>
  </si>
  <si>
    <t>AUTO-REF1</t>
  </si>
  <si>
    <t>AUTO-REF2</t>
  </si>
  <si>
    <t>COLELC-GAS-CAM2</t>
  </si>
  <si>
    <t>COLELC-GAS-CAM3</t>
  </si>
  <si>
    <t>COLELC-GAS-CAM7</t>
  </si>
  <si>
    <t>COLFUEL-GAS-CAM1</t>
  </si>
  <si>
    <t>COLFUEL-GAS-CAM2</t>
  </si>
  <si>
    <t>COLFUEL-GAS-CAM3</t>
  </si>
  <si>
    <t>COLFUEL-GAS-CAM5</t>
  </si>
  <si>
    <t>COLFUEL-GAS-CAM6</t>
  </si>
  <si>
    <t>COLFUEL-GAS-CAM7</t>
  </si>
  <si>
    <t>COMPRA-ELC-CAM2-CAM3</t>
  </si>
  <si>
    <t>COMPRA-ELC-CAM7</t>
  </si>
  <si>
    <t>COMPRA-ELC-COLG-CAM2-CAM3</t>
  </si>
  <si>
    <t>COMPRA-ELC-COLG-CAM7</t>
  </si>
  <si>
    <t>COMPRA-ELC-COLO-CAM2-CAM3</t>
  </si>
  <si>
    <t>COMPRA-ELC-COLO-CAM4</t>
  </si>
  <si>
    <t>COMPRA-ELC-COLO-CAM6</t>
  </si>
  <si>
    <t>FTD-AGR</t>
  </si>
  <si>
    <t>FTD-IND</t>
  </si>
  <si>
    <t>FTD-RSD</t>
  </si>
  <si>
    <t>FTD-TER</t>
  </si>
  <si>
    <t>FTD-TRA</t>
  </si>
  <si>
    <t>FTE-BDSL</t>
  </si>
  <si>
    <t>FTE-DAVG</t>
  </si>
  <si>
    <t>FTE-DDSL</t>
  </si>
  <si>
    <t>FTE-DGAS</t>
  </si>
  <si>
    <t>FTE-DGSL</t>
  </si>
  <si>
    <t>FTE-DHFO</t>
  </si>
  <si>
    <t>FTE-DKER</t>
  </si>
  <si>
    <t>FTE-DLOIL</t>
  </si>
  <si>
    <t>FTE-DLPG</t>
  </si>
  <si>
    <t>FTE-ETH</t>
  </si>
  <si>
    <t>FTE-FUEL-GAS-CAM1</t>
  </si>
  <si>
    <t>FTE-FUEL-GAS-CAM2</t>
  </si>
  <si>
    <t>FTE-FUEL-GAS-CAM5</t>
  </si>
  <si>
    <t>FTE-FUEL-GAS-CAM6</t>
  </si>
  <si>
    <t>FTE-FUEL-GAS-CAM7</t>
  </si>
  <si>
    <t>FTE-FUEL-OIL-CAM3</t>
  </si>
  <si>
    <t>FTE-FUEL-OIL-CAM4</t>
  </si>
  <si>
    <t>FTE-FUEL-OIL-CAM5</t>
  </si>
  <si>
    <t>FTE-FUEL-OIL-CAM6</t>
  </si>
  <si>
    <t>FTE-FUEL-OIL-CAM7</t>
  </si>
  <si>
    <t>FTE-GAS-REF1</t>
  </si>
  <si>
    <t>FTE-GAS-REF2</t>
  </si>
  <si>
    <t>FTE-HFO-REF2</t>
  </si>
  <si>
    <t>MIX-OIL-REF1</t>
  </si>
  <si>
    <t>MIX-OIL-REF2</t>
  </si>
  <si>
    <t>PLT-CAM2</t>
  </si>
  <si>
    <t>PLT-CAM3</t>
  </si>
  <si>
    <t>PLT-CAM6</t>
  </si>
  <si>
    <t>REF1</t>
  </si>
  <si>
    <t>REF2</t>
  </si>
  <si>
    <t>SEP-CAM1</t>
  </si>
  <si>
    <t>SEP-CAM2</t>
  </si>
  <si>
    <t>SEP-CAM3</t>
  </si>
  <si>
    <t>SEP-CAM4</t>
  </si>
  <si>
    <t>SEP-CAM5</t>
  </si>
  <si>
    <t>SEP-CAM6</t>
  </si>
  <si>
    <t>SEP-CAM7</t>
  </si>
  <si>
    <t>SMR-REF1</t>
  </si>
  <si>
    <t>SMR-REF2</t>
  </si>
  <si>
    <t>AUTO-COL-DSL-CAM4</t>
  </si>
  <si>
    <t>AUTO-COL-DSL-CAM5</t>
  </si>
  <si>
    <t>AUTO-COL-DSL-CAM6</t>
  </si>
  <si>
    <t>AUTO-COL-OIL-CAM6</t>
  </si>
  <si>
    <t>AUTO-DSL-CAM5</t>
  </si>
  <si>
    <t>COMPRA-ELC-CAM1</t>
  </si>
  <si>
    <t>COMPRA-ELC-CAM4</t>
  </si>
  <si>
    <t>COMPRA-ELC-CAM5</t>
  </si>
  <si>
    <t>COMPRA-ELC-CAM6</t>
  </si>
  <si>
    <t>COMPRA-ELC-COLG-CAM1</t>
  </si>
  <si>
    <t>COMPRA-ELC-COLG-CAM4</t>
  </si>
  <si>
    <t>COMPRA-ELC-COLG-CAM5</t>
  </si>
  <si>
    <t>COMPRA-ELC-COLG-CAM6</t>
  </si>
  <si>
    <t>COMPRA-ELC-COLO-CAM1</t>
  </si>
  <si>
    <t>COMPRA-ELC-COLO-CAM5</t>
  </si>
  <si>
    <t>COMPRA-ELC-COLO-CAM7</t>
  </si>
  <si>
    <t>EXP-AVG</t>
  </si>
  <si>
    <t>EXP-BDSL</t>
  </si>
  <si>
    <t>EXP-ETH</t>
  </si>
  <si>
    <t>EXP-GSL</t>
  </si>
  <si>
    <t>EXP-KER</t>
  </si>
  <si>
    <t>EXP-LOIL</t>
  </si>
  <si>
    <t>EXP-MOIL</t>
  </si>
  <si>
    <t>EXP-SIN</t>
  </si>
  <si>
    <t>FTE-FUEL-DSL-CAM1</t>
  </si>
  <si>
    <t>FTE-FUEL-DSL-CAM2</t>
  </si>
  <si>
    <t>FTE-FUEL-DSL-CAM3</t>
  </si>
  <si>
    <t>FTE-FUEL-DSL-CAM4</t>
  </si>
  <si>
    <t>FTE-FUEL-DSL-CAM5</t>
  </si>
  <si>
    <t>FTE-FUEL-DSL-CAM6</t>
  </si>
  <si>
    <t>FTE-FUEL-DSL-CAM7</t>
  </si>
  <si>
    <t>FTE-FUEL-GAS-CAM3</t>
  </si>
  <si>
    <t>FTE-FUEL-GAS-CAM4</t>
  </si>
  <si>
    <t>FTE-FUEL-LPG-CAM2</t>
  </si>
  <si>
    <t>FTE-FUEL-OIL-CAM1</t>
  </si>
  <si>
    <t>FTE-FUEL-OIL-CAM2</t>
  </si>
  <si>
    <t>FTE-HFO-REF1</t>
  </si>
  <si>
    <t>IMP-HFO</t>
  </si>
  <si>
    <t>Period</t>
  </si>
  <si>
    <t>CAM1</t>
  </si>
  <si>
    <t>GU - Gas</t>
  </si>
  <si>
    <t>CAM2</t>
  </si>
  <si>
    <t>LLO - Ligth</t>
  </si>
  <si>
    <t>CAM3</t>
  </si>
  <si>
    <t>LLO - Heavy</t>
  </si>
  <si>
    <t>CAM4</t>
  </si>
  <si>
    <t>PU - Ligth</t>
  </si>
  <si>
    <t>CAM5</t>
  </si>
  <si>
    <t>VMM - Medium</t>
  </si>
  <si>
    <t>CAM6</t>
  </si>
  <si>
    <t>VSM - Medium</t>
  </si>
  <si>
    <t>CAM7</t>
  </si>
  <si>
    <t>VIM - GAS</t>
  </si>
  <si>
    <t>PCI</t>
  </si>
  <si>
    <t>F.E. CO2eq</t>
  </si>
  <si>
    <t>kt/PJ</t>
  </si>
  <si>
    <t>TJ/kbl*</t>
  </si>
  <si>
    <t>t/TJ</t>
  </si>
  <si>
    <t>RFG</t>
  </si>
  <si>
    <t>1. Producción Fluidos DESDE RESERVAS</t>
  </si>
  <si>
    <t>2. Electricidad Necesaria para Producir los Fluidos Bruto</t>
  </si>
  <si>
    <t>3. Producción de Fluidos realmente entregados al separador</t>
  </si>
  <si>
    <t>4. Fluidos quemadas (Flaring de Gas Natural)</t>
  </si>
  <si>
    <t>4 = 1-3</t>
  </si>
  <si>
    <t>Escenario</t>
  </si>
  <si>
    <t>Scenario</t>
  </si>
  <si>
    <t>DIC3</t>
  </si>
  <si>
    <t>ELC</t>
  </si>
  <si>
    <t>+</t>
  </si>
  <si>
    <t>5. Emisiones por Gas quemado</t>
  </si>
  <si>
    <t>ENV_ACT</t>
  </si>
  <si>
    <t>REALMENTE DEBE SER</t>
  </si>
  <si>
    <t>F.E.</t>
  </si>
  <si>
    <t>REAL</t>
  </si>
  <si>
    <t>Debo conseguir</t>
  </si>
  <si>
    <t>Equivale a VAR_ACT del proceso</t>
  </si>
  <si>
    <t>1+2</t>
  </si>
  <si>
    <t>EFF</t>
  </si>
  <si>
    <t>Salida teorica</t>
  </si>
  <si>
    <t>Salida Teorica * GOR * Flaring</t>
  </si>
  <si>
    <t>Gas quemado</t>
  </si>
  <si>
    <t>Emisiones teoricas</t>
  </si>
  <si>
    <t>LO QUE ES</t>
  </si>
  <si>
    <t>f,e teorico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</si>
</sst>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000"/>
    <numFmt numFmtId="165" formatCode="_-* #,##0.000_-;\-* #,##0.000_-;_-* &quot;-&quot;??_-;_-@_-"/>
    <numFmt numFmtId="166" formatCode="0.0"/>
    <numFmt numFmtId="167" formatCode="0.000%"/>
    <numFmt numFmtId="168" formatCode="0.00000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sz val="8.25"/>
      <color rgb="FF000000"/>
      <name val="Microsoft Sans Serif"/>
      <family val="2"/>
    </font>
    <font>
      <sz val="8.25"/>
      <color rgb="FF2B2C3C"/>
      <name val="Microsoft Sans Serif"/>
      <family val="2"/>
    </font>
    <font>
      <i/>
      <sz val="10"/>
      <color theme="1"/>
      <name val="Calibri"/>
      <family val="2"/>
      <scheme val="minor"/>
    </font>
    <font>
      <b/>
      <sz val="8.25"/>
      <color rgb="FF000000"/>
      <name val="Microsoft Sans Serif"/>
      <family val="2"/>
    </font>
  </fonts>
  <fills count="13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EAF1FB"/>
      </patternFill>
    </fill>
    <fill>
      <patternFill patternType="solid">
        <fgColor theme="9" tint="0.79998168889431442"/>
        <bgColor rgb="FFEAF1FB"/>
      </patternFill>
    </fill>
  </fills>
  <borders count="8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1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5" fillId="6" borderId="0" applyNumberFormat="0" applyBorder="0" applyAlignment="0" applyProtection="0"/>
    <xf numFmtId="43" fontId="1" fillId="0" borderId="0" applyFont="0" applyFill="0" applyBorder="0" applyAlignment="0" applyProtection="0"/>
    <xf numFmtId="0" fontId="13" fillId="5" borderId="0" applyNumberFormat="0" applyBorder="0" applyAlignment="0" applyProtection="0"/>
    <xf numFmtId="0" fontId="6" fillId="0" borderId="0"/>
    <xf numFmtId="0" fontId="1" fillId="0" borderId="0"/>
    <xf numFmtId="0" fontId="6" fillId="0" borderId="0"/>
    <xf numFmtId="0" fontId="12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</cellStyleXfs>
  <cellXfs count="46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164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165" fontId="3" fillId="4" borderId="1" xfId="1" applyNumberFormat="1" applyFont="1" applyFill="1" applyBorder="1" applyAlignment="1">
      <alignment horizontal="right" vertical="center"/>
    </xf>
    <xf numFmtId="165" fontId="0" fillId="0" borderId="0" xfId="1" applyNumberFormat="1" applyFont="1"/>
    <xf numFmtId="166" fontId="1" fillId="0" borderId="0" xfId="0" applyNumberFormat="1" applyFont="1"/>
    <xf numFmtId="0" fontId="1" fillId="0" borderId="3" xfId="3" applyBorder="1" applyAlignment="1">
      <alignment horizontal="center"/>
    </xf>
    <xf numFmtId="0" fontId="1" fillId="9" borderId="3" xfId="3" applyFill="1" applyBorder="1" applyAlignment="1">
      <alignment horizontal="center" vertical="center"/>
    </xf>
    <xf numFmtId="0" fontId="11" fillId="7" borderId="3" xfId="3" applyFont="1" applyFill="1" applyBorder="1" applyAlignment="1">
      <alignment horizontal="center" vertical="center" wrapText="1"/>
    </xf>
    <xf numFmtId="0" fontId="11" fillId="0" borderId="3" xfId="3" applyFont="1" applyBorder="1" applyAlignment="1">
      <alignment horizontal="center"/>
    </xf>
    <xf numFmtId="0" fontId="0" fillId="7" borderId="0" xfId="0" applyFill="1" applyAlignment="1">
      <alignment horizontal="center"/>
    </xf>
    <xf numFmtId="49" fontId="14" fillId="3" borderId="1" xfId="0" applyNumberFormat="1" applyFont="1" applyFill="1" applyBorder="1" applyAlignment="1">
      <alignment horizontal="left" vertical="center"/>
    </xf>
    <xf numFmtId="17" fontId="1" fillId="0" borderId="0" xfId="0" applyNumberFormat="1" applyFont="1" applyAlignment="1">
      <alignment horizontal="center"/>
    </xf>
    <xf numFmtId="0" fontId="0" fillId="7" borderId="0" xfId="0" applyFill="1"/>
    <xf numFmtId="0" fontId="1" fillId="0" borderId="0" xfId="0" applyFont="1"/>
    <xf numFmtId="0" fontId="0" fillId="0" borderId="0" xfId="0" applyAlignment="1">
      <alignment horizontal="center"/>
    </xf>
    <xf numFmtId="49" fontId="15" fillId="2" borderId="1" xfId="0" applyNumberFormat="1" applyFont="1" applyFill="1" applyBorder="1" applyAlignment="1">
      <alignment horizontal="left" vertical="center"/>
    </xf>
    <xf numFmtId="49" fontId="14" fillId="12" borderId="1" xfId="0" applyNumberFormat="1" applyFont="1" applyFill="1" applyBorder="1" applyAlignment="1">
      <alignment horizontal="left" vertical="center"/>
    </xf>
    <xf numFmtId="166" fontId="0" fillId="7" borderId="0" xfId="0" applyNumberFormat="1" applyFill="1"/>
    <xf numFmtId="166" fontId="0" fillId="0" borderId="0" xfId="0" applyNumberFormat="1"/>
    <xf numFmtId="2" fontId="0" fillId="0" borderId="0" xfId="0" applyNumberFormat="1"/>
    <xf numFmtId="49" fontId="3" fillId="11" borderId="0" xfId="0" applyNumberFormat="1" applyFont="1" applyFill="1" applyAlignment="1">
      <alignment horizontal="left" vertical="center"/>
    </xf>
    <xf numFmtId="168" fontId="0" fillId="0" borderId="0" xfId="0" applyNumberFormat="1"/>
    <xf numFmtId="0" fontId="9" fillId="8" borderId="0" xfId="0" applyFont="1" applyFill="1"/>
    <xf numFmtId="0" fontId="1" fillId="0" borderId="0" xfId="3"/>
    <xf numFmtId="0" fontId="1" fillId="0" borderId="0" xfId="3" applyAlignment="1">
      <alignment horizontal="center"/>
    </xf>
    <xf numFmtId="2" fontId="1" fillId="0" borderId="0" xfId="3" applyNumberFormat="1"/>
    <xf numFmtId="2" fontId="1" fillId="0" borderId="2" xfId="3" applyNumberFormat="1" applyBorder="1"/>
    <xf numFmtId="2" fontId="1" fillId="0" borderId="4" xfId="3" applyNumberFormat="1" applyBorder="1"/>
    <xf numFmtId="2" fontId="1" fillId="0" borderId="6" xfId="3" applyNumberFormat="1" applyBorder="1"/>
    <xf numFmtId="2" fontId="1" fillId="0" borderId="7" xfId="3" applyNumberFormat="1" applyBorder="1"/>
    <xf numFmtId="2" fontId="1" fillId="0" borderId="5" xfId="3" applyNumberFormat="1" applyBorder="1"/>
    <xf numFmtId="0" fontId="16" fillId="0" borderId="0" xfId="0" applyFont="1"/>
    <xf numFmtId="0" fontId="10" fillId="0" borderId="0" xfId="0" applyFont="1"/>
    <xf numFmtId="0" fontId="1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7" fillId="10" borderId="3" xfId="6" applyFont="1" applyFill="1" applyBorder="1" applyAlignment="1">
      <alignment horizontal="center" vertical="center"/>
    </xf>
    <xf numFmtId="168" fontId="0" fillId="9" borderId="0" xfId="0" applyNumberFormat="1" applyFill="1" applyAlignment="1">
      <alignment horizontal="center"/>
    </xf>
    <xf numFmtId="167" fontId="0" fillId="0" borderId="0" xfId="2" applyNumberFormat="1" applyFont="1"/>
    <xf numFmtId="49" fontId="17" fillId="3" borderId="0" xfId="0" applyNumberFormat="1" applyFont="1" applyFill="1" applyAlignment="1">
      <alignment horizontal="left" vertical="center"/>
    </xf>
    <xf numFmtId="49" fontId="14" fillId="3" borderId="0" xfId="0" applyNumberFormat="1" applyFont="1" applyFill="1" applyAlignment="1">
      <alignment horizontal="left" vertical="center"/>
    </xf>
    <xf numFmtId="0" fontId="0" fillId="7" borderId="6" xfId="0" applyFill="1" applyBorder="1"/>
    <xf numFmtId="0" fontId="0" fillId="0" borderId="6" xfId="0" applyBorder="1"/>
  </cellXfs>
  <cellStyles count="31">
    <cellStyle name="60% - Énfasis2 2" xfId="13" xr:uid="{9DDD8F2D-61D8-4F42-83BC-5270C30FE02D}"/>
    <cellStyle name="Comma 2" xfId="14" xr:uid="{7093E6CB-6050-4D75-88B1-053FFB3E39C0}"/>
    <cellStyle name="Millares" xfId="1" builtinId="3"/>
    <cellStyle name="Millares 2" xfId="9" xr:uid="{59AA8A31-3888-4FF6-92F3-3ECAC77D89BD}"/>
    <cellStyle name="Neutral 2" xfId="15" xr:uid="{68BF6CF3-2C84-4CD5-A396-973ED427C4C5}"/>
    <cellStyle name="Normal" xfId="0" builtinId="0"/>
    <cellStyle name="Normal 10" xfId="4" xr:uid="{118EF17F-4230-4982-B394-5D7EB9974CEB}"/>
    <cellStyle name="Normal 10 2" xfId="11" xr:uid="{D5E1E0D0-FA1C-4620-84CE-76165EBAF696}"/>
    <cellStyle name="Normal 2" xfId="6" xr:uid="{DF56A955-C68A-4619-9150-41A60FF782F5}"/>
    <cellStyle name="Normal 2 2" xfId="8" xr:uid="{3E9FA0AF-103D-42C1-BC27-9C5D7C72EDC9}"/>
    <cellStyle name="Normal 3" xfId="12" xr:uid="{1770A5FE-D27B-4BAA-8057-DCE171F6454E}"/>
    <cellStyle name="Normal 4" xfId="16" xr:uid="{C6B99AD2-E931-411C-975F-F12A04DD5DDC}"/>
    <cellStyle name="Normal 4 2" xfId="5" xr:uid="{B1EB6277-A930-4A34-91A9-852FB49D6327}"/>
    <cellStyle name="Normal 4 3" xfId="10" xr:uid="{3D9BD819-96AD-4E74-80A9-8FFA20E0F8F7}"/>
    <cellStyle name="Normal 5" xfId="3" xr:uid="{3BE737BC-1C51-440D-B6FD-8FAE439C1E35}"/>
    <cellStyle name="Normal 8" xfId="17" xr:uid="{1366055E-D544-4DE1-A019-B62A4DEDA63D}"/>
    <cellStyle name="Normal 9 2" xfId="18" xr:uid="{82F2C2E4-556F-421D-BB7C-3247DEF7FF1F}"/>
    <cellStyle name="Normale_B2020" xfId="19" xr:uid="{335894A3-866F-4D5C-8177-88540676D475}"/>
    <cellStyle name="Percent 2" xfId="21" xr:uid="{63D00429-3A62-4FA8-9966-8F798CA01560}"/>
    <cellStyle name="Percent 3" xfId="22" xr:uid="{8C140C8E-0963-4047-9AE7-427CC382A33B}"/>
    <cellStyle name="Percent 3 2" xfId="23" xr:uid="{9C99942E-3B53-4706-929E-4ACDBDC4B07B}"/>
    <cellStyle name="Percent 3 3" xfId="24" xr:uid="{88B88A21-8D56-466E-8253-FF2FFE2610AE}"/>
    <cellStyle name="Percent 4" xfId="25" xr:uid="{DCF7AE1C-25A3-4334-89F1-3DFACD0B749E}"/>
    <cellStyle name="Percent 4 2" xfId="26" xr:uid="{6344B5A8-4FA6-4131-B94E-BB8602044C4A}"/>
    <cellStyle name="Percent 4 3" xfId="27" xr:uid="{9B92C01E-CF1B-4357-A646-D2EADD65F625}"/>
    <cellStyle name="Percent 5" xfId="28" xr:uid="{FC4FAAFE-757A-4D5C-B121-2C0D31F2CB03}"/>
    <cellStyle name="Percent 6" xfId="29" xr:uid="{40F82ADE-49D2-42BF-A9A2-3095EA405B3E}"/>
    <cellStyle name="Porcentaje" xfId="2" builtinId="5"/>
    <cellStyle name="Porcentaje 2" xfId="20" xr:uid="{0DE71FD8-DA8A-4465-97FB-49526878BFBE}"/>
    <cellStyle name="Porcentaje 3" xfId="7" xr:uid="{3E6ECBD3-77DA-4BDC-B986-ACEB65CED86C}"/>
    <cellStyle name="Standard_Sce_D_Extraction" xfId="30" xr:uid="{05C32BD9-BB48-4AE6-97D3-FBA96FE60B7A}"/>
  </cellStyles>
  <dxfs count="6"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60"/>
  <sheetViews>
    <sheetView topLeftCell="A556" workbookViewId="0">
      <selection activeCell="E572" sqref="E572"/>
    </sheetView>
  </sheetViews>
  <sheetFormatPr baseColWidth="10" defaultColWidth="9.28515625" defaultRowHeight="15" x14ac:dyDescent="0.25"/>
  <cols>
    <col min="2" max="41" width="17.140625" bestFit="1"/>
  </cols>
  <sheetData>
    <row r="1" spans="1:41" ht="18.75" customHeight="1" x14ac:dyDescent="0.25">
      <c r="A1" s="19" t="s">
        <v>346</v>
      </c>
      <c r="B1" s="1" t="s">
        <v>0</v>
      </c>
      <c r="C1" t="s">
        <v>5</v>
      </c>
      <c r="D1" t="s">
        <v>5</v>
      </c>
      <c r="E1" t="s">
        <v>5</v>
      </c>
      <c r="F1" t="s">
        <v>5</v>
      </c>
      <c r="G1" s="1" t="s">
        <v>319</v>
      </c>
    </row>
    <row r="2" spans="1:41" ht="18.75" customHeight="1" x14ac:dyDescent="0.25">
      <c r="A2" s="19" t="s">
        <v>2</v>
      </c>
      <c r="B2" s="1" t="s">
        <v>1</v>
      </c>
      <c r="C2" s="1" t="s">
        <v>6</v>
      </c>
      <c r="D2" s="1" t="s">
        <v>13</v>
      </c>
      <c r="E2" s="1" t="s">
        <v>31</v>
      </c>
      <c r="F2" s="1" t="s">
        <v>161</v>
      </c>
      <c r="G2" s="2" t="s">
        <v>2</v>
      </c>
      <c r="H2" s="5">
        <v>2019</v>
      </c>
      <c r="I2" s="5">
        <v>2020</v>
      </c>
      <c r="J2" s="5">
        <v>2021</v>
      </c>
      <c r="K2" s="5">
        <v>2022</v>
      </c>
      <c r="L2" s="5">
        <v>2023</v>
      </c>
      <c r="M2" s="5">
        <v>2024</v>
      </c>
      <c r="N2" s="5">
        <v>2025</v>
      </c>
      <c r="O2" s="5">
        <v>2026</v>
      </c>
      <c r="P2" s="5">
        <v>2027</v>
      </c>
      <c r="Q2" s="5">
        <v>2028</v>
      </c>
      <c r="R2" s="5">
        <v>2029</v>
      </c>
      <c r="S2" s="5">
        <v>2030</v>
      </c>
      <c r="T2" s="5">
        <v>2031</v>
      </c>
      <c r="U2" s="5">
        <v>2032</v>
      </c>
      <c r="V2" s="5">
        <v>2033</v>
      </c>
      <c r="W2" s="5">
        <v>2034</v>
      </c>
      <c r="X2" s="5">
        <v>2035</v>
      </c>
      <c r="Y2" s="5">
        <v>2036</v>
      </c>
      <c r="Z2" s="5">
        <v>2037</v>
      </c>
      <c r="AA2" s="5">
        <v>2038</v>
      </c>
      <c r="AB2" s="5">
        <v>2039</v>
      </c>
      <c r="AC2" s="5">
        <v>2040</v>
      </c>
      <c r="AD2" s="5">
        <v>2041</v>
      </c>
      <c r="AE2" s="5">
        <v>2042</v>
      </c>
      <c r="AF2" s="5">
        <v>2043</v>
      </c>
      <c r="AG2" s="5">
        <v>2044</v>
      </c>
      <c r="AH2" s="5">
        <v>2045</v>
      </c>
      <c r="AI2" s="5">
        <v>2046</v>
      </c>
      <c r="AJ2" s="5">
        <v>2047</v>
      </c>
      <c r="AK2" s="5">
        <v>2048</v>
      </c>
      <c r="AL2" s="5">
        <v>2049</v>
      </c>
      <c r="AM2" s="5">
        <v>2050</v>
      </c>
      <c r="AN2" s="5">
        <v>2200</v>
      </c>
      <c r="AO2" s="2" t="s">
        <v>3</v>
      </c>
    </row>
    <row r="3" spans="1:41" ht="18.75" customHeight="1" x14ac:dyDescent="0.25">
      <c r="A3" s="2" t="s">
        <v>2</v>
      </c>
      <c r="B3" s="2" t="s">
        <v>2</v>
      </c>
      <c r="C3" s="2" t="s">
        <v>2</v>
      </c>
      <c r="D3" s="2" t="s">
        <v>14</v>
      </c>
      <c r="E3" s="2" t="s">
        <v>2</v>
      </c>
      <c r="F3" s="2" t="s">
        <v>2</v>
      </c>
      <c r="G3" s="3">
        <v>81345.725613079994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4"/>
      <c r="AO3" s="4"/>
    </row>
    <row r="4" spans="1:41" ht="18.75" customHeight="1" x14ac:dyDescent="0.25">
      <c r="A4" s="14" t="s">
        <v>347</v>
      </c>
      <c r="B4" s="2" t="s">
        <v>3</v>
      </c>
      <c r="C4" s="2" t="s">
        <v>7</v>
      </c>
      <c r="D4" s="2" t="s">
        <v>15</v>
      </c>
      <c r="E4" s="2" t="s">
        <v>2</v>
      </c>
      <c r="F4" s="2" t="s">
        <v>2</v>
      </c>
      <c r="G4" s="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4"/>
      <c r="AO4" s="3">
        <v>1</v>
      </c>
    </row>
    <row r="5" spans="1:41" ht="18.75" customHeight="1" x14ac:dyDescent="0.25">
      <c r="A5" s="14" t="s">
        <v>347</v>
      </c>
      <c r="B5" s="2" t="s">
        <v>4</v>
      </c>
      <c r="C5" s="2" t="s">
        <v>2</v>
      </c>
      <c r="D5" s="2" t="s">
        <v>16</v>
      </c>
      <c r="E5" s="2" t="s">
        <v>2</v>
      </c>
      <c r="F5" s="2" t="s">
        <v>162</v>
      </c>
      <c r="G5" s="4"/>
      <c r="H5" s="6">
        <v>686.619912875762</v>
      </c>
      <c r="I5" s="6">
        <v>649.64887788152896</v>
      </c>
      <c r="J5" s="6">
        <v>617.82468971399499</v>
      </c>
      <c r="K5" s="6">
        <v>586.00050154645999</v>
      </c>
      <c r="L5" s="6">
        <v>554.17631337892601</v>
      </c>
      <c r="M5" s="6">
        <v>509.85325087520403</v>
      </c>
      <c r="N5" s="6">
        <v>465.53018837148198</v>
      </c>
      <c r="O5" s="6">
        <v>430.38240339019097</v>
      </c>
      <c r="P5" s="6">
        <v>320.607718877671</v>
      </c>
      <c r="Q5" s="6">
        <v>206.53760635434301</v>
      </c>
      <c r="R5" s="6">
        <v>105.651871143234</v>
      </c>
      <c r="S5" s="6">
        <v>105.651871143234</v>
      </c>
      <c r="T5" s="6">
        <v>105.651871143234</v>
      </c>
      <c r="U5" s="6">
        <v>37.265300915024902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4"/>
      <c r="AO5" s="4"/>
    </row>
    <row r="6" spans="1:41" ht="18.75" customHeight="1" x14ac:dyDescent="0.25">
      <c r="A6" s="14" t="s">
        <v>347</v>
      </c>
      <c r="B6" s="2" t="s">
        <v>4</v>
      </c>
      <c r="C6" s="2" t="s">
        <v>2</v>
      </c>
      <c r="D6" s="2" t="s">
        <v>16</v>
      </c>
      <c r="E6" s="2" t="s">
        <v>2</v>
      </c>
      <c r="F6" s="2" t="s">
        <v>163</v>
      </c>
      <c r="G6" s="4"/>
      <c r="H6" s="6">
        <v>44.000527614937397</v>
      </c>
      <c r="I6" s="6">
        <v>42.535879346731598</v>
      </c>
      <c r="J6" s="6">
        <v>38.252142809569897</v>
      </c>
      <c r="K6" s="6">
        <v>37.927457149591604</v>
      </c>
      <c r="L6" s="6">
        <v>20.870705561254699</v>
      </c>
      <c r="M6" s="6">
        <v>20.870705561254699</v>
      </c>
      <c r="N6" s="6">
        <v>20.870705561254699</v>
      </c>
      <c r="O6" s="6">
        <v>20.870705561254699</v>
      </c>
      <c r="P6" s="6">
        <v>6.5292629567947502</v>
      </c>
      <c r="Q6" s="6">
        <v>2.2296767170651601</v>
      </c>
      <c r="R6" s="6">
        <v>1.1165292521887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4"/>
      <c r="AO6" s="4"/>
    </row>
    <row r="7" spans="1:41" ht="18.75" customHeight="1" x14ac:dyDescent="0.25">
      <c r="A7" s="14" t="s">
        <v>347</v>
      </c>
      <c r="B7" s="2" t="s">
        <v>4</v>
      </c>
      <c r="C7" s="2" t="s">
        <v>2</v>
      </c>
      <c r="D7" s="2" t="s">
        <v>16</v>
      </c>
      <c r="E7" s="2" t="s">
        <v>2</v>
      </c>
      <c r="F7" s="2" t="s">
        <v>164</v>
      </c>
      <c r="G7" s="4"/>
      <c r="H7" s="6"/>
      <c r="I7" s="6"/>
      <c r="J7" s="6"/>
      <c r="K7" s="6"/>
      <c r="L7" s="6"/>
      <c r="M7" s="6">
        <v>1.7089591260108601</v>
      </c>
      <c r="N7" s="6">
        <v>1.6178146392902799</v>
      </c>
      <c r="O7" s="6">
        <v>0.184313398877608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4"/>
      <c r="AO7" s="4"/>
    </row>
    <row r="8" spans="1:41" ht="18.75" customHeight="1" x14ac:dyDescent="0.25">
      <c r="A8" s="14" t="s">
        <v>347</v>
      </c>
      <c r="B8" s="2" t="s">
        <v>4</v>
      </c>
      <c r="C8" s="2" t="s">
        <v>2</v>
      </c>
      <c r="D8" s="2" t="s">
        <v>16</v>
      </c>
      <c r="E8" s="2" t="s">
        <v>2</v>
      </c>
      <c r="F8" s="2" t="s">
        <v>165</v>
      </c>
      <c r="G8" s="4"/>
      <c r="H8" s="6">
        <v>45.920412541871002</v>
      </c>
      <c r="I8" s="6">
        <v>41.000839040947398</v>
      </c>
      <c r="J8" s="6">
        <v>35.813754775287997</v>
      </c>
      <c r="K8" s="6">
        <v>30.6266705096286</v>
      </c>
      <c r="L8" s="6">
        <v>25.439586243969199</v>
      </c>
      <c r="M8" s="6">
        <v>19.8798132239193</v>
      </c>
      <c r="N8" s="6">
        <v>14.320040203869301</v>
      </c>
      <c r="O8" s="6">
        <v>28.129047105472601</v>
      </c>
      <c r="P8" s="6">
        <v>26.7521442245224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4"/>
      <c r="AO8" s="4"/>
    </row>
    <row r="9" spans="1:41" ht="18.75" customHeight="1" x14ac:dyDescent="0.25">
      <c r="A9" s="14" t="s">
        <v>347</v>
      </c>
      <c r="B9" s="2" t="s">
        <v>4</v>
      </c>
      <c r="C9" s="2" t="s">
        <v>2</v>
      </c>
      <c r="D9" s="2" t="s">
        <v>16</v>
      </c>
      <c r="E9" s="2" t="s">
        <v>2</v>
      </c>
      <c r="F9" s="2" t="s">
        <v>166</v>
      </c>
      <c r="G9" s="4"/>
      <c r="H9" s="6"/>
      <c r="I9" s="6"/>
      <c r="J9" s="6"/>
      <c r="K9" s="6"/>
      <c r="L9" s="6"/>
      <c r="M9" s="6"/>
      <c r="N9" s="6"/>
      <c r="O9" s="6"/>
      <c r="P9" s="6">
        <v>74.626899531228403</v>
      </c>
      <c r="Q9" s="6">
        <v>153.549227073265</v>
      </c>
      <c r="R9" s="6">
        <v>122.98463414112901</v>
      </c>
      <c r="S9" s="6">
        <v>122.98463414112901</v>
      </c>
      <c r="T9" s="6">
        <v>122.98463414112901</v>
      </c>
      <c r="U9" s="6">
        <v>123.154251546379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4"/>
      <c r="AO9" s="4"/>
    </row>
    <row r="10" spans="1:41" ht="18.75" customHeight="1" x14ac:dyDescent="0.25">
      <c r="A10" s="14" t="s">
        <v>347</v>
      </c>
      <c r="B10" s="2" t="s">
        <v>4</v>
      </c>
      <c r="C10" s="2" t="s">
        <v>2</v>
      </c>
      <c r="D10" s="2" t="s">
        <v>16</v>
      </c>
      <c r="E10" s="2" t="s">
        <v>2</v>
      </c>
      <c r="F10" s="2" t="s">
        <v>167</v>
      </c>
      <c r="G10" s="4"/>
      <c r="H10" s="6">
        <v>2.1778761094296701</v>
      </c>
      <c r="I10" s="6">
        <v>2.05801376903531</v>
      </c>
      <c r="J10" s="6">
        <v>1.96755162534145</v>
      </c>
      <c r="K10" s="6">
        <v>1.87708948164759</v>
      </c>
      <c r="L10" s="6">
        <v>1.7866273379537301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4"/>
      <c r="AO10" s="4"/>
    </row>
    <row r="11" spans="1:41" ht="18.75" customHeight="1" x14ac:dyDescent="0.25">
      <c r="A11" s="14" t="s">
        <v>347</v>
      </c>
      <c r="B11" s="2" t="s">
        <v>4</v>
      </c>
      <c r="C11" s="2" t="s">
        <v>2</v>
      </c>
      <c r="D11" s="2" t="s">
        <v>16</v>
      </c>
      <c r="E11" s="2" t="s">
        <v>2</v>
      </c>
      <c r="F11" s="2" t="s">
        <v>168</v>
      </c>
      <c r="G11" s="4"/>
      <c r="H11" s="6">
        <v>18.022869337346702</v>
      </c>
      <c r="I11" s="6">
        <v>18.517365065814701</v>
      </c>
      <c r="J11" s="6">
        <v>19.0387498997015</v>
      </c>
      <c r="K11" s="6">
        <v>19.5601347335882</v>
      </c>
      <c r="L11" s="6">
        <v>20.081519567474899</v>
      </c>
      <c r="M11" s="6">
        <v>20.640365574989701</v>
      </c>
      <c r="N11" s="6">
        <v>21.1992115825045</v>
      </c>
      <c r="O11" s="6">
        <v>4.0682203317470904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4"/>
      <c r="AO11" s="4"/>
    </row>
    <row r="12" spans="1:41" ht="18.75" customHeight="1" x14ac:dyDescent="0.25">
      <c r="A12" s="14" t="s">
        <v>347</v>
      </c>
      <c r="B12" s="2" t="s">
        <v>4</v>
      </c>
      <c r="C12" s="2" t="s">
        <v>2</v>
      </c>
      <c r="D12" s="2" t="s">
        <v>16</v>
      </c>
      <c r="E12" s="2" t="s">
        <v>2</v>
      </c>
      <c r="F12" s="2" t="s">
        <v>169</v>
      </c>
      <c r="G12" s="4"/>
      <c r="H12" s="6">
        <v>11.2847683260828</v>
      </c>
      <c r="I12" s="6">
        <v>10.524043579372</v>
      </c>
      <c r="J12" s="6">
        <v>10.0437372680826</v>
      </c>
      <c r="K12" s="6">
        <v>9.5634309567932494</v>
      </c>
      <c r="L12" s="6">
        <v>9.0831246455038492</v>
      </c>
      <c r="M12" s="6">
        <v>8.3856405965125003</v>
      </c>
      <c r="N12" s="6">
        <v>7.6881565475211504</v>
      </c>
      <c r="O12" s="6">
        <v>7.1073259085655698</v>
      </c>
      <c r="P12" s="6">
        <v>6.52649526960999</v>
      </c>
      <c r="Q12" s="6">
        <v>5.9725809021582803</v>
      </c>
      <c r="R12" s="6">
        <v>5.4186665347065599</v>
      </c>
      <c r="S12" s="6">
        <v>4.8647521672548502</v>
      </c>
      <c r="T12" s="6">
        <v>4.57808412347317</v>
      </c>
      <c r="U12" s="6">
        <v>4.2914160796914897</v>
      </c>
      <c r="V12" s="6">
        <v>1.2905890670251301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4"/>
      <c r="AO12" s="4"/>
    </row>
    <row r="13" spans="1:41" ht="18.75" customHeight="1" x14ac:dyDescent="0.25">
      <c r="A13" s="14" t="s">
        <v>347</v>
      </c>
      <c r="B13" s="2" t="s">
        <v>4</v>
      </c>
      <c r="C13" s="2" t="s">
        <v>2</v>
      </c>
      <c r="D13" s="2" t="s">
        <v>16</v>
      </c>
      <c r="E13" s="2" t="s">
        <v>2</v>
      </c>
      <c r="F13" s="2" t="s">
        <v>170</v>
      </c>
      <c r="G13" s="4"/>
      <c r="H13" s="6">
        <v>68.585731940983607</v>
      </c>
      <c r="I13" s="6">
        <v>55.422893826604401</v>
      </c>
      <c r="J13" s="6">
        <v>43.393094134163597</v>
      </c>
      <c r="K13" s="6">
        <v>50.674999998213103</v>
      </c>
      <c r="L13" s="6">
        <v>48.301053084017497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4"/>
      <c r="AO13" s="4"/>
    </row>
    <row r="14" spans="1:41" ht="18.75" customHeight="1" x14ac:dyDescent="0.25">
      <c r="A14" s="14" t="s">
        <v>347</v>
      </c>
      <c r="B14" s="2" t="s">
        <v>4</v>
      </c>
      <c r="C14" s="2" t="s">
        <v>2</v>
      </c>
      <c r="D14" s="2" t="s">
        <v>16</v>
      </c>
      <c r="E14" s="2" t="s">
        <v>2</v>
      </c>
      <c r="F14" s="2" t="s">
        <v>171</v>
      </c>
      <c r="G14" s="4"/>
      <c r="H14" s="6">
        <v>363.68563536317902</v>
      </c>
      <c r="I14" s="6">
        <v>351.57960925668402</v>
      </c>
      <c r="J14" s="6">
        <v>316.17245555434403</v>
      </c>
      <c r="K14" s="6">
        <v>313.48877158637202</v>
      </c>
      <c r="L14" s="6">
        <v>172.50647262570399</v>
      </c>
      <c r="M14" s="6">
        <v>172.50647262570399</v>
      </c>
      <c r="N14" s="6">
        <v>172.50647262570399</v>
      </c>
      <c r="O14" s="6">
        <v>172.50647262570399</v>
      </c>
      <c r="P14" s="6">
        <v>53.9675152915447</v>
      </c>
      <c r="Q14" s="6">
        <v>18.429356134016999</v>
      </c>
      <c r="R14" s="6">
        <v>9.2286541206376196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4"/>
      <c r="AO14" s="4"/>
    </row>
    <row r="15" spans="1:41" ht="18.75" customHeight="1" x14ac:dyDescent="0.25">
      <c r="A15" s="14" t="s">
        <v>347</v>
      </c>
      <c r="B15" s="2" t="s">
        <v>4</v>
      </c>
      <c r="C15" s="2" t="s">
        <v>2</v>
      </c>
      <c r="D15" s="2" t="s">
        <v>16</v>
      </c>
      <c r="E15" s="2" t="s">
        <v>2</v>
      </c>
      <c r="F15" s="2" t="s">
        <v>172</v>
      </c>
      <c r="G15" s="4"/>
      <c r="H15" s="6">
        <v>726.70451084468402</v>
      </c>
      <c r="I15" s="6">
        <v>687.86225103060201</v>
      </c>
      <c r="J15" s="6">
        <v>654.42733676952105</v>
      </c>
      <c r="K15" s="6">
        <v>620.992422508441</v>
      </c>
      <c r="L15" s="6">
        <v>587.55750824736003</v>
      </c>
      <c r="M15" s="6">
        <v>540.991110801525</v>
      </c>
      <c r="N15" s="6">
        <v>494.42471335568899</v>
      </c>
      <c r="O15" s="6">
        <v>457.49798419201397</v>
      </c>
      <c r="P15" s="6">
        <v>420.57125502833901</v>
      </c>
      <c r="Q15" s="6">
        <v>383.64452586466501</v>
      </c>
      <c r="R15" s="6">
        <v>245.541067327929</v>
      </c>
      <c r="S15" s="6">
        <v>245.54106732792999</v>
      </c>
      <c r="T15" s="6">
        <v>245.54106732792999</v>
      </c>
      <c r="U15" s="6">
        <v>173.871431741919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4"/>
      <c r="AO15" s="4"/>
    </row>
    <row r="16" spans="1:41" ht="18.75" customHeight="1" x14ac:dyDescent="0.25">
      <c r="A16" s="14" t="s">
        <v>347</v>
      </c>
      <c r="B16" s="2" t="s">
        <v>4</v>
      </c>
      <c r="C16" s="2" t="s">
        <v>2</v>
      </c>
      <c r="D16" s="2" t="s">
        <v>16</v>
      </c>
      <c r="E16" s="2" t="s">
        <v>2</v>
      </c>
      <c r="F16" s="2" t="s">
        <v>173</v>
      </c>
      <c r="G16" s="4"/>
      <c r="H16" s="6">
        <v>5.6352908998762903</v>
      </c>
      <c r="I16" s="6">
        <v>5.3251450871105197</v>
      </c>
      <c r="J16" s="6">
        <v>5.09107277558918</v>
      </c>
      <c r="K16" s="6">
        <v>4.8570004640678297</v>
      </c>
      <c r="L16" s="6">
        <v>4.62292815254649</v>
      </c>
      <c r="M16" s="6">
        <v>4.3888558410251504</v>
      </c>
      <c r="N16" s="6">
        <v>4.1547835295038098</v>
      </c>
      <c r="O16" s="6">
        <v>0.47334364229729903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4"/>
      <c r="AO16" s="4"/>
    </row>
    <row r="17" spans="1:41" ht="18.75" customHeight="1" x14ac:dyDescent="0.25">
      <c r="A17" s="14" t="s">
        <v>347</v>
      </c>
      <c r="B17" s="2" t="s">
        <v>4</v>
      </c>
      <c r="C17" s="2" t="s">
        <v>2</v>
      </c>
      <c r="D17" s="2" t="s">
        <v>16</v>
      </c>
      <c r="E17" s="2" t="s">
        <v>2</v>
      </c>
      <c r="F17" s="2" t="s">
        <v>174</v>
      </c>
      <c r="G17" s="4"/>
      <c r="H17" s="6">
        <v>165.4447887378</v>
      </c>
      <c r="I17" s="6">
        <v>153.89107121101301</v>
      </c>
      <c r="J17" s="6">
        <v>141.709099261246</v>
      </c>
      <c r="K17" s="6">
        <v>129.52712731147801</v>
      </c>
      <c r="L17" s="6">
        <v>117.34515536171099</v>
      </c>
      <c r="M17" s="6">
        <v>104.287916360271</v>
      </c>
      <c r="N17" s="6">
        <v>91.230677358831599</v>
      </c>
      <c r="O17" s="6">
        <v>82.212115063181301</v>
      </c>
      <c r="P17" s="6">
        <v>68.086395166067106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4"/>
      <c r="AO17" s="4"/>
    </row>
    <row r="18" spans="1:41" ht="18.75" customHeight="1" x14ac:dyDescent="0.25">
      <c r="A18" s="14" t="s">
        <v>347</v>
      </c>
      <c r="B18" s="2" t="s">
        <v>4</v>
      </c>
      <c r="C18" s="2" t="s">
        <v>2</v>
      </c>
      <c r="D18" s="2" t="s">
        <v>16</v>
      </c>
      <c r="E18" s="2" t="s">
        <v>2</v>
      </c>
      <c r="F18" s="2" t="s">
        <v>175</v>
      </c>
      <c r="G18" s="4"/>
      <c r="H18" s="6">
        <v>29.8631785601129</v>
      </c>
      <c r="I18" s="6">
        <v>27.835107673690899</v>
      </c>
      <c r="J18" s="6">
        <v>26.5546244888037</v>
      </c>
      <c r="K18" s="6">
        <v>25.274141303916402</v>
      </c>
      <c r="L18" s="6">
        <v>23.993658119029199</v>
      </c>
      <c r="M18" s="6">
        <v>22.134185162983901</v>
      </c>
      <c r="N18" s="6">
        <v>20.274712206938698</v>
      </c>
      <c r="O18" s="6">
        <v>18.726233977591001</v>
      </c>
      <c r="P18" s="6">
        <v>17.1777557482433</v>
      </c>
      <c r="Q18" s="6">
        <v>15.701035545493299</v>
      </c>
      <c r="R18" s="6">
        <v>14.224315342743401</v>
      </c>
      <c r="S18" s="6">
        <v>12.7475951399934</v>
      </c>
      <c r="T18" s="6">
        <v>11.9833461574607</v>
      </c>
      <c r="U18" s="6">
        <v>11.219097174928001</v>
      </c>
      <c r="V18" s="6">
        <v>3.3312680611252699</v>
      </c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4"/>
      <c r="AO18" s="4"/>
    </row>
    <row r="19" spans="1:41" ht="18.75" customHeight="1" x14ac:dyDescent="0.25">
      <c r="A19" s="14" t="s">
        <v>347</v>
      </c>
      <c r="B19" s="2" t="s">
        <v>4</v>
      </c>
      <c r="C19" s="2" t="s">
        <v>2</v>
      </c>
      <c r="D19" s="2" t="s">
        <v>16</v>
      </c>
      <c r="E19" s="2" t="s">
        <v>2</v>
      </c>
      <c r="F19" s="2" t="s">
        <v>176</v>
      </c>
      <c r="G19" s="4"/>
      <c r="H19" s="6">
        <v>13.805861909055601</v>
      </c>
      <c r="I19" s="6">
        <v>13.5550177604217</v>
      </c>
      <c r="J19" s="6">
        <v>13.563467780935101</v>
      </c>
      <c r="K19" s="6">
        <v>13.571917801448601</v>
      </c>
      <c r="L19" s="6">
        <v>13.580367821962</v>
      </c>
      <c r="M19" s="6">
        <v>12.546837742054301</v>
      </c>
      <c r="N19" s="6">
        <v>11.5133076621466</v>
      </c>
      <c r="O19" s="6">
        <v>10.662834575070701</v>
      </c>
      <c r="P19" s="6">
        <v>9.8123614879947105</v>
      </c>
      <c r="Q19" s="6">
        <v>9.1074108162161203</v>
      </c>
      <c r="R19" s="6">
        <v>8.4024601444375406</v>
      </c>
      <c r="S19" s="6">
        <v>7.6975094726589504</v>
      </c>
      <c r="T19" s="6">
        <v>7.2029695803141296</v>
      </c>
      <c r="U19" s="6">
        <v>6.7084296879692999</v>
      </c>
      <c r="V19" s="6">
        <v>3.25227996904884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4"/>
      <c r="AO19" s="4"/>
    </row>
    <row r="20" spans="1:41" ht="18.75" customHeight="1" x14ac:dyDescent="0.25">
      <c r="A20" s="14" t="s">
        <v>347</v>
      </c>
      <c r="B20" s="2" t="s">
        <v>4</v>
      </c>
      <c r="C20" s="2" t="s">
        <v>2</v>
      </c>
      <c r="D20" s="2" t="s">
        <v>17</v>
      </c>
      <c r="E20" s="2" t="s">
        <v>32</v>
      </c>
      <c r="F20" s="2" t="s">
        <v>177</v>
      </c>
      <c r="G20" s="4"/>
      <c r="H20" s="6">
        <v>14.063735860535299</v>
      </c>
      <c r="I20" s="6">
        <v>14.011759618622699</v>
      </c>
      <c r="J20" s="6">
        <v>14.822042209142101</v>
      </c>
      <c r="K20" s="6">
        <v>15.660489679753599</v>
      </c>
      <c r="L20" s="6">
        <v>16.527513621372499</v>
      </c>
      <c r="M20" s="6">
        <v>17.4235256249139</v>
      </c>
      <c r="N20" s="6">
        <v>18.348937281293001</v>
      </c>
      <c r="O20" s="6">
        <v>19.471702477493501</v>
      </c>
      <c r="P20" s="6">
        <v>20.638446357539401</v>
      </c>
      <c r="Q20" s="6">
        <v>21.849999701841998</v>
      </c>
      <c r="R20" s="6">
        <v>23.107193290812901</v>
      </c>
      <c r="S20" s="6">
        <v>24.410857904863501</v>
      </c>
      <c r="T20" s="6">
        <v>25.797759817360099</v>
      </c>
      <c r="U20" s="6">
        <v>27.232572501992902</v>
      </c>
      <c r="V20" s="6">
        <v>28.716049876795299</v>
      </c>
      <c r="W20" s="6">
        <v>30.248945859801001</v>
      </c>
      <c r="X20" s="6">
        <v>31.832014369043399</v>
      </c>
      <c r="Y20" s="6">
        <v>33.366975202088099</v>
      </c>
      <c r="Z20" s="6">
        <v>34.9455653661824</v>
      </c>
      <c r="AA20" s="6">
        <v>36.568359105556901</v>
      </c>
      <c r="AB20" s="6">
        <v>38.235930664442499</v>
      </c>
      <c r="AC20" s="6">
        <v>39.9488542870698</v>
      </c>
      <c r="AD20" s="6">
        <v>41.870303398253</v>
      </c>
      <c r="AE20" s="6">
        <v>43.848337753623902</v>
      </c>
      <c r="AF20" s="6">
        <v>45.883714746766699</v>
      </c>
      <c r="AG20" s="6">
        <v>47.977191771265701</v>
      </c>
      <c r="AH20" s="6">
        <v>50.129526220704697</v>
      </c>
      <c r="AI20" s="6">
        <v>52.088596072238502</v>
      </c>
      <c r="AJ20" s="6">
        <v>54.096436163295401</v>
      </c>
      <c r="AK20" s="6">
        <v>56.153631831597501</v>
      </c>
      <c r="AL20" s="6">
        <v>58.260768414866703</v>
      </c>
      <c r="AM20" s="6">
        <v>60.418431250825002</v>
      </c>
      <c r="AN20" s="4"/>
      <c r="AO20" s="4"/>
    </row>
    <row r="21" spans="1:41" ht="18.75" customHeight="1" x14ac:dyDescent="0.25">
      <c r="A21" s="14" t="s">
        <v>347</v>
      </c>
      <c r="B21" s="2" t="s">
        <v>4</v>
      </c>
      <c r="C21" s="2" t="s">
        <v>2</v>
      </c>
      <c r="D21" s="2" t="s">
        <v>17</v>
      </c>
      <c r="E21" s="2" t="s">
        <v>33</v>
      </c>
      <c r="F21" s="2" t="s">
        <v>178</v>
      </c>
      <c r="G21" s="4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>
        <v>0.192245359613163</v>
      </c>
      <c r="AA21" s="6">
        <v>0.19507043750463701</v>
      </c>
      <c r="AB21" s="6">
        <v>0.19784057373233699</v>
      </c>
      <c r="AC21" s="6">
        <v>0.20055425513636499</v>
      </c>
      <c r="AD21" s="6">
        <v>0.205841736823931</v>
      </c>
      <c r="AE21" s="6">
        <v>0.211129347470219</v>
      </c>
      <c r="AF21" s="6">
        <v>0.216415133262776</v>
      </c>
      <c r="AG21" s="6">
        <v>0.22169714039205099</v>
      </c>
      <c r="AH21" s="6">
        <v>0.22697341504531801</v>
      </c>
      <c r="AI21" s="6">
        <v>0.232640836244074</v>
      </c>
      <c r="AJ21" s="6">
        <v>0.23828148341031199</v>
      </c>
      <c r="AK21" s="6">
        <v>0.24389386623253201</v>
      </c>
      <c r="AL21" s="6">
        <v>0.24947649439702299</v>
      </c>
      <c r="AM21" s="6">
        <v>0.255027877591949</v>
      </c>
      <c r="AN21" s="4"/>
      <c r="AO21" s="4"/>
    </row>
    <row r="22" spans="1:41" ht="18.75" customHeight="1" x14ac:dyDescent="0.25">
      <c r="A22" s="14" t="s">
        <v>347</v>
      </c>
      <c r="B22" s="2" t="s">
        <v>4</v>
      </c>
      <c r="C22" s="2" t="s">
        <v>2</v>
      </c>
      <c r="D22" s="2" t="s">
        <v>17</v>
      </c>
      <c r="E22" s="2" t="s">
        <v>34</v>
      </c>
      <c r="F22" s="2" t="s">
        <v>179</v>
      </c>
      <c r="G22" s="4"/>
      <c r="H22" s="6">
        <v>-1101.5991674013601</v>
      </c>
      <c r="I22" s="6">
        <v>-1595.25874315639</v>
      </c>
      <c r="J22" s="6">
        <v>-1444.5349658745099</v>
      </c>
      <c r="K22" s="6">
        <v>-1292.35437318649</v>
      </c>
      <c r="L22" s="6">
        <v>-1138.7147495633701</v>
      </c>
      <c r="M22" s="6">
        <v>-983.61387947612695</v>
      </c>
      <c r="N22" s="6">
        <v>-827.04954739578602</v>
      </c>
      <c r="O22" s="6">
        <v>-726.67704052785302</v>
      </c>
      <c r="P22" s="6">
        <v>-623.72133306208696</v>
      </c>
      <c r="Q22" s="6">
        <v>-518.18881259778402</v>
      </c>
      <c r="R22" s="6">
        <v>-410.08586673425702</v>
      </c>
      <c r="S22" s="6">
        <v>-299.418883070817</v>
      </c>
      <c r="T22" s="6">
        <v>-241.83872320377401</v>
      </c>
      <c r="U22" s="6">
        <v>-183.73965279818799</v>
      </c>
      <c r="V22" s="6">
        <v>-125.144658279523</v>
      </c>
      <c r="W22" s="6">
        <v>-66.076726073256296</v>
      </c>
      <c r="X22" s="6">
        <v>-6.5588426048625399</v>
      </c>
      <c r="Y22" s="6"/>
      <c r="Z22" s="6"/>
      <c r="AA22" s="6"/>
      <c r="AB22" s="6"/>
      <c r="AC22" s="6"/>
      <c r="AD22" s="6"/>
      <c r="AE22" s="6"/>
      <c r="AF22" s="6">
        <v>-3.69163248652483</v>
      </c>
      <c r="AG22" s="6">
        <v>-39.164840961599097</v>
      </c>
      <c r="AH22" s="6">
        <v>-77.683942839580098</v>
      </c>
      <c r="AI22" s="6">
        <v>-110.813154102121</v>
      </c>
      <c r="AJ22" s="6">
        <v>-147.335189273385</v>
      </c>
      <c r="AK22" s="6">
        <v>-187.305752567046</v>
      </c>
      <c r="AL22" s="6">
        <v>-230.78054819677399</v>
      </c>
      <c r="AM22" s="6">
        <v>-277.81528037624099</v>
      </c>
      <c r="AN22" s="4"/>
      <c r="AO22" s="4"/>
    </row>
    <row r="23" spans="1:41" ht="18.75" customHeight="1" x14ac:dyDescent="0.25">
      <c r="A23" s="14" t="s">
        <v>347</v>
      </c>
      <c r="B23" s="2" t="s">
        <v>4</v>
      </c>
      <c r="C23" s="2" t="s">
        <v>2</v>
      </c>
      <c r="D23" s="2" t="s">
        <v>17</v>
      </c>
      <c r="E23" s="2" t="s">
        <v>34</v>
      </c>
      <c r="F23" s="2" t="s">
        <v>180</v>
      </c>
      <c r="G23" s="4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>
        <v>18.088932832643401</v>
      </c>
      <c r="Z23" s="6">
        <v>42.735239699795301</v>
      </c>
      <c r="AA23" s="6">
        <v>65.699691548031495</v>
      </c>
      <c r="AB23" s="6">
        <v>86.941612580009505</v>
      </c>
      <c r="AC23" s="6">
        <v>106.420326998373</v>
      </c>
      <c r="AD23" s="6">
        <v>72.988194857363098</v>
      </c>
      <c r="AE23" s="6">
        <v>36.005056866742898</v>
      </c>
      <c r="AF23" s="6"/>
      <c r="AG23" s="6"/>
      <c r="AH23" s="6"/>
      <c r="AI23" s="6"/>
      <c r="AJ23" s="6"/>
      <c r="AK23" s="6"/>
      <c r="AL23" s="6"/>
      <c r="AM23" s="6"/>
      <c r="AN23" s="4"/>
      <c r="AO23" s="4"/>
    </row>
    <row r="24" spans="1:41" ht="18.75" customHeight="1" x14ac:dyDescent="0.25">
      <c r="A24" s="14" t="s">
        <v>347</v>
      </c>
      <c r="B24" s="2" t="s">
        <v>4</v>
      </c>
      <c r="C24" s="2" t="s">
        <v>2</v>
      </c>
      <c r="D24" s="2" t="s">
        <v>17</v>
      </c>
      <c r="E24" s="2" t="s">
        <v>35</v>
      </c>
      <c r="F24" s="2" t="s">
        <v>181</v>
      </c>
      <c r="G24" s="4"/>
      <c r="H24" s="6">
        <v>559.64372244749597</v>
      </c>
      <c r="I24" s="6">
        <v>519.25530251365501</v>
      </c>
      <c r="J24" s="6">
        <v>463.55699898655001</v>
      </c>
      <c r="K24" s="6">
        <v>435.27292983353101</v>
      </c>
      <c r="L24" s="6">
        <v>291.12857215372998</v>
      </c>
      <c r="M24" s="6">
        <v>254.62680047907099</v>
      </c>
      <c r="N24" s="6">
        <v>217.71820838134099</v>
      </c>
      <c r="O24" s="6">
        <v>192.22996236666901</v>
      </c>
      <c r="P24" s="6">
        <v>74.491256788995202</v>
      </c>
      <c r="Q24" s="6">
        <v>28.041148875640101</v>
      </c>
      <c r="R24" s="6">
        <v>17.416684770661199</v>
      </c>
      <c r="S24" s="6">
        <v>110.546945328958</v>
      </c>
      <c r="T24" s="6">
        <v>110.072476979215</v>
      </c>
      <c r="U24" s="6">
        <v>56.2883419727195</v>
      </c>
      <c r="V24" s="6">
        <v>2.3459960830474298</v>
      </c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4"/>
      <c r="AO24" s="4"/>
    </row>
    <row r="25" spans="1:41" ht="18.75" customHeight="1" x14ac:dyDescent="0.25">
      <c r="A25" s="14" t="s">
        <v>347</v>
      </c>
      <c r="B25" s="2" t="s">
        <v>4</v>
      </c>
      <c r="C25" s="2" t="s">
        <v>2</v>
      </c>
      <c r="D25" s="2" t="s">
        <v>17</v>
      </c>
      <c r="E25" s="2" t="s">
        <v>36</v>
      </c>
      <c r="F25" s="2" t="s">
        <v>182</v>
      </c>
      <c r="G25" s="4"/>
      <c r="H25" s="6">
        <v>277.97352051575899</v>
      </c>
      <c r="I25" s="6">
        <v>277.963234876466</v>
      </c>
      <c r="J25" s="6">
        <v>290.94215614389998</v>
      </c>
      <c r="K25" s="6">
        <v>304.171495716788</v>
      </c>
      <c r="L25" s="6">
        <v>317.648189180933</v>
      </c>
      <c r="M25" s="6">
        <v>331.36917212213802</v>
      </c>
      <c r="N25" s="6">
        <v>345.33138012620498</v>
      </c>
      <c r="O25" s="6">
        <v>359.98008799007903</v>
      </c>
      <c r="P25" s="6">
        <v>374.763661058428</v>
      </c>
      <c r="Q25" s="6">
        <v>389.67500438760402</v>
      </c>
      <c r="R25" s="6">
        <v>404.70702303395802</v>
      </c>
      <c r="S25" s="6">
        <v>419.852622053841</v>
      </c>
      <c r="T25" s="6">
        <v>421.20344376742798</v>
      </c>
      <c r="U25" s="6">
        <v>422.478513423273</v>
      </c>
      <c r="V25" s="6">
        <v>423.677479900729</v>
      </c>
      <c r="W25" s="6">
        <v>424.79999207915398</v>
      </c>
      <c r="X25" s="6">
        <v>425.84569883789999</v>
      </c>
      <c r="Y25" s="6">
        <v>427.92297643798003</v>
      </c>
      <c r="Z25" s="6">
        <v>429.589519274113</v>
      </c>
      <c r="AA25" s="6">
        <v>431.471566818496</v>
      </c>
      <c r="AB25" s="6">
        <v>433.25627255411501</v>
      </c>
      <c r="AC25" s="6">
        <v>434.94212038543901</v>
      </c>
      <c r="AD25" s="6">
        <v>438.90376489390098</v>
      </c>
      <c r="AE25" s="6">
        <v>442.76674560202201</v>
      </c>
      <c r="AF25" s="6">
        <v>446.52844066536801</v>
      </c>
      <c r="AG25" s="6">
        <v>450.18622823950398</v>
      </c>
      <c r="AH25" s="6">
        <v>453.737486479994</v>
      </c>
      <c r="AI25" s="6">
        <v>465.23936700253603</v>
      </c>
      <c r="AJ25" s="6">
        <v>476.63843549723998</v>
      </c>
      <c r="AK25" s="6">
        <v>487.927615933872</v>
      </c>
      <c r="AL25" s="6">
        <v>499.09983228219699</v>
      </c>
      <c r="AM25" s="6">
        <v>510.14800851198402</v>
      </c>
      <c r="AN25" s="4"/>
      <c r="AO25" s="4"/>
    </row>
    <row r="26" spans="1:41" ht="18.75" customHeight="1" x14ac:dyDescent="0.25">
      <c r="A26" s="14" t="s">
        <v>347</v>
      </c>
      <c r="B26" s="2" t="s">
        <v>4</v>
      </c>
      <c r="C26" s="2" t="s">
        <v>2</v>
      </c>
      <c r="D26" s="2" t="s">
        <v>17</v>
      </c>
      <c r="E26" s="2" t="s">
        <v>37</v>
      </c>
      <c r="F26" s="2" t="s">
        <v>183</v>
      </c>
      <c r="G26" s="4"/>
      <c r="H26" s="6">
        <v>-231.723711273882</v>
      </c>
      <c r="I26" s="6">
        <v>-188.88183333084601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4"/>
      <c r="AO26" s="4"/>
    </row>
    <row r="27" spans="1:41" ht="18.75" customHeight="1" x14ac:dyDescent="0.25">
      <c r="A27" s="14" t="s">
        <v>347</v>
      </c>
      <c r="B27" s="2" t="s">
        <v>4</v>
      </c>
      <c r="C27" s="2" t="s">
        <v>2</v>
      </c>
      <c r="D27" s="2" t="s">
        <v>17</v>
      </c>
      <c r="E27" s="2" t="s">
        <v>37</v>
      </c>
      <c r="F27" s="2" t="s">
        <v>184</v>
      </c>
      <c r="G27" s="4"/>
      <c r="H27" s="6"/>
      <c r="I27" s="6"/>
      <c r="J27" s="6"/>
      <c r="K27" s="6">
        <v>4.3048967693326201</v>
      </c>
      <c r="L27" s="6">
        <v>639.89921397555497</v>
      </c>
      <c r="M27" s="6">
        <v>966.404122893102</v>
      </c>
      <c r="N27" s="6">
        <v>1023.93186006884</v>
      </c>
      <c r="O27" s="6">
        <v>1087.8527040650099</v>
      </c>
      <c r="P27" s="6">
        <v>1575.7444805750099</v>
      </c>
      <c r="Q27" s="6">
        <v>1772.81165940186</v>
      </c>
      <c r="R27" s="6">
        <v>1849.4765000431</v>
      </c>
      <c r="S27" s="6">
        <v>1927.2476564501001</v>
      </c>
      <c r="T27" s="6">
        <v>1979.4622457810799</v>
      </c>
      <c r="U27" s="6">
        <v>2032.40113197045</v>
      </c>
      <c r="V27" s="6">
        <v>2106.1301896834002</v>
      </c>
      <c r="W27" s="6">
        <v>2178.1238672748</v>
      </c>
      <c r="X27" s="6">
        <v>2228.86913907916</v>
      </c>
      <c r="Y27" s="6">
        <v>2290.6121487984401</v>
      </c>
      <c r="Z27" s="6">
        <v>2353.0183489503102</v>
      </c>
      <c r="AA27" s="6">
        <v>2416.08990005336</v>
      </c>
      <c r="AB27" s="6">
        <v>2479.8289626261999</v>
      </c>
      <c r="AC27" s="6">
        <v>2544.2376971874301</v>
      </c>
      <c r="AD27" s="6">
        <v>2633.44758647873</v>
      </c>
      <c r="AE27" s="6">
        <v>2723.6920802897898</v>
      </c>
      <c r="AF27" s="6">
        <v>2814.9756572369201</v>
      </c>
      <c r="AG27" s="6">
        <v>2907.3027959364099</v>
      </c>
      <c r="AH27" s="6">
        <v>3000.6779750045998</v>
      </c>
      <c r="AI27" s="6">
        <v>3121.7941394282798</v>
      </c>
      <c r="AJ27" s="6">
        <v>3244.9745038489</v>
      </c>
      <c r="AK27" s="6">
        <v>3370.2340010214202</v>
      </c>
      <c r="AL27" s="6">
        <v>3497.5875637007798</v>
      </c>
      <c r="AM27" s="6">
        <v>3627.0501246419499</v>
      </c>
      <c r="AN27" s="4"/>
      <c r="AO27" s="4"/>
    </row>
    <row r="28" spans="1:41" ht="18.75" customHeight="1" x14ac:dyDescent="0.25">
      <c r="A28" s="14" t="s">
        <v>347</v>
      </c>
      <c r="B28" s="2" t="s">
        <v>4</v>
      </c>
      <c r="C28" s="2" t="s">
        <v>2</v>
      </c>
      <c r="D28" s="2" t="s">
        <v>17</v>
      </c>
      <c r="E28" s="2" t="s">
        <v>38</v>
      </c>
      <c r="F28" s="2" t="s">
        <v>185</v>
      </c>
      <c r="G28" s="4"/>
      <c r="H28" s="6">
        <v>1110.82111177866</v>
      </c>
      <c r="I28" s="6">
        <v>713.37096648231704</v>
      </c>
      <c r="J28" s="6">
        <v>855.34204179909398</v>
      </c>
      <c r="K28" s="6">
        <v>996.11458186258506</v>
      </c>
      <c r="L28" s="6">
        <v>1135.69082896788</v>
      </c>
      <c r="M28" s="6">
        <v>1274.0730254100599</v>
      </c>
      <c r="N28" s="6">
        <v>1411.2634134842201</v>
      </c>
      <c r="O28" s="6">
        <v>1497.74251220168</v>
      </c>
      <c r="P28" s="6">
        <v>1584.60736484941</v>
      </c>
      <c r="Q28" s="6">
        <v>1669.99384417946</v>
      </c>
      <c r="R28" s="6">
        <v>1757.1340786634701</v>
      </c>
      <c r="S28" s="6">
        <v>1844.4579812752099</v>
      </c>
      <c r="T28" s="6">
        <v>1880.60685262469</v>
      </c>
      <c r="U28" s="6">
        <v>1915.6082392128701</v>
      </c>
      <c r="V28" s="6">
        <v>1949.40901228293</v>
      </c>
      <c r="W28" s="6">
        <v>1981.95604307801</v>
      </c>
      <c r="X28" s="6">
        <v>2013.19620284127</v>
      </c>
      <c r="Y28" s="6">
        <v>2024.43736121334</v>
      </c>
      <c r="Z28" s="6">
        <v>2034.01424858737</v>
      </c>
      <c r="AA28" s="6">
        <v>2041.43073484612</v>
      </c>
      <c r="AB28" s="6">
        <v>2046.86374901004</v>
      </c>
      <c r="AC28" s="6">
        <v>2050.26741084899</v>
      </c>
      <c r="AD28" s="6">
        <v>2056.61330554595</v>
      </c>
      <c r="AE28" s="6">
        <v>2061.0187899034599</v>
      </c>
      <c r="AF28" s="6">
        <v>2063.4337794457801</v>
      </c>
      <c r="AG28" s="6">
        <v>2063.8081896971698</v>
      </c>
      <c r="AH28" s="6">
        <v>2062.0919361819001</v>
      </c>
      <c r="AI28" s="6">
        <v>2080.12625761959</v>
      </c>
      <c r="AJ28" s="6">
        <v>2096.2605895044699</v>
      </c>
      <c r="AK28" s="6">
        <v>2110.44138094043</v>
      </c>
      <c r="AL28" s="6">
        <v>2122.6150810313402</v>
      </c>
      <c r="AM28" s="6">
        <v>2132.7281388810702</v>
      </c>
      <c r="AN28" s="4"/>
      <c r="AO28" s="4"/>
    </row>
    <row r="29" spans="1:41" ht="18.75" customHeight="1" x14ac:dyDescent="0.25">
      <c r="A29" s="14" t="s">
        <v>347</v>
      </c>
      <c r="B29" s="2" t="s">
        <v>4</v>
      </c>
      <c r="C29" s="2" t="s">
        <v>2</v>
      </c>
      <c r="D29" s="2" t="s">
        <v>17</v>
      </c>
      <c r="E29" s="2" t="s">
        <v>39</v>
      </c>
      <c r="F29" s="2" t="s">
        <v>186</v>
      </c>
      <c r="G29" s="4"/>
      <c r="H29" s="6">
        <v>-667.27876978669099</v>
      </c>
      <c r="I29" s="6">
        <v>-796.50415551942899</v>
      </c>
      <c r="J29" s="6">
        <v>-791.09322883049094</v>
      </c>
      <c r="K29" s="6">
        <v>-785.67970957993896</v>
      </c>
      <c r="L29" s="6">
        <v>-780.26375882080299</v>
      </c>
      <c r="M29" s="6">
        <v>-774.845537606113</v>
      </c>
      <c r="N29" s="6">
        <v>-769.42520698889905</v>
      </c>
      <c r="O29" s="6">
        <v>-792.23327218040504</v>
      </c>
      <c r="P29" s="6">
        <v>-815.00689290839796</v>
      </c>
      <c r="Q29" s="6">
        <v>-837.74546981100696</v>
      </c>
      <c r="R29" s="6">
        <v>-860.44840352636299</v>
      </c>
      <c r="S29" s="6">
        <v>-883.11509469259704</v>
      </c>
      <c r="T29" s="6">
        <v>-903.16248221941896</v>
      </c>
      <c r="U29" s="6">
        <v>-923.17764812168298</v>
      </c>
      <c r="V29" s="6">
        <v>-943.16015300136905</v>
      </c>
      <c r="W29" s="6">
        <v>-963.10955746045295</v>
      </c>
      <c r="X29" s="6">
        <v>-983.02542210091201</v>
      </c>
      <c r="Y29" s="6">
        <v>-1004.25260424123</v>
      </c>
      <c r="Z29" s="6">
        <v>-1025.4419342404799</v>
      </c>
      <c r="AA29" s="6">
        <v>-1046.5929280302501</v>
      </c>
      <c r="AB29" s="6">
        <v>-1067.70510154213</v>
      </c>
      <c r="AC29" s="6">
        <v>-1088.7779707077</v>
      </c>
      <c r="AD29" s="6">
        <v>-1102.8947756458799</v>
      </c>
      <c r="AE29" s="6">
        <v>-1116.9781145826701</v>
      </c>
      <c r="AF29" s="6">
        <v>-1131.0276301077899</v>
      </c>
      <c r="AG29" s="6">
        <v>-1145.04296481095</v>
      </c>
      <c r="AH29" s="6">
        <v>-1159.0237612818601</v>
      </c>
      <c r="AI29" s="6">
        <v>-1170.73570540369</v>
      </c>
      <c r="AJ29" s="6">
        <v>-1182.4125349938199</v>
      </c>
      <c r="AK29" s="6">
        <v>-1194.05388736537</v>
      </c>
      <c r="AL29" s="6">
        <v>-1205.6593998314099</v>
      </c>
      <c r="AM29" s="6">
        <v>-1217.22870970504</v>
      </c>
      <c r="AN29" s="4"/>
      <c r="AO29" s="4"/>
    </row>
    <row r="30" spans="1:41" ht="18.75" customHeight="1" x14ac:dyDescent="0.25">
      <c r="A30" s="14" t="s">
        <v>347</v>
      </c>
      <c r="B30" s="2" t="s">
        <v>4</v>
      </c>
      <c r="C30" s="2" t="s">
        <v>2</v>
      </c>
      <c r="D30" s="2" t="s">
        <v>17</v>
      </c>
      <c r="E30" s="2" t="s">
        <v>40</v>
      </c>
      <c r="F30" s="2" t="s">
        <v>187</v>
      </c>
      <c r="G30" s="4"/>
      <c r="H30" s="6">
        <v>-3623.1147793095301</v>
      </c>
      <c r="I30" s="6">
        <v>-2987.9536854912499</v>
      </c>
      <c r="J30" s="6">
        <v>-2880.8317565669499</v>
      </c>
      <c r="K30" s="6">
        <v>-2754.2914926540102</v>
      </c>
      <c r="L30" s="6">
        <v>-2608.3328937524202</v>
      </c>
      <c r="M30" s="6">
        <v>-2338.9975814867298</v>
      </c>
      <c r="N30" s="6">
        <v>-2042.61742927449</v>
      </c>
      <c r="O30" s="6">
        <v>-1776.0983755470199</v>
      </c>
      <c r="P30" s="6">
        <v>-1496.8464301445799</v>
      </c>
      <c r="Q30" s="6">
        <v>-1204.8615930671799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4"/>
      <c r="AO30" s="4"/>
    </row>
    <row r="31" spans="1:41" ht="18.75" customHeight="1" x14ac:dyDescent="0.25">
      <c r="A31" s="14" t="s">
        <v>347</v>
      </c>
      <c r="B31" s="2" t="s">
        <v>4</v>
      </c>
      <c r="C31" s="2" t="s">
        <v>2</v>
      </c>
      <c r="D31" s="2" t="s">
        <v>17</v>
      </c>
      <c r="E31" s="2" t="s">
        <v>40</v>
      </c>
      <c r="F31" s="2" t="s">
        <v>188</v>
      </c>
      <c r="G31" s="4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>
        <v>849.00070551709598</v>
      </c>
      <c r="V31" s="6">
        <v>2906.7213072394502</v>
      </c>
      <c r="W31" s="6">
        <v>2967.9248031342599</v>
      </c>
      <c r="X31" s="6">
        <v>3029.1282990290601</v>
      </c>
      <c r="Y31" s="6">
        <v>3077.8456177907301</v>
      </c>
      <c r="Z31" s="6">
        <v>3126.5629365524001</v>
      </c>
      <c r="AA31" s="6">
        <v>3175.28025531408</v>
      </c>
      <c r="AB31" s="6">
        <v>3223.99757407575</v>
      </c>
      <c r="AC31" s="6">
        <v>3272.7148928374199</v>
      </c>
      <c r="AD31" s="6">
        <v>3330.8494524298198</v>
      </c>
      <c r="AE31" s="6">
        <v>3388.9840120222202</v>
      </c>
      <c r="AF31" s="6">
        <v>3447.1185716146201</v>
      </c>
      <c r="AG31" s="6">
        <v>3505.25313120702</v>
      </c>
      <c r="AH31" s="6">
        <v>3563.3876907994199</v>
      </c>
      <c r="AI31" s="6">
        <v>3619.6634121643201</v>
      </c>
      <c r="AJ31" s="6">
        <v>3675.9391335292198</v>
      </c>
      <c r="AK31" s="6">
        <v>3732.21485489412</v>
      </c>
      <c r="AL31" s="6">
        <v>3788.4905762590301</v>
      </c>
      <c r="AM31" s="6">
        <v>3844.7662976239299</v>
      </c>
      <c r="AN31" s="4"/>
      <c r="AO31" s="4"/>
    </row>
    <row r="32" spans="1:41" ht="18.75" customHeight="1" x14ac:dyDescent="0.25">
      <c r="A32" s="14" t="s">
        <v>347</v>
      </c>
      <c r="B32" s="2" t="s">
        <v>4</v>
      </c>
      <c r="C32" s="2" t="s">
        <v>2</v>
      </c>
      <c r="D32" s="2" t="s">
        <v>17</v>
      </c>
      <c r="E32" s="2" t="s">
        <v>41</v>
      </c>
      <c r="F32" s="2" t="s">
        <v>189</v>
      </c>
      <c r="G32" s="4"/>
      <c r="H32" s="6">
        <v>134.51655151454699</v>
      </c>
      <c r="I32" s="6">
        <v>41.715963716203603</v>
      </c>
      <c r="J32" s="6">
        <v>92.847368860281406</v>
      </c>
      <c r="K32" s="6">
        <v>146.31621080777501</v>
      </c>
      <c r="L32" s="6">
        <v>202.16240664610501</v>
      </c>
      <c r="M32" s="6">
        <v>260.425873462693</v>
      </c>
      <c r="N32" s="6">
        <v>321.14652834496098</v>
      </c>
      <c r="O32" s="6">
        <v>384.98292223141499</v>
      </c>
      <c r="P32" s="6">
        <v>452.06963309869002</v>
      </c>
      <c r="Q32" s="6">
        <v>522.468067079761</v>
      </c>
      <c r="R32" s="6">
        <v>596.23963030760399</v>
      </c>
      <c r="S32" s="6">
        <v>673.44572891519397</v>
      </c>
      <c r="T32" s="6">
        <v>755.924315790881</v>
      </c>
      <c r="U32" s="6">
        <v>841.94239687003699</v>
      </c>
      <c r="V32" s="6">
        <v>931.55566720315301</v>
      </c>
      <c r="W32" s="6">
        <v>1024.8198218407099</v>
      </c>
      <c r="X32" s="6">
        <v>1121.7905558332</v>
      </c>
      <c r="Y32" s="6">
        <v>1220.7939805968001</v>
      </c>
      <c r="Z32" s="6">
        <v>1323.0194399572399</v>
      </c>
      <c r="AA32" s="6">
        <v>1428.5093377302401</v>
      </c>
      <c r="AB32" s="6">
        <v>1537.3060777315</v>
      </c>
      <c r="AC32" s="6">
        <v>1649.4520637767</v>
      </c>
      <c r="AD32" s="6">
        <v>1771.0431600085799</v>
      </c>
      <c r="AE32" s="6">
        <v>1896.8155052531999</v>
      </c>
      <c r="AF32" s="6">
        <v>2026.8250676428399</v>
      </c>
      <c r="AG32" s="6">
        <v>2161.1278153097701</v>
      </c>
      <c r="AH32" s="6">
        <v>2299.7797163862401</v>
      </c>
      <c r="AI32" s="6">
        <v>2428.7999837877501</v>
      </c>
      <c r="AJ32" s="6">
        <v>2561.4230597459</v>
      </c>
      <c r="AK32" s="6">
        <v>2697.6921832660601</v>
      </c>
      <c r="AL32" s="6">
        <v>2837.65059335358</v>
      </c>
      <c r="AM32" s="6">
        <v>2981.34152901383</v>
      </c>
      <c r="AN32" s="4"/>
      <c r="AO32" s="4"/>
    </row>
    <row r="33" spans="1:41" ht="18.75" customHeight="1" x14ac:dyDescent="0.25">
      <c r="A33" s="14" t="s">
        <v>347</v>
      </c>
      <c r="B33" s="2" t="s">
        <v>4</v>
      </c>
      <c r="C33" s="2" t="s">
        <v>2</v>
      </c>
      <c r="D33" s="2" t="s">
        <v>17</v>
      </c>
      <c r="E33" s="2" t="s">
        <v>42</v>
      </c>
      <c r="F33" s="2" t="s">
        <v>190</v>
      </c>
      <c r="G33" s="4"/>
      <c r="H33" s="6"/>
      <c r="I33" s="6"/>
      <c r="J33" s="6">
        <v>125.240202247119</v>
      </c>
      <c r="K33" s="6">
        <v>142.805838312757</v>
      </c>
      <c r="L33" s="6">
        <v>679.79037728776996</v>
      </c>
      <c r="M33" s="6">
        <v>708.20656763027898</v>
      </c>
      <c r="N33" s="6">
        <v>737.25822439994704</v>
      </c>
      <c r="O33" s="6">
        <v>801.57254431027798</v>
      </c>
      <c r="P33" s="6">
        <v>1322.7884754849899</v>
      </c>
      <c r="Q33" s="6">
        <v>1501.881908412</v>
      </c>
      <c r="R33" s="6">
        <v>1571.8223634021101</v>
      </c>
      <c r="S33" s="6">
        <v>1643.4477645991699</v>
      </c>
      <c r="T33" s="6">
        <v>1680.40209684406</v>
      </c>
      <c r="U33" s="6">
        <v>1717.35681017155</v>
      </c>
      <c r="V33" s="6">
        <v>1754.31188125831</v>
      </c>
      <c r="W33" s="6">
        <v>1791.2672867809799</v>
      </c>
      <c r="X33" s="6">
        <v>1828.2230034162301</v>
      </c>
      <c r="Y33" s="6">
        <v>1857.64342893139</v>
      </c>
      <c r="Z33" s="6">
        <v>1887.0638884924999</v>
      </c>
      <c r="AA33" s="6">
        <v>1916.4843582288199</v>
      </c>
      <c r="AB33" s="6">
        <v>1945.9048142696099</v>
      </c>
      <c r="AC33" s="6">
        <v>1975.3252327441301</v>
      </c>
      <c r="AD33" s="6">
        <v>2010.4463350052299</v>
      </c>
      <c r="AE33" s="6">
        <v>2045.56815698947</v>
      </c>
      <c r="AF33" s="6">
        <v>2080.6906771727799</v>
      </c>
      <c r="AG33" s="6">
        <v>2115.8138740310901</v>
      </c>
      <c r="AH33" s="6">
        <v>2150.9377260402998</v>
      </c>
      <c r="AI33" s="6">
        <v>2184.9552224255499</v>
      </c>
      <c r="AJ33" s="6">
        <v>2218.9739027159399</v>
      </c>
      <c r="AK33" s="6">
        <v>2252.99375237095</v>
      </c>
      <c r="AL33" s="6">
        <v>2287.0147568500402</v>
      </c>
      <c r="AM33" s="6">
        <v>2321.0369016126901</v>
      </c>
      <c r="AN33" s="4"/>
      <c r="AO33" s="4"/>
    </row>
    <row r="34" spans="1:41" ht="18.75" customHeight="1" x14ac:dyDescent="0.25">
      <c r="A34" s="14" t="s">
        <v>347</v>
      </c>
      <c r="B34" s="2" t="s">
        <v>4</v>
      </c>
      <c r="C34" s="2" t="s">
        <v>2</v>
      </c>
      <c r="D34" s="2" t="s">
        <v>17</v>
      </c>
      <c r="E34" s="2" t="s">
        <v>43</v>
      </c>
      <c r="F34" s="2" t="s">
        <v>191</v>
      </c>
      <c r="G34" s="4"/>
      <c r="H34" s="6">
        <v>-140.970044861551</v>
      </c>
      <c r="I34" s="6">
        <v>-162.803368985595</v>
      </c>
      <c r="J34" s="6">
        <v>-158.660671031813</v>
      </c>
      <c r="K34" s="6">
        <v>-153.95597617886801</v>
      </c>
      <c r="L34" s="6">
        <v>-148.70151190739901</v>
      </c>
      <c r="M34" s="6">
        <v>-142.79003416492299</v>
      </c>
      <c r="N34" s="6">
        <v>-136.10337218327899</v>
      </c>
      <c r="O34" s="6">
        <v>-128.363006832076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4"/>
      <c r="AO34" s="4"/>
    </row>
    <row r="35" spans="1:41" ht="18.75" customHeight="1" x14ac:dyDescent="0.25">
      <c r="A35" s="14" t="s">
        <v>347</v>
      </c>
      <c r="B35" s="2" t="s">
        <v>4</v>
      </c>
      <c r="C35" s="2" t="s">
        <v>2</v>
      </c>
      <c r="D35" s="2" t="s">
        <v>17</v>
      </c>
      <c r="E35" s="2" t="s">
        <v>43</v>
      </c>
      <c r="F35" s="2" t="s">
        <v>192</v>
      </c>
      <c r="G35" s="4"/>
      <c r="H35" s="6"/>
      <c r="I35" s="6"/>
      <c r="J35" s="6"/>
      <c r="K35" s="6"/>
      <c r="L35" s="6"/>
      <c r="M35" s="6"/>
      <c r="N35" s="6"/>
      <c r="O35" s="6"/>
      <c r="P35" s="6">
        <v>289.95431122158402</v>
      </c>
      <c r="Q35" s="6">
        <v>441.53183492247399</v>
      </c>
      <c r="R35" s="6">
        <v>465.79420437413802</v>
      </c>
      <c r="S35" s="6">
        <v>488.725438903704</v>
      </c>
      <c r="T35" s="6">
        <v>503.28991727759899</v>
      </c>
      <c r="U35" s="6">
        <v>518.92407266861301</v>
      </c>
      <c r="V35" s="6">
        <v>538.17101713816703</v>
      </c>
      <c r="W35" s="6">
        <v>553.19804740923405</v>
      </c>
      <c r="X35" s="6">
        <v>567.93612278460398</v>
      </c>
      <c r="Y35" s="6">
        <v>588.34889590715602</v>
      </c>
      <c r="Z35" s="6">
        <v>609.15871191415204</v>
      </c>
      <c r="AA35" s="6">
        <v>630.36788545348202</v>
      </c>
      <c r="AB35" s="6">
        <v>651.978731173038</v>
      </c>
      <c r="AC35" s="6">
        <v>673.99356372071202</v>
      </c>
      <c r="AD35" s="6">
        <v>700.63153844956696</v>
      </c>
      <c r="AE35" s="6">
        <v>727.72550846643696</v>
      </c>
      <c r="AF35" s="6">
        <v>755.27603638233199</v>
      </c>
      <c r="AG35" s="6">
        <v>783.28368480826202</v>
      </c>
      <c r="AH35" s="6">
        <v>811.74901635523804</v>
      </c>
      <c r="AI35" s="6">
        <v>844.03548692514596</v>
      </c>
      <c r="AJ35" s="6">
        <v>876.84054837893802</v>
      </c>
      <c r="AK35" s="6">
        <v>910.16366752839201</v>
      </c>
      <c r="AL35" s="6">
        <v>944.00431118528502</v>
      </c>
      <c r="AM35" s="6">
        <v>978.36194616139198</v>
      </c>
      <c r="AN35" s="4"/>
      <c r="AO35" s="4"/>
    </row>
    <row r="36" spans="1:41" ht="18.75" customHeight="1" x14ac:dyDescent="0.25">
      <c r="A36" s="14" t="s">
        <v>347</v>
      </c>
      <c r="B36" s="2" t="s">
        <v>4</v>
      </c>
      <c r="C36" s="2" t="s">
        <v>2</v>
      </c>
      <c r="D36" s="2" t="s">
        <v>17</v>
      </c>
      <c r="E36" s="2" t="s">
        <v>44</v>
      </c>
      <c r="F36" s="2" t="s">
        <v>193</v>
      </c>
      <c r="G36" s="4"/>
      <c r="H36" s="6">
        <v>3422.9211098902801</v>
      </c>
      <c r="I36" s="6">
        <v>4085.28226560649</v>
      </c>
      <c r="J36" s="6">
        <v>4396.4220691338596</v>
      </c>
      <c r="K36" s="6">
        <v>4718.7332639837996</v>
      </c>
      <c r="L36" s="6">
        <v>5052.2158501562999</v>
      </c>
      <c r="M36" s="6">
        <v>5413.2164785981004</v>
      </c>
      <c r="N36" s="6">
        <v>5786.5877072808598</v>
      </c>
      <c r="O36" s="6">
        <v>6030.3895840170599</v>
      </c>
      <c r="P36" s="6">
        <v>6347.0901555667297</v>
      </c>
      <c r="Q36" s="6">
        <v>7365.5128891172099</v>
      </c>
      <c r="R36" s="6">
        <v>7529.4881140649904</v>
      </c>
      <c r="S36" s="6">
        <v>7694.1772664233704</v>
      </c>
      <c r="T36" s="6">
        <v>7877.0446563826199</v>
      </c>
      <c r="U36" s="6">
        <v>8060.3488761489198</v>
      </c>
      <c r="V36" s="6">
        <v>8342.3021239738991</v>
      </c>
      <c r="W36" s="6">
        <v>8565.6398550877802</v>
      </c>
      <c r="X36" s="6">
        <v>8742.2774515503206</v>
      </c>
      <c r="Y36" s="6">
        <v>8882.8790620686505</v>
      </c>
      <c r="Z36" s="6">
        <v>9023.4806725869894</v>
      </c>
      <c r="AA36" s="6">
        <v>9164.0822831053301</v>
      </c>
      <c r="AB36" s="6">
        <v>9304.6838936236709</v>
      </c>
      <c r="AC36" s="6">
        <v>9445.2855041420098</v>
      </c>
      <c r="AD36" s="6">
        <v>9613.0659344537198</v>
      </c>
      <c r="AE36" s="6">
        <v>9780.8463647654407</v>
      </c>
      <c r="AF36" s="6">
        <v>9948.6267950771598</v>
      </c>
      <c r="AG36" s="6">
        <v>10116.407225388901</v>
      </c>
      <c r="AH36" s="6">
        <v>10284.1876557006</v>
      </c>
      <c r="AI36" s="6">
        <v>10446.6033480685</v>
      </c>
      <c r="AJ36" s="6">
        <v>10609.0190404364</v>
      </c>
      <c r="AK36" s="6">
        <v>10771.4347328044</v>
      </c>
      <c r="AL36" s="6">
        <v>10933.850425172301</v>
      </c>
      <c r="AM36" s="6">
        <v>11096.266117540201</v>
      </c>
      <c r="AN36" s="4"/>
      <c r="AO36" s="4"/>
    </row>
    <row r="37" spans="1:41" ht="18.75" customHeight="1" x14ac:dyDescent="0.25">
      <c r="A37" s="14" t="s">
        <v>347</v>
      </c>
      <c r="B37" s="2" t="s">
        <v>4</v>
      </c>
      <c r="C37" s="2" t="s">
        <v>2</v>
      </c>
      <c r="D37" s="2" t="s">
        <v>17</v>
      </c>
      <c r="E37" s="2" t="s">
        <v>45</v>
      </c>
      <c r="F37" s="2" t="s">
        <v>194</v>
      </c>
      <c r="G37" s="4"/>
      <c r="H37" s="6">
        <v>6.8678696673107599E-5</v>
      </c>
      <c r="I37" s="6">
        <v>5.5498016951083999E-5</v>
      </c>
      <c r="J37" s="6">
        <v>4.3451911431260997E-5</v>
      </c>
      <c r="K37" s="6">
        <v>5.0743687576035799E-5</v>
      </c>
      <c r="L37" s="6">
        <v>4.83665228885116E-5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4"/>
      <c r="AO37" s="4"/>
    </row>
    <row r="38" spans="1:41" ht="18.75" customHeight="1" x14ac:dyDescent="0.25">
      <c r="A38" s="14" t="s">
        <v>347</v>
      </c>
      <c r="B38" s="2" t="s">
        <v>4</v>
      </c>
      <c r="C38" s="2" t="s">
        <v>2</v>
      </c>
      <c r="D38" s="2" t="s">
        <v>17</v>
      </c>
      <c r="E38" s="2" t="s">
        <v>46</v>
      </c>
      <c r="F38" s="2" t="s">
        <v>195</v>
      </c>
      <c r="G38" s="4"/>
      <c r="H38" s="6">
        <v>3.6697814570935399E-4</v>
      </c>
      <c r="I38" s="6">
        <v>3.5476252160851702E-4</v>
      </c>
      <c r="J38" s="6">
        <v>3.1903482068473701E-4</v>
      </c>
      <c r="K38" s="6">
        <v>3.1632684085140399E-4</v>
      </c>
      <c r="L38" s="6">
        <v>1.74068204216602E-4</v>
      </c>
      <c r="M38" s="6">
        <v>1.74068204216602E-4</v>
      </c>
      <c r="N38" s="6">
        <v>1.74068204216602E-4</v>
      </c>
      <c r="O38" s="6">
        <v>1.74068204216602E-4</v>
      </c>
      <c r="P38" s="6">
        <v>5.44560927473943E-5</v>
      </c>
      <c r="Q38" s="6">
        <v>1.8596200352882E-5</v>
      </c>
      <c r="R38" s="6">
        <v>9.3122027577542E-6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4"/>
      <c r="AO38" s="4"/>
    </row>
    <row r="39" spans="1:41" ht="18.75" customHeight="1" x14ac:dyDescent="0.25">
      <c r="A39" s="14" t="s">
        <v>347</v>
      </c>
      <c r="B39" s="2" t="s">
        <v>4</v>
      </c>
      <c r="C39" s="2" t="s">
        <v>2</v>
      </c>
      <c r="D39" s="2" t="s">
        <v>17</v>
      </c>
      <c r="E39" s="2" t="s">
        <v>47</v>
      </c>
      <c r="F39" s="2" t="s">
        <v>196</v>
      </c>
      <c r="G39" s="4"/>
      <c r="H39" s="6">
        <v>7.27998083703073E-4</v>
      </c>
      <c r="I39" s="6">
        <v>6.8908668259111297E-4</v>
      </c>
      <c r="J39" s="6">
        <v>6.55592252396162E-4</v>
      </c>
      <c r="K39" s="6">
        <v>6.2209782220121104E-4</v>
      </c>
      <c r="L39" s="6">
        <v>5.8860339200625996E-4</v>
      </c>
      <c r="M39" s="6">
        <v>5.41954103884847E-4</v>
      </c>
      <c r="N39" s="6">
        <v>4.9530481576343403E-4</v>
      </c>
      <c r="O39" s="6">
        <v>4.5831235504878898E-4</v>
      </c>
      <c r="P39" s="6">
        <v>4.2131989433414301E-4</v>
      </c>
      <c r="Q39" s="6">
        <v>3.8432743361949801E-4</v>
      </c>
      <c r="R39" s="6">
        <v>2.4597814354745902E-4</v>
      </c>
      <c r="S39" s="6">
        <v>2.4597814354745902E-4</v>
      </c>
      <c r="T39" s="6">
        <v>2.4597814354745902E-4</v>
      </c>
      <c r="U39" s="6">
        <v>1.74180932180673E-4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4"/>
      <c r="AO39" s="4"/>
    </row>
    <row r="40" spans="1:41" ht="18.75" customHeight="1" x14ac:dyDescent="0.25">
      <c r="A40" s="14" t="s">
        <v>347</v>
      </c>
      <c r="B40" s="2" t="s">
        <v>4</v>
      </c>
      <c r="C40" s="2" t="s">
        <v>2</v>
      </c>
      <c r="D40" s="2" t="s">
        <v>17</v>
      </c>
      <c r="E40" s="2" t="s">
        <v>48</v>
      </c>
      <c r="F40" s="2" t="s">
        <v>197</v>
      </c>
      <c r="G40" s="4"/>
      <c r="H40" s="6">
        <v>7.2846848137516399E-6</v>
      </c>
      <c r="I40" s="6">
        <v>6.8837623889034297E-6</v>
      </c>
      <c r="J40" s="6">
        <v>6.58117942675383E-6</v>
      </c>
      <c r="K40" s="6">
        <v>6.2785964646042202E-6</v>
      </c>
      <c r="L40" s="6">
        <v>5.9760135024546196E-6</v>
      </c>
      <c r="M40" s="6">
        <v>5.67343054030502E-6</v>
      </c>
      <c r="N40" s="6">
        <v>5.3708475781554203E-6</v>
      </c>
      <c r="O40" s="6">
        <v>6.1188664507181396E-7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4"/>
      <c r="AO40" s="4"/>
    </row>
    <row r="41" spans="1:41" ht="18.75" customHeight="1" x14ac:dyDescent="0.25">
      <c r="A41" s="14" t="s">
        <v>347</v>
      </c>
      <c r="B41" s="2" t="s">
        <v>4</v>
      </c>
      <c r="C41" s="2" t="s">
        <v>2</v>
      </c>
      <c r="D41" s="2" t="s">
        <v>17</v>
      </c>
      <c r="E41" s="2" t="s">
        <v>49</v>
      </c>
      <c r="F41" s="2" t="s">
        <v>198</v>
      </c>
      <c r="G41" s="4"/>
      <c r="H41" s="6">
        <v>1.6621827655245399E-4</v>
      </c>
      <c r="I41" s="6">
        <v>1.54610543061858E-4</v>
      </c>
      <c r="J41" s="6">
        <v>1.4237161793191801E-4</v>
      </c>
      <c r="K41" s="6">
        <v>1.3013269280197801E-4</v>
      </c>
      <c r="L41" s="6">
        <v>1.17893767672038E-4</v>
      </c>
      <c r="M41" s="6">
        <v>1.04775483440116E-4</v>
      </c>
      <c r="N41" s="6">
        <v>9.16571992081935E-5</v>
      </c>
      <c r="O41" s="6">
        <v>8.2596473311654904E-5</v>
      </c>
      <c r="P41" s="6">
        <v>6.8404712819989495E-5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4"/>
      <c r="AO41" s="4"/>
    </row>
    <row r="42" spans="1:41" ht="18.75" customHeight="1" x14ac:dyDescent="0.25">
      <c r="A42" s="14" t="s">
        <v>347</v>
      </c>
      <c r="B42" s="2" t="s">
        <v>4</v>
      </c>
      <c r="C42" s="2" t="s">
        <v>2</v>
      </c>
      <c r="D42" s="2" t="s">
        <v>17</v>
      </c>
      <c r="E42" s="2" t="s">
        <v>50</v>
      </c>
      <c r="F42" s="2" t="s">
        <v>199</v>
      </c>
      <c r="G42" s="4"/>
      <c r="H42" s="6">
        <v>3.0106735962689499E-5</v>
      </c>
      <c r="I42" s="6">
        <v>2.80621245838901E-5</v>
      </c>
      <c r="J42" s="6">
        <v>2.6771198064649702E-5</v>
      </c>
      <c r="K42" s="6">
        <v>2.5480271545409198E-5</v>
      </c>
      <c r="L42" s="6">
        <v>2.4189345026168699E-5</v>
      </c>
      <c r="M42" s="6">
        <v>2.2314706624743101E-5</v>
      </c>
      <c r="N42" s="6">
        <v>2.0440068223317601E-5</v>
      </c>
      <c r="O42" s="6">
        <v>1.8878960951996701E-5</v>
      </c>
      <c r="P42" s="6">
        <v>1.73178536806759E-5</v>
      </c>
      <c r="Q42" s="6">
        <v>1.58290896783622E-5</v>
      </c>
      <c r="R42" s="6">
        <v>1.43403256760485E-5</v>
      </c>
      <c r="S42" s="6">
        <v>1.2851561673734799E-5</v>
      </c>
      <c r="T42" s="6">
        <v>1.2081079647498E-5</v>
      </c>
      <c r="U42" s="6">
        <v>1.1310597621261301E-5</v>
      </c>
      <c r="V42" s="6">
        <v>3.3584371380747E-6</v>
      </c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4"/>
      <c r="AO42" s="4"/>
    </row>
    <row r="43" spans="1:41" ht="18.75" customHeight="1" x14ac:dyDescent="0.25">
      <c r="A43" s="14" t="s">
        <v>347</v>
      </c>
      <c r="B43" s="2" t="s">
        <v>4</v>
      </c>
      <c r="C43" s="2" t="s">
        <v>2</v>
      </c>
      <c r="D43" s="2" t="s">
        <v>17</v>
      </c>
      <c r="E43" s="2" t="s">
        <v>51</v>
      </c>
      <c r="F43" s="2" t="s">
        <v>200</v>
      </c>
      <c r="G43" s="4"/>
      <c r="H43" s="6">
        <v>1.4052567579841899E-5</v>
      </c>
      <c r="I43" s="6">
        <v>1.3797240938600201E-5</v>
      </c>
      <c r="J43" s="6">
        <v>1.380584195787E-5</v>
      </c>
      <c r="K43" s="6">
        <v>1.3814442977139799E-5</v>
      </c>
      <c r="L43" s="6">
        <v>1.38230439964096E-5</v>
      </c>
      <c r="M43" s="6">
        <v>1.2771045114385801E-5</v>
      </c>
      <c r="N43" s="6">
        <v>1.17190462323619E-5</v>
      </c>
      <c r="O43" s="6">
        <v>1.0853375504253799E-5</v>
      </c>
      <c r="P43" s="6">
        <v>9.9877047761457698E-6</v>
      </c>
      <c r="Q43" s="6">
        <v>9.2701568953339502E-6</v>
      </c>
      <c r="R43" s="6">
        <v>8.5526090145221204E-6</v>
      </c>
      <c r="S43" s="6">
        <v>7.8350611337103008E-6</v>
      </c>
      <c r="T43" s="6">
        <v>7.3316839955147497E-6</v>
      </c>
      <c r="U43" s="6">
        <v>6.8283068573192002E-6</v>
      </c>
      <c r="V43" s="6">
        <v>3.3103970150278898E-6</v>
      </c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4"/>
      <c r="AO43" s="4"/>
    </row>
    <row r="44" spans="1:41" ht="18.75" customHeight="1" x14ac:dyDescent="0.25">
      <c r="A44" s="14" t="s">
        <v>347</v>
      </c>
      <c r="B44" s="2" t="s">
        <v>4</v>
      </c>
      <c r="C44" s="2" t="s">
        <v>2</v>
      </c>
      <c r="D44" s="2" t="s">
        <v>18</v>
      </c>
      <c r="E44" s="2" t="s">
        <v>52</v>
      </c>
      <c r="F44" s="2" t="s">
        <v>2</v>
      </c>
      <c r="G44" s="4"/>
      <c r="H44" s="6">
        <v>31.6646</v>
      </c>
      <c r="I44" s="6">
        <v>27.873699999999999</v>
      </c>
      <c r="J44" s="6">
        <v>29.236599999999999</v>
      </c>
      <c r="K44" s="6">
        <v>30.599499999999999</v>
      </c>
      <c r="L44" s="6">
        <v>31.962399999999999</v>
      </c>
      <c r="M44" s="6">
        <v>33.325299999999999</v>
      </c>
      <c r="N44" s="6">
        <v>34.688200000000002</v>
      </c>
      <c r="O44" s="6">
        <v>36.028120000000001</v>
      </c>
      <c r="P44" s="6">
        <v>37.368040000000001</v>
      </c>
      <c r="Q44" s="6">
        <v>38.70796</v>
      </c>
      <c r="R44" s="6">
        <v>40.047879999999999</v>
      </c>
      <c r="S44" s="6">
        <v>41.387799999999999</v>
      </c>
      <c r="T44" s="6">
        <v>42.865299999999998</v>
      </c>
      <c r="U44" s="6">
        <v>44.342799999999997</v>
      </c>
      <c r="V44" s="6">
        <v>45.820300000000003</v>
      </c>
      <c r="W44" s="6">
        <v>47.297800000000002</v>
      </c>
      <c r="X44" s="6">
        <v>48.775300000000001</v>
      </c>
      <c r="Y44" s="6">
        <v>50.427759999999999</v>
      </c>
      <c r="Z44" s="6">
        <v>52.080219999999997</v>
      </c>
      <c r="AA44" s="6">
        <v>53.732680000000002</v>
      </c>
      <c r="AB44" s="6">
        <v>55.38514</v>
      </c>
      <c r="AC44" s="6">
        <v>57.037599999999998</v>
      </c>
      <c r="AD44" s="6">
        <v>58.916040000000002</v>
      </c>
      <c r="AE44" s="6">
        <v>60.79448</v>
      </c>
      <c r="AF44" s="6">
        <v>62.672919999999998</v>
      </c>
      <c r="AG44" s="6">
        <v>64.551360000000003</v>
      </c>
      <c r="AH44" s="6">
        <v>66.4298</v>
      </c>
      <c r="AI44" s="6">
        <v>68.51858</v>
      </c>
      <c r="AJ44" s="6">
        <v>70.60736</v>
      </c>
      <c r="AK44" s="6">
        <v>72.69614</v>
      </c>
      <c r="AL44" s="6">
        <v>74.78492</v>
      </c>
      <c r="AM44" s="6">
        <v>76.873699999999999</v>
      </c>
      <c r="AN44" s="4"/>
      <c r="AO44" s="4"/>
    </row>
    <row r="45" spans="1:41" ht="18.75" customHeight="1" x14ac:dyDescent="0.25">
      <c r="A45" s="14" t="s">
        <v>347</v>
      </c>
      <c r="B45" s="2" t="s">
        <v>4</v>
      </c>
      <c r="C45" s="2" t="s">
        <v>2</v>
      </c>
      <c r="D45" s="2" t="s">
        <v>18</v>
      </c>
      <c r="E45" s="2" t="s">
        <v>53</v>
      </c>
      <c r="F45" s="2" t="s">
        <v>2</v>
      </c>
      <c r="G45" s="4"/>
      <c r="H45" s="6">
        <v>105.9659</v>
      </c>
      <c r="I45" s="6">
        <v>97.14</v>
      </c>
      <c r="J45" s="6">
        <v>99.984160000000003</v>
      </c>
      <c r="K45" s="6">
        <v>102.82832000000001</v>
      </c>
      <c r="L45" s="6">
        <v>105.67247999999999</v>
      </c>
      <c r="M45" s="6">
        <v>108.51664</v>
      </c>
      <c r="N45" s="6">
        <v>111.3608</v>
      </c>
      <c r="O45" s="6">
        <v>113.86648</v>
      </c>
      <c r="P45" s="6">
        <v>116.37215999999999</v>
      </c>
      <c r="Q45" s="6">
        <v>118.87784000000001</v>
      </c>
      <c r="R45" s="6">
        <v>121.38352</v>
      </c>
      <c r="S45" s="6">
        <v>123.8892</v>
      </c>
      <c r="T45" s="6">
        <v>126.28466</v>
      </c>
      <c r="U45" s="6">
        <v>128.68011999999999</v>
      </c>
      <c r="V45" s="6">
        <v>131.07558</v>
      </c>
      <c r="W45" s="6">
        <v>133.47103999999999</v>
      </c>
      <c r="X45" s="6">
        <v>135.8665</v>
      </c>
      <c r="Y45" s="6">
        <v>138.47864000000001</v>
      </c>
      <c r="Z45" s="6">
        <v>141.09078</v>
      </c>
      <c r="AA45" s="6">
        <v>143.70292000000001</v>
      </c>
      <c r="AB45" s="6">
        <v>146.31505999999999</v>
      </c>
      <c r="AC45" s="6">
        <v>148.9272</v>
      </c>
      <c r="AD45" s="6">
        <v>152.36601999999999</v>
      </c>
      <c r="AE45" s="6">
        <v>155.80484000000001</v>
      </c>
      <c r="AF45" s="6">
        <v>159.24366000000001</v>
      </c>
      <c r="AG45" s="6">
        <v>162.68248</v>
      </c>
      <c r="AH45" s="6">
        <v>166.12129999999999</v>
      </c>
      <c r="AI45" s="6">
        <v>170.3622</v>
      </c>
      <c r="AJ45" s="6">
        <v>174.60310000000001</v>
      </c>
      <c r="AK45" s="6">
        <v>178.84399999999999</v>
      </c>
      <c r="AL45" s="6">
        <v>183.0849</v>
      </c>
      <c r="AM45" s="6">
        <v>187.32579999999999</v>
      </c>
      <c r="AN45" s="4"/>
      <c r="AO45" s="4"/>
    </row>
    <row r="46" spans="1:41" ht="18.75" customHeight="1" x14ac:dyDescent="0.25">
      <c r="A46" s="14" t="s">
        <v>347</v>
      </c>
      <c r="B46" s="2" t="s">
        <v>4</v>
      </c>
      <c r="C46" s="2" t="s">
        <v>2</v>
      </c>
      <c r="D46" s="2" t="s">
        <v>18</v>
      </c>
      <c r="E46" s="2" t="s">
        <v>54</v>
      </c>
      <c r="F46" s="2" t="s">
        <v>2</v>
      </c>
      <c r="G46" s="4"/>
      <c r="H46" s="6">
        <v>69.341300000000004</v>
      </c>
      <c r="I46" s="6">
        <v>71.078400000000002</v>
      </c>
      <c r="J46" s="6">
        <v>72.992840000000001</v>
      </c>
      <c r="K46" s="6">
        <v>74.90728</v>
      </c>
      <c r="L46" s="6">
        <v>76.821719999999999</v>
      </c>
      <c r="M46" s="6">
        <v>78.736159999999998</v>
      </c>
      <c r="N46" s="6">
        <v>80.650599999999997</v>
      </c>
      <c r="O46" s="6">
        <v>82.413380000000004</v>
      </c>
      <c r="P46" s="6">
        <v>84.176159999999996</v>
      </c>
      <c r="Q46" s="6">
        <v>85.938940000000002</v>
      </c>
      <c r="R46" s="6">
        <v>87.701719999999995</v>
      </c>
      <c r="S46" s="6">
        <v>89.464500000000001</v>
      </c>
      <c r="T46" s="6">
        <v>90.507499999999993</v>
      </c>
      <c r="U46" s="6">
        <v>91.5505</v>
      </c>
      <c r="V46" s="6">
        <v>92.593500000000006</v>
      </c>
      <c r="W46" s="6">
        <v>93.636499999999998</v>
      </c>
      <c r="X46" s="6">
        <v>94.679500000000004</v>
      </c>
      <c r="Y46" s="6">
        <v>95.391620000000003</v>
      </c>
      <c r="Z46" s="6">
        <v>96.103740000000002</v>
      </c>
      <c r="AA46" s="6">
        <v>96.815860000000001</v>
      </c>
      <c r="AB46" s="6">
        <v>97.527979999999999</v>
      </c>
      <c r="AC46" s="6">
        <v>98.240099999999998</v>
      </c>
      <c r="AD46" s="6">
        <v>99.267380000000003</v>
      </c>
      <c r="AE46" s="6">
        <v>100.29465999999999</v>
      </c>
      <c r="AF46" s="6">
        <v>101.32194</v>
      </c>
      <c r="AG46" s="6">
        <v>102.34922</v>
      </c>
      <c r="AH46" s="6">
        <v>103.37649999999999</v>
      </c>
      <c r="AI46" s="6">
        <v>104.58893999999999</v>
      </c>
      <c r="AJ46" s="6">
        <v>105.80137999999999</v>
      </c>
      <c r="AK46" s="6">
        <v>107.01382</v>
      </c>
      <c r="AL46" s="6">
        <v>108.22626</v>
      </c>
      <c r="AM46" s="6">
        <v>109.4387</v>
      </c>
      <c r="AN46" s="4"/>
      <c r="AO46" s="4"/>
    </row>
    <row r="47" spans="1:41" ht="18.75" customHeight="1" x14ac:dyDescent="0.25">
      <c r="A47" s="14" t="s">
        <v>347</v>
      </c>
      <c r="B47" s="2" t="s">
        <v>4</v>
      </c>
      <c r="C47" s="2" t="s">
        <v>2</v>
      </c>
      <c r="D47" s="2" t="s">
        <v>18</v>
      </c>
      <c r="E47" s="2" t="s">
        <v>55</v>
      </c>
      <c r="F47" s="2" t="s">
        <v>2</v>
      </c>
      <c r="G47" s="4"/>
      <c r="H47" s="6">
        <v>62.181399999999996</v>
      </c>
      <c r="I47" s="6">
        <v>54.353099999999998</v>
      </c>
      <c r="J47" s="6">
        <v>55.485239999999997</v>
      </c>
      <c r="K47" s="6">
        <v>56.617379999999997</v>
      </c>
      <c r="L47" s="6">
        <v>57.749519999999997</v>
      </c>
      <c r="M47" s="6">
        <v>58.881659999999997</v>
      </c>
      <c r="N47" s="6">
        <v>60.013800000000003</v>
      </c>
      <c r="O47" s="6">
        <v>61.532040000000002</v>
      </c>
      <c r="P47" s="6">
        <v>63.050280000000001</v>
      </c>
      <c r="Q47" s="6">
        <v>64.568520000000007</v>
      </c>
      <c r="R47" s="6">
        <v>66.086759999999998</v>
      </c>
      <c r="S47" s="6">
        <v>67.605000000000004</v>
      </c>
      <c r="T47" s="6">
        <v>68.968959999999996</v>
      </c>
      <c r="U47" s="6">
        <v>70.332920000000001</v>
      </c>
      <c r="V47" s="6">
        <v>71.696879999999993</v>
      </c>
      <c r="W47" s="6">
        <v>73.060839999999999</v>
      </c>
      <c r="X47" s="6">
        <v>74.424800000000005</v>
      </c>
      <c r="Y47" s="6">
        <v>75.68844</v>
      </c>
      <c r="Z47" s="6">
        <v>76.952079999999995</v>
      </c>
      <c r="AA47" s="6">
        <v>78.215720000000005</v>
      </c>
      <c r="AB47" s="6">
        <v>79.47936</v>
      </c>
      <c r="AC47" s="6">
        <v>80.742999999999995</v>
      </c>
      <c r="AD47" s="6">
        <v>82.736779999999996</v>
      </c>
      <c r="AE47" s="6">
        <v>84.730559999999997</v>
      </c>
      <c r="AF47" s="6">
        <v>86.724339999999998</v>
      </c>
      <c r="AG47" s="6">
        <v>88.718119999999999</v>
      </c>
      <c r="AH47" s="6">
        <v>90.7119</v>
      </c>
      <c r="AI47" s="6">
        <v>93.38082</v>
      </c>
      <c r="AJ47" s="6">
        <v>96.04974</v>
      </c>
      <c r="AK47" s="6">
        <v>98.71866</v>
      </c>
      <c r="AL47" s="6">
        <v>101.38758</v>
      </c>
      <c r="AM47" s="6">
        <v>104.0565</v>
      </c>
      <c r="AN47" s="4"/>
      <c r="AO47" s="4"/>
    </row>
    <row r="48" spans="1:41" ht="18.75" customHeight="1" x14ac:dyDescent="0.25">
      <c r="A48" s="14" t="s">
        <v>347</v>
      </c>
      <c r="B48" s="2" t="s">
        <v>4</v>
      </c>
      <c r="C48" s="2" t="s">
        <v>2</v>
      </c>
      <c r="D48" s="2" t="s">
        <v>18</v>
      </c>
      <c r="E48" s="2" t="s">
        <v>56</v>
      </c>
      <c r="F48" s="2" t="s">
        <v>2</v>
      </c>
      <c r="G48" s="4"/>
      <c r="H48" s="6">
        <v>574.73889999999994</v>
      </c>
      <c r="I48" s="6">
        <v>589.86</v>
      </c>
      <c r="J48" s="6">
        <v>605.09659999999997</v>
      </c>
      <c r="K48" s="6">
        <v>620.33320000000003</v>
      </c>
      <c r="L48" s="6">
        <v>635.56979999999999</v>
      </c>
      <c r="M48" s="6">
        <v>650.80640000000005</v>
      </c>
      <c r="N48" s="6">
        <v>666.04300000000001</v>
      </c>
      <c r="O48" s="6">
        <v>676.68813999999998</v>
      </c>
      <c r="P48" s="6">
        <v>687.33327999999995</v>
      </c>
      <c r="Q48" s="6">
        <v>697.97842000000003</v>
      </c>
      <c r="R48" s="6">
        <v>708.62356</v>
      </c>
      <c r="S48" s="6">
        <v>719.26869999999997</v>
      </c>
      <c r="T48" s="6">
        <v>726.84820000000002</v>
      </c>
      <c r="U48" s="6">
        <v>734.42769999999996</v>
      </c>
      <c r="V48" s="6">
        <v>742.00720000000001</v>
      </c>
      <c r="W48" s="6">
        <v>749.58669999999995</v>
      </c>
      <c r="X48" s="6">
        <v>757.1662</v>
      </c>
      <c r="Y48" s="6">
        <v>764.67906000000005</v>
      </c>
      <c r="Z48" s="6">
        <v>772.19191999999998</v>
      </c>
      <c r="AA48" s="6">
        <v>779.70478000000003</v>
      </c>
      <c r="AB48" s="6">
        <v>787.21763999999996</v>
      </c>
      <c r="AC48" s="6">
        <v>794.73050000000001</v>
      </c>
      <c r="AD48" s="6">
        <v>801.72234000000003</v>
      </c>
      <c r="AE48" s="6">
        <v>808.71418000000006</v>
      </c>
      <c r="AF48" s="6">
        <v>815.70601999999997</v>
      </c>
      <c r="AG48" s="6">
        <v>822.69785999999999</v>
      </c>
      <c r="AH48" s="6">
        <v>829.68970000000002</v>
      </c>
      <c r="AI48" s="6">
        <v>837.96831999999995</v>
      </c>
      <c r="AJ48" s="6">
        <v>846.24694</v>
      </c>
      <c r="AK48" s="6">
        <v>854.52556000000004</v>
      </c>
      <c r="AL48" s="6">
        <v>862.80417999999997</v>
      </c>
      <c r="AM48" s="6">
        <v>871.08280000000002</v>
      </c>
      <c r="AN48" s="4"/>
      <c r="AO48" s="4"/>
    </row>
    <row r="49" spans="1:41" ht="18.75" customHeight="1" x14ac:dyDescent="0.25">
      <c r="A49" s="14" t="s">
        <v>347</v>
      </c>
      <c r="B49" s="2" t="s">
        <v>4</v>
      </c>
      <c r="C49" s="2" t="s">
        <v>2</v>
      </c>
      <c r="D49" s="2" t="s">
        <v>18</v>
      </c>
      <c r="E49" s="2" t="s">
        <v>57</v>
      </c>
      <c r="F49" s="2" t="s">
        <v>2</v>
      </c>
      <c r="G49" s="4"/>
      <c r="H49" s="6">
        <v>0.18750224462041601</v>
      </c>
      <c r="I49" s="6">
        <v>0.199599163628184</v>
      </c>
      <c r="J49" s="6">
        <v>0.199599163628184</v>
      </c>
      <c r="K49" s="6">
        <v>0.199599163628184</v>
      </c>
      <c r="L49" s="6">
        <v>0.199599163628184</v>
      </c>
      <c r="M49" s="6">
        <v>0.199599163628184</v>
      </c>
      <c r="N49" s="6">
        <v>0.199599163628184</v>
      </c>
      <c r="O49" s="6">
        <v>0.199599163628184</v>
      </c>
      <c r="P49" s="6">
        <v>0.199599163628184</v>
      </c>
      <c r="Q49" s="6">
        <v>0.199599163628184</v>
      </c>
      <c r="R49" s="6">
        <v>0.199599163628184</v>
      </c>
      <c r="S49" s="6">
        <v>0.199599163628184</v>
      </c>
      <c r="T49" s="6">
        <v>0.199599163628184</v>
      </c>
      <c r="U49" s="6">
        <v>0.199599163628184</v>
      </c>
      <c r="V49" s="6">
        <v>0.199599163628184</v>
      </c>
      <c r="W49" s="6">
        <v>0.199599163628184</v>
      </c>
      <c r="X49" s="6">
        <v>0.199599163628184</v>
      </c>
      <c r="Y49" s="6">
        <v>0.199599163628184</v>
      </c>
      <c r="Z49" s="6">
        <v>0.199599163628184</v>
      </c>
      <c r="AA49" s="6">
        <v>0.199599163628184</v>
      </c>
      <c r="AB49" s="6">
        <v>0.199599163628184</v>
      </c>
      <c r="AC49" s="6">
        <v>0.199599163628184</v>
      </c>
      <c r="AD49" s="6">
        <v>0.199599163628184</v>
      </c>
      <c r="AE49" s="6">
        <v>0.199599163628184</v>
      </c>
      <c r="AF49" s="6">
        <v>0.199599163628184</v>
      </c>
      <c r="AG49" s="6">
        <v>0.199599163628184</v>
      </c>
      <c r="AH49" s="6">
        <v>0.199599163628184</v>
      </c>
      <c r="AI49" s="6">
        <v>0.199599163628184</v>
      </c>
      <c r="AJ49" s="6">
        <v>0.199599163628184</v>
      </c>
      <c r="AK49" s="6">
        <v>0.199599163628184</v>
      </c>
      <c r="AL49" s="6">
        <v>0.199599163628184</v>
      </c>
      <c r="AM49" s="6">
        <v>0.199599163628184</v>
      </c>
      <c r="AN49" s="4"/>
      <c r="AO49" s="4"/>
    </row>
    <row r="50" spans="1:41" ht="18.75" customHeight="1" x14ac:dyDescent="0.25">
      <c r="A50" s="14" t="s">
        <v>347</v>
      </c>
      <c r="B50" s="2" t="s">
        <v>4</v>
      </c>
      <c r="C50" s="2" t="s">
        <v>2</v>
      </c>
      <c r="D50" s="2" t="s">
        <v>18</v>
      </c>
      <c r="E50" s="2" t="s">
        <v>58</v>
      </c>
      <c r="F50" s="2" t="s">
        <v>2</v>
      </c>
      <c r="G50" s="4"/>
      <c r="H50" s="6">
        <v>1.4205041892095999E-2</v>
      </c>
      <c r="I50" s="6">
        <v>1.6245473344116901E-2</v>
      </c>
      <c r="J50" s="6">
        <v>1.6245473344116901E-2</v>
      </c>
      <c r="K50" s="6">
        <v>1.6245473344116901E-2</v>
      </c>
      <c r="L50" s="6">
        <v>1.6245473344116901E-2</v>
      </c>
      <c r="M50" s="6">
        <v>1.6245473344116901E-2</v>
      </c>
      <c r="N50" s="6">
        <v>1.6245473344116901E-2</v>
      </c>
      <c r="O50" s="6">
        <v>1.6245473344116901E-2</v>
      </c>
      <c r="P50" s="6">
        <v>1.6245473344116901E-2</v>
      </c>
      <c r="Q50" s="6">
        <v>1.6245473344116901E-2</v>
      </c>
      <c r="R50" s="6">
        <v>1.6245473344116901E-2</v>
      </c>
      <c r="S50" s="6">
        <v>1.6245473344116901E-2</v>
      </c>
      <c r="T50" s="6">
        <v>1.6245473344116901E-2</v>
      </c>
      <c r="U50" s="6">
        <v>1.6245473344116901E-2</v>
      </c>
      <c r="V50" s="6">
        <v>1.6245473344116901E-2</v>
      </c>
      <c r="W50" s="6">
        <v>1.6245473344116901E-2</v>
      </c>
      <c r="X50" s="6">
        <v>1.6245473344116901E-2</v>
      </c>
      <c r="Y50" s="6">
        <v>1.6245473344116901E-2</v>
      </c>
      <c r="Z50" s="6">
        <v>1.6245473344116901E-2</v>
      </c>
      <c r="AA50" s="6">
        <v>1.6245473344116901E-2</v>
      </c>
      <c r="AB50" s="6">
        <v>1.6245473344116901E-2</v>
      </c>
      <c r="AC50" s="6">
        <v>1.6245473344116901E-2</v>
      </c>
      <c r="AD50" s="6">
        <v>1.6245473344116901E-2</v>
      </c>
      <c r="AE50" s="6">
        <v>1.6245473344116901E-2</v>
      </c>
      <c r="AF50" s="6">
        <v>1.6245473344116901E-2</v>
      </c>
      <c r="AG50" s="6">
        <v>1.6245473344116901E-2</v>
      </c>
      <c r="AH50" s="6">
        <v>1.6245473344116901E-2</v>
      </c>
      <c r="AI50" s="6">
        <v>1.6245473344116901E-2</v>
      </c>
      <c r="AJ50" s="6">
        <v>1.6245473344116901E-2</v>
      </c>
      <c r="AK50" s="6">
        <v>1.6245473344116901E-2</v>
      </c>
      <c r="AL50" s="6">
        <v>1.6245473344116901E-2</v>
      </c>
      <c r="AM50" s="6">
        <v>1.6245473344116901E-2</v>
      </c>
      <c r="AN50" s="4"/>
      <c r="AO50" s="4"/>
    </row>
    <row r="51" spans="1:41" ht="18.75" customHeight="1" x14ac:dyDescent="0.25">
      <c r="A51" s="14" t="s">
        <v>347</v>
      </c>
      <c r="B51" s="2" t="s">
        <v>4</v>
      </c>
      <c r="C51" s="2" t="s">
        <v>2</v>
      </c>
      <c r="D51" s="2" t="s">
        <v>18</v>
      </c>
      <c r="E51" s="2" t="s">
        <v>59</v>
      </c>
      <c r="F51" s="2" t="s">
        <v>2</v>
      </c>
      <c r="G51" s="4"/>
      <c r="H51" s="6">
        <v>4.0032660475519503E-2</v>
      </c>
      <c r="I51" s="6">
        <v>3.8647029871748798E-2</v>
      </c>
      <c r="J51" s="6">
        <v>3.8693706691159097E-2</v>
      </c>
      <c r="K51" s="6">
        <v>3.8740383510569298E-2</v>
      </c>
      <c r="L51" s="6">
        <v>3.8787060329979597E-2</v>
      </c>
      <c r="M51" s="6">
        <v>3.3077973965251299E-2</v>
      </c>
      <c r="N51" s="6">
        <v>2.7368887600523101E-2</v>
      </c>
      <c r="O51" s="6">
        <v>2.2670984366369301E-2</v>
      </c>
      <c r="P51" s="6">
        <v>1.7973081132215501E-2</v>
      </c>
      <c r="Q51" s="6">
        <v>1.40790248814129E-2</v>
      </c>
      <c r="R51" s="6">
        <v>1.01849686306102E-2</v>
      </c>
      <c r="S51" s="6">
        <v>6.2909123798075804E-3</v>
      </c>
      <c r="T51" s="6">
        <v>3.55913803565677E-3</v>
      </c>
      <c r="U51" s="6">
        <v>8.2736369150594703E-4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4"/>
      <c r="AO51" s="4"/>
    </row>
    <row r="52" spans="1:41" ht="18.75" customHeight="1" x14ac:dyDescent="0.25">
      <c r="A52" s="14" t="s">
        <v>347</v>
      </c>
      <c r="B52" s="2" t="s">
        <v>4</v>
      </c>
      <c r="C52" s="2" t="s">
        <v>2</v>
      </c>
      <c r="D52" s="2" t="s">
        <v>18</v>
      </c>
      <c r="E52" s="2" t="s">
        <v>60</v>
      </c>
      <c r="F52" s="2" t="s">
        <v>2</v>
      </c>
      <c r="G52" s="4"/>
      <c r="H52" s="6">
        <v>8.8600888192381895</v>
      </c>
      <c r="I52" s="6">
        <v>9.4317074527374203</v>
      </c>
      <c r="J52" s="6">
        <v>9.4317074527374203</v>
      </c>
      <c r="K52" s="6">
        <v>9.4317074527374203</v>
      </c>
      <c r="L52" s="6">
        <v>9.4317074527374203</v>
      </c>
      <c r="M52" s="6">
        <v>9.4317074527374203</v>
      </c>
      <c r="N52" s="6">
        <v>9.4317074527374203</v>
      </c>
      <c r="O52" s="6">
        <v>9.4317074527374203</v>
      </c>
      <c r="P52" s="6">
        <v>9.4317074527374203</v>
      </c>
      <c r="Q52" s="6">
        <v>9.4317074527374203</v>
      </c>
      <c r="R52" s="6">
        <v>9.4317074527374203</v>
      </c>
      <c r="S52" s="6">
        <v>9.4317074527374203</v>
      </c>
      <c r="T52" s="6">
        <v>9.4317074527374203</v>
      </c>
      <c r="U52" s="6">
        <v>9.4317074527374203</v>
      </c>
      <c r="V52" s="6">
        <v>9.4317074527374203</v>
      </c>
      <c r="W52" s="6">
        <v>9.4317074527374203</v>
      </c>
      <c r="X52" s="6">
        <v>9.4317074527374203</v>
      </c>
      <c r="Y52" s="6">
        <v>9.4317074527374203</v>
      </c>
      <c r="Z52" s="6">
        <v>9.4317074527374203</v>
      </c>
      <c r="AA52" s="6">
        <v>9.4317074527374203</v>
      </c>
      <c r="AB52" s="6">
        <v>9.4317074527374203</v>
      </c>
      <c r="AC52" s="6">
        <v>9.4317074527374203</v>
      </c>
      <c r="AD52" s="6">
        <v>9.4317074527374203</v>
      </c>
      <c r="AE52" s="6">
        <v>9.4317074527374203</v>
      </c>
      <c r="AF52" s="6">
        <v>9.4317074527374203</v>
      </c>
      <c r="AG52" s="6">
        <v>9.4317074527374203</v>
      </c>
      <c r="AH52" s="6">
        <v>9.4317074527374203</v>
      </c>
      <c r="AI52" s="6">
        <v>9.4317074527374203</v>
      </c>
      <c r="AJ52" s="6">
        <v>9.4317074527374203</v>
      </c>
      <c r="AK52" s="6">
        <v>9.4317074527374203</v>
      </c>
      <c r="AL52" s="6">
        <v>9.4317074527374203</v>
      </c>
      <c r="AM52" s="6">
        <v>9.4317074527374203</v>
      </c>
      <c r="AN52" s="4"/>
      <c r="AO52" s="4"/>
    </row>
    <row r="53" spans="1:41" ht="18.75" customHeight="1" x14ac:dyDescent="0.25">
      <c r="A53" s="14" t="s">
        <v>347</v>
      </c>
      <c r="B53" s="2" t="s">
        <v>4</v>
      </c>
      <c r="C53" s="2" t="s">
        <v>2</v>
      </c>
      <c r="D53" s="2" t="s">
        <v>18</v>
      </c>
      <c r="E53" s="2" t="s">
        <v>61</v>
      </c>
      <c r="F53" s="2" t="s">
        <v>2</v>
      </c>
      <c r="G53" s="4"/>
      <c r="H53" s="6">
        <v>11.747536506218299</v>
      </c>
      <c r="I53" s="6">
        <v>13.434968556974299</v>
      </c>
      <c r="J53" s="6">
        <v>13.434968556974299</v>
      </c>
      <c r="K53" s="6">
        <v>13.434968556974299</v>
      </c>
      <c r="L53" s="6">
        <v>13.434968556974299</v>
      </c>
      <c r="M53" s="6">
        <v>13.434968556974299</v>
      </c>
      <c r="N53" s="6">
        <v>13.434968556974299</v>
      </c>
      <c r="O53" s="6">
        <v>13.434968556974299</v>
      </c>
      <c r="P53" s="6">
        <v>13.434968556974299</v>
      </c>
      <c r="Q53" s="6">
        <v>13.434968556974299</v>
      </c>
      <c r="R53" s="6">
        <v>13.434968556974299</v>
      </c>
      <c r="S53" s="6">
        <v>13.434968556974299</v>
      </c>
      <c r="T53" s="6">
        <v>13.434968556974299</v>
      </c>
      <c r="U53" s="6">
        <v>13.434968556974299</v>
      </c>
      <c r="V53" s="6">
        <v>13.434968556974299</v>
      </c>
      <c r="W53" s="6">
        <v>13.434968556974299</v>
      </c>
      <c r="X53" s="6">
        <v>13.434968556974299</v>
      </c>
      <c r="Y53" s="6">
        <v>13.434968556974299</v>
      </c>
      <c r="Z53" s="6">
        <v>13.434968556974299</v>
      </c>
      <c r="AA53" s="6">
        <v>13.434968556974299</v>
      </c>
      <c r="AB53" s="6">
        <v>13.434968556974299</v>
      </c>
      <c r="AC53" s="6">
        <v>13.434968556974299</v>
      </c>
      <c r="AD53" s="6">
        <v>13.434968556974299</v>
      </c>
      <c r="AE53" s="6">
        <v>13.434968556974299</v>
      </c>
      <c r="AF53" s="6">
        <v>13.434968556974299</v>
      </c>
      <c r="AG53" s="6">
        <v>13.434968556974299</v>
      </c>
      <c r="AH53" s="6">
        <v>13.434968556974299</v>
      </c>
      <c r="AI53" s="6">
        <v>13.434968556974299</v>
      </c>
      <c r="AJ53" s="6">
        <v>13.434968556974299</v>
      </c>
      <c r="AK53" s="6">
        <v>13.434968556974299</v>
      </c>
      <c r="AL53" s="6">
        <v>13.434968556974299</v>
      </c>
      <c r="AM53" s="6">
        <v>13.434968556974299</v>
      </c>
      <c r="AN53" s="4"/>
      <c r="AO53" s="4"/>
    </row>
    <row r="54" spans="1:41" ht="18.75" customHeight="1" x14ac:dyDescent="0.25">
      <c r="A54" s="14" t="s">
        <v>347</v>
      </c>
      <c r="B54" s="2" t="s">
        <v>4</v>
      </c>
      <c r="C54" s="2" t="s">
        <v>2</v>
      </c>
      <c r="D54" s="2" t="s">
        <v>19</v>
      </c>
      <c r="E54" s="2" t="s">
        <v>32</v>
      </c>
      <c r="F54" s="2" t="s">
        <v>2</v>
      </c>
      <c r="G54" s="4"/>
      <c r="H54" s="6">
        <v>26.813605072517301</v>
      </c>
      <c r="I54" s="6">
        <v>26.467245218403299</v>
      </c>
      <c r="J54" s="6">
        <v>26.688956163088399</v>
      </c>
      <c r="K54" s="6">
        <v>26.910667107773499</v>
      </c>
      <c r="L54" s="6">
        <v>27.132378052458701</v>
      </c>
      <c r="M54" s="6">
        <v>27.354088997143801</v>
      </c>
      <c r="N54" s="6">
        <v>27.575799941828901</v>
      </c>
      <c r="O54" s="6">
        <v>28.085780742026198</v>
      </c>
      <c r="P54" s="6">
        <v>28.595761542223599</v>
      </c>
      <c r="Q54" s="6">
        <v>29.1057423424209</v>
      </c>
      <c r="R54" s="6">
        <v>29.6157231426183</v>
      </c>
      <c r="S54" s="6">
        <v>30.125703942815601</v>
      </c>
      <c r="T54" s="6">
        <v>30.658456514170801</v>
      </c>
      <c r="U54" s="6">
        <v>31.191209085526001</v>
      </c>
      <c r="V54" s="6">
        <v>31.723961656881102</v>
      </c>
      <c r="W54" s="6">
        <v>32.256714228236298</v>
      </c>
      <c r="X54" s="6">
        <v>32.789466799591501</v>
      </c>
      <c r="Y54" s="6">
        <v>33.1725610666509</v>
      </c>
      <c r="Z54" s="6">
        <v>33.555655333710199</v>
      </c>
      <c r="AA54" s="6">
        <v>33.938749600769597</v>
      </c>
      <c r="AB54" s="6">
        <v>34.321843867828903</v>
      </c>
      <c r="AC54" s="6">
        <v>34.704938134888302</v>
      </c>
      <c r="AD54" s="6">
        <v>35.248203452178302</v>
      </c>
      <c r="AE54" s="6">
        <v>35.791468769468302</v>
      </c>
      <c r="AF54" s="6">
        <v>36.334734086758203</v>
      </c>
      <c r="AG54" s="6">
        <v>36.877999404048197</v>
      </c>
      <c r="AH54" s="6">
        <v>37.421264721338197</v>
      </c>
      <c r="AI54" s="6">
        <v>37.840011286661799</v>
      </c>
      <c r="AJ54" s="6">
        <v>38.258757851985401</v>
      </c>
      <c r="AK54" s="6">
        <v>38.677504417309002</v>
      </c>
      <c r="AL54" s="6">
        <v>39.096250982632597</v>
      </c>
      <c r="AM54" s="6">
        <v>39.514997547956199</v>
      </c>
      <c r="AN54" s="4"/>
      <c r="AO54" s="4"/>
    </row>
    <row r="55" spans="1:41" ht="18.75" customHeight="1" x14ac:dyDescent="0.25">
      <c r="A55" s="14" t="s">
        <v>347</v>
      </c>
      <c r="B55" s="2" t="s">
        <v>4</v>
      </c>
      <c r="C55" s="2" t="s">
        <v>2</v>
      </c>
      <c r="D55" s="2" t="s">
        <v>19</v>
      </c>
      <c r="E55" s="2" t="s">
        <v>33</v>
      </c>
      <c r="F55" s="2" t="s">
        <v>2</v>
      </c>
      <c r="G55" s="4"/>
      <c r="H55" s="6">
        <v>27.015813128159699</v>
      </c>
      <c r="I55" s="6">
        <v>26.129831538723</v>
      </c>
      <c r="J55" s="6">
        <v>26.236117629686699</v>
      </c>
      <c r="K55" s="6">
        <v>26.342403720650299</v>
      </c>
      <c r="L55" s="6">
        <v>26.448689811613999</v>
      </c>
      <c r="M55" s="6">
        <v>26.554975902577599</v>
      </c>
      <c r="N55" s="6">
        <v>26.661261993541299</v>
      </c>
      <c r="O55" s="6">
        <v>26.997107814844298</v>
      </c>
      <c r="P55" s="6">
        <v>27.332953636147199</v>
      </c>
      <c r="Q55" s="6">
        <v>27.668799457450199</v>
      </c>
      <c r="R55" s="6">
        <v>28.004645278753099</v>
      </c>
      <c r="S55" s="6">
        <v>28.340491100056099</v>
      </c>
      <c r="T55" s="6">
        <v>28.6383586875859</v>
      </c>
      <c r="U55" s="6">
        <v>28.9362262751157</v>
      </c>
      <c r="V55" s="6">
        <v>29.234093862645501</v>
      </c>
      <c r="W55" s="6">
        <v>29.531961450175299</v>
      </c>
      <c r="X55" s="6">
        <v>29.8298290377051</v>
      </c>
      <c r="Y55" s="6">
        <v>30.034763388177801</v>
      </c>
      <c r="Z55" s="6">
        <v>37.799622173312997</v>
      </c>
      <c r="AA55" s="6">
        <v>38.055790111403901</v>
      </c>
      <c r="AB55" s="6">
        <v>38.311958049494699</v>
      </c>
      <c r="AC55" s="6">
        <v>38.568125987585503</v>
      </c>
      <c r="AD55" s="6">
        <v>38.960694184519198</v>
      </c>
      <c r="AE55" s="6">
        <v>39.353262381453</v>
      </c>
      <c r="AF55" s="6">
        <v>39.745830578386702</v>
      </c>
      <c r="AG55" s="6">
        <v>40.138398775320503</v>
      </c>
      <c r="AH55" s="6">
        <v>40.530966972254198</v>
      </c>
      <c r="AI55" s="6">
        <v>40.786343334782501</v>
      </c>
      <c r="AJ55" s="6">
        <v>41.041719697310903</v>
      </c>
      <c r="AK55" s="6">
        <v>41.297096059839198</v>
      </c>
      <c r="AL55" s="6">
        <v>41.5524724223676</v>
      </c>
      <c r="AM55" s="6">
        <v>41.807848784895903</v>
      </c>
      <c r="AN55" s="4"/>
      <c r="AO55" s="4"/>
    </row>
    <row r="56" spans="1:41" ht="18.75" customHeight="1" x14ac:dyDescent="0.25">
      <c r="A56" s="14" t="s">
        <v>347</v>
      </c>
      <c r="B56" s="2" t="s">
        <v>4</v>
      </c>
      <c r="C56" s="2" t="s">
        <v>2</v>
      </c>
      <c r="D56" s="2" t="s">
        <v>19</v>
      </c>
      <c r="E56" s="2" t="s">
        <v>52</v>
      </c>
      <c r="F56" s="2" t="s">
        <v>2</v>
      </c>
      <c r="G56" s="4"/>
      <c r="H56" s="6">
        <v>16.2847547612479</v>
      </c>
      <c r="I56" s="6">
        <v>15.876131802979501</v>
      </c>
      <c r="J56" s="6">
        <v>16.0229073099276</v>
      </c>
      <c r="K56" s="6">
        <v>16.367485899376799</v>
      </c>
      <c r="L56" s="6">
        <v>16.455833021337899</v>
      </c>
      <c r="M56" s="6">
        <v>16.544184528738501</v>
      </c>
      <c r="N56" s="6">
        <v>16.6325404215787</v>
      </c>
      <c r="O56" s="6">
        <v>16.860926114325899</v>
      </c>
      <c r="P56" s="6">
        <v>17.089472849679499</v>
      </c>
      <c r="Q56" s="6">
        <v>17.318180627639599</v>
      </c>
      <c r="R56" s="6">
        <v>17.547049448206099</v>
      </c>
      <c r="S56" s="6">
        <v>17.776079311379</v>
      </c>
      <c r="T56" s="6">
        <v>17.952380833504801</v>
      </c>
      <c r="U56" s="6">
        <v>18.128815777474799</v>
      </c>
      <c r="V56" s="6">
        <v>18.305384143288901</v>
      </c>
      <c r="W56" s="6">
        <v>18.4820859309471</v>
      </c>
      <c r="X56" s="6">
        <v>18.6589211404496</v>
      </c>
      <c r="Y56" s="6">
        <v>22.957025875590499</v>
      </c>
      <c r="Z56" s="6">
        <v>23.104651920505699</v>
      </c>
      <c r="AA56" s="6">
        <v>23.2522873852507</v>
      </c>
      <c r="AB56" s="6">
        <v>23.399932269825399</v>
      </c>
      <c r="AC56" s="6">
        <v>23.5475865742299</v>
      </c>
      <c r="AD56" s="6">
        <v>23.7677160337205</v>
      </c>
      <c r="AE56" s="6">
        <v>23.9877258708838</v>
      </c>
      <c r="AF56" s="6">
        <v>19.7856554433389</v>
      </c>
      <c r="AG56" s="6">
        <v>19.9629670270111</v>
      </c>
      <c r="AH56" s="6">
        <v>20.1401827848415</v>
      </c>
      <c r="AI56" s="6">
        <v>20.2595680631768</v>
      </c>
      <c r="AJ56" s="6">
        <v>20.378855624363901</v>
      </c>
      <c r="AK56" s="6">
        <v>20.4980454684028</v>
      </c>
      <c r="AL56" s="6">
        <v>20.6171375952933</v>
      </c>
      <c r="AM56" s="6">
        <v>20.7361320050356</v>
      </c>
      <c r="AN56" s="4"/>
      <c r="AO56" s="4"/>
    </row>
    <row r="57" spans="1:41" ht="18.75" customHeight="1" x14ac:dyDescent="0.25">
      <c r="A57" s="14" t="s">
        <v>347</v>
      </c>
      <c r="B57" s="2" t="s">
        <v>4</v>
      </c>
      <c r="C57" s="2" t="s">
        <v>2</v>
      </c>
      <c r="D57" s="2" t="s">
        <v>19</v>
      </c>
      <c r="E57" s="2" t="s">
        <v>62</v>
      </c>
      <c r="F57" s="2" t="s">
        <v>2</v>
      </c>
      <c r="G57" s="4"/>
      <c r="H57" s="6">
        <v>26.813605072517301</v>
      </c>
      <c r="I57" s="6">
        <v>26.467245218403299</v>
      </c>
      <c r="J57" s="6">
        <v>26.688956163088399</v>
      </c>
      <c r="K57" s="6">
        <v>26.910667107773499</v>
      </c>
      <c r="L57" s="6">
        <v>27.132378052458701</v>
      </c>
      <c r="M57" s="6">
        <v>27.354088997143801</v>
      </c>
      <c r="N57" s="6">
        <v>27.575799941828901</v>
      </c>
      <c r="O57" s="6">
        <v>28.085780742026198</v>
      </c>
      <c r="P57" s="6">
        <v>28.595761542223599</v>
      </c>
      <c r="Q57" s="6">
        <v>29.1057423424209</v>
      </c>
      <c r="R57" s="6">
        <v>29.6157231426183</v>
      </c>
      <c r="S57" s="6">
        <v>30.125703942815601</v>
      </c>
      <c r="T57" s="6">
        <v>30.658456514170801</v>
      </c>
      <c r="U57" s="6">
        <v>31.191209085526001</v>
      </c>
      <c r="V57" s="6">
        <v>31.723961656881102</v>
      </c>
      <c r="W57" s="6">
        <v>32.256714228236298</v>
      </c>
      <c r="X57" s="6">
        <v>32.789466799591501</v>
      </c>
      <c r="Y57" s="6">
        <v>33.1725610666509</v>
      </c>
      <c r="Z57" s="6">
        <v>33.555655333710199</v>
      </c>
      <c r="AA57" s="6">
        <v>33.938749600769597</v>
      </c>
      <c r="AB57" s="6">
        <v>34.321843867828903</v>
      </c>
      <c r="AC57" s="6">
        <v>34.704938134888302</v>
      </c>
      <c r="AD57" s="6">
        <v>35.248203452178302</v>
      </c>
      <c r="AE57" s="6">
        <v>35.791468769468302</v>
      </c>
      <c r="AF57" s="6">
        <v>36.334734086758203</v>
      </c>
      <c r="AG57" s="6">
        <v>36.877999404048197</v>
      </c>
      <c r="AH57" s="6">
        <v>37.421264721338197</v>
      </c>
      <c r="AI57" s="6">
        <v>37.840011286661799</v>
      </c>
      <c r="AJ57" s="6">
        <v>38.258757851985401</v>
      </c>
      <c r="AK57" s="6">
        <v>38.677504417309002</v>
      </c>
      <c r="AL57" s="6">
        <v>39.096250982632597</v>
      </c>
      <c r="AM57" s="6">
        <v>39.514997547956199</v>
      </c>
      <c r="AN57" s="4"/>
      <c r="AO57" s="4"/>
    </row>
    <row r="58" spans="1:41" ht="18.75" customHeight="1" x14ac:dyDescent="0.25">
      <c r="A58" s="14" t="s">
        <v>347</v>
      </c>
      <c r="B58" s="2" t="s">
        <v>4</v>
      </c>
      <c r="C58" s="2" t="s">
        <v>2</v>
      </c>
      <c r="D58" s="2" t="s">
        <v>19</v>
      </c>
      <c r="E58" s="2" t="s">
        <v>63</v>
      </c>
      <c r="F58" s="2" t="s">
        <v>2</v>
      </c>
      <c r="G58" s="4"/>
      <c r="H58" s="6">
        <v>26.245557442552499</v>
      </c>
      <c r="I58" s="6">
        <v>25.994911975987499</v>
      </c>
      <c r="J58" s="6">
        <v>25.975150228491799</v>
      </c>
      <c r="K58" s="6">
        <v>25.955388480996</v>
      </c>
      <c r="L58" s="6">
        <v>25.9356267335003</v>
      </c>
      <c r="M58" s="6">
        <v>25.9158649860045</v>
      </c>
      <c r="N58" s="6">
        <v>25.8961032385088</v>
      </c>
      <c r="O58" s="6">
        <v>26.267399174454798</v>
      </c>
      <c r="P58" s="6">
        <v>26.6386951104008</v>
      </c>
      <c r="Q58" s="6">
        <v>27.009991046346801</v>
      </c>
      <c r="R58" s="6">
        <v>27.381286982292799</v>
      </c>
      <c r="S58" s="6">
        <v>27.752582918238801</v>
      </c>
      <c r="T58" s="6">
        <v>28.0941076852605</v>
      </c>
      <c r="U58" s="6">
        <v>28.435632452282299</v>
      </c>
      <c r="V58" s="6">
        <v>28.777157219304002</v>
      </c>
      <c r="W58" s="6">
        <v>29.1186819863258</v>
      </c>
      <c r="X58" s="6">
        <v>29.460206753347499</v>
      </c>
      <c r="Y58" s="6">
        <v>29.717449263186701</v>
      </c>
      <c r="Z58" s="6">
        <v>37.799622173312997</v>
      </c>
      <c r="AA58" s="6">
        <v>38.055790111403901</v>
      </c>
      <c r="AB58" s="6">
        <v>38.311958049494699</v>
      </c>
      <c r="AC58" s="6">
        <v>38.568125987585503</v>
      </c>
      <c r="AD58" s="6">
        <v>38.960694184519198</v>
      </c>
      <c r="AE58" s="6">
        <v>39.353262381453</v>
      </c>
      <c r="AF58" s="6">
        <v>39.745830578386702</v>
      </c>
      <c r="AG58" s="6">
        <v>40.138398775320503</v>
      </c>
      <c r="AH58" s="6">
        <v>40.530966972254198</v>
      </c>
      <c r="AI58" s="6">
        <v>40.786343334782501</v>
      </c>
      <c r="AJ58" s="6">
        <v>41.041719697310903</v>
      </c>
      <c r="AK58" s="6">
        <v>41.297096059839198</v>
      </c>
      <c r="AL58" s="6">
        <v>41.5524724223676</v>
      </c>
      <c r="AM58" s="6">
        <v>41.807848784895903</v>
      </c>
      <c r="AN58" s="4"/>
      <c r="AO58" s="4"/>
    </row>
    <row r="59" spans="1:41" ht="18.75" customHeight="1" x14ac:dyDescent="0.25">
      <c r="A59" s="14" t="s">
        <v>347</v>
      </c>
      <c r="B59" s="2" t="s">
        <v>4</v>
      </c>
      <c r="C59" s="2" t="s">
        <v>2</v>
      </c>
      <c r="D59" s="2" t="s">
        <v>19</v>
      </c>
      <c r="E59" s="2" t="s">
        <v>64</v>
      </c>
      <c r="F59" s="2" t="s">
        <v>2</v>
      </c>
      <c r="G59" s="4"/>
      <c r="H59" s="6">
        <v>20.905026160940999</v>
      </c>
      <c r="I59" s="6">
        <v>20.219447377232999</v>
      </c>
      <c r="J59" s="6">
        <v>20.301692301774001</v>
      </c>
      <c r="K59" s="6">
        <v>20.383937226314998</v>
      </c>
      <c r="L59" s="6">
        <v>20.466182150856</v>
      </c>
      <c r="M59" s="6">
        <v>20.548427075397001</v>
      </c>
      <c r="N59" s="6">
        <v>20.630671999937999</v>
      </c>
      <c r="O59" s="6">
        <v>20.8905518579706</v>
      </c>
      <c r="P59" s="6">
        <v>21.150431716003201</v>
      </c>
      <c r="Q59" s="6">
        <v>21.410311574035799</v>
      </c>
      <c r="R59" s="6">
        <v>21.6701914320684</v>
      </c>
      <c r="S59" s="6">
        <v>21.930071290101001</v>
      </c>
      <c r="T59" s="6">
        <v>22.160563323794999</v>
      </c>
      <c r="U59" s="6">
        <v>22.391055357489002</v>
      </c>
      <c r="V59" s="6">
        <v>22.621547391183</v>
      </c>
      <c r="W59" s="6">
        <v>22.852039424876999</v>
      </c>
      <c r="X59" s="6">
        <v>23.082531458571001</v>
      </c>
      <c r="Y59" s="6">
        <v>29.051388874959802</v>
      </c>
      <c r="Z59" s="6">
        <v>29.2496134267058</v>
      </c>
      <c r="AA59" s="6">
        <v>29.447837978451801</v>
      </c>
      <c r="AB59" s="6">
        <v>29.646062530197799</v>
      </c>
      <c r="AC59" s="6">
        <v>29.844287081943801</v>
      </c>
      <c r="AD59" s="6">
        <v>30.148059113084301</v>
      </c>
      <c r="AE59" s="6">
        <v>30.451831144224801</v>
      </c>
      <c r="AF59" s="6">
        <v>24.604482540292199</v>
      </c>
      <c r="AG59" s="6">
        <v>24.8475001652046</v>
      </c>
      <c r="AH59" s="6">
        <v>25.090517790117001</v>
      </c>
      <c r="AI59" s="6">
        <v>25.248607410124801</v>
      </c>
      <c r="AJ59" s="6">
        <v>25.406697030132602</v>
      </c>
      <c r="AK59" s="6">
        <v>25.564786650140402</v>
      </c>
      <c r="AL59" s="6">
        <v>25.722876270148198</v>
      </c>
      <c r="AM59" s="6">
        <v>25.880965890155998</v>
      </c>
      <c r="AN59" s="4"/>
      <c r="AO59" s="4"/>
    </row>
    <row r="60" spans="1:41" ht="18.75" customHeight="1" x14ac:dyDescent="0.25">
      <c r="A60" s="14" t="s">
        <v>347</v>
      </c>
      <c r="B60" s="2" t="s">
        <v>4</v>
      </c>
      <c r="C60" s="2" t="s">
        <v>2</v>
      </c>
      <c r="D60" s="2" t="s">
        <v>19</v>
      </c>
      <c r="E60" s="2" t="s">
        <v>65</v>
      </c>
      <c r="F60" s="2" t="s">
        <v>2</v>
      </c>
      <c r="G60" s="4"/>
      <c r="H60" s="6">
        <v>19.355462190721902</v>
      </c>
      <c r="I60" s="6">
        <v>18.846051901838599</v>
      </c>
      <c r="J60" s="6">
        <v>19.287447451026701</v>
      </c>
      <c r="K60" s="6">
        <v>19.728843000214901</v>
      </c>
      <c r="L60" s="6">
        <v>20.170238549402999</v>
      </c>
      <c r="M60" s="6">
        <v>20.6116340985912</v>
      </c>
      <c r="N60" s="6">
        <v>21.053029647779301</v>
      </c>
      <c r="O60" s="6">
        <v>21.7424652778598</v>
      </c>
      <c r="P60" s="6">
        <v>22.4319009079403</v>
      </c>
      <c r="Q60" s="6">
        <v>23.121336538020799</v>
      </c>
      <c r="R60" s="6">
        <v>23.810772168101298</v>
      </c>
      <c r="S60" s="6">
        <v>24.500207798181801</v>
      </c>
      <c r="T60" s="6">
        <v>24.537122642693902</v>
      </c>
      <c r="U60" s="6">
        <v>24.574037487205999</v>
      </c>
      <c r="V60" s="6">
        <v>24.610952331718099</v>
      </c>
      <c r="W60" s="6">
        <v>24.6478671762302</v>
      </c>
      <c r="X60" s="6">
        <v>24.684782020742301</v>
      </c>
      <c r="Y60" s="6">
        <v>24.823962664870201</v>
      </c>
      <c r="Z60" s="6">
        <v>24.963143308998099</v>
      </c>
      <c r="AA60" s="6">
        <v>25.102323953126099</v>
      </c>
      <c r="AB60" s="6">
        <v>25.241504597254</v>
      </c>
      <c r="AC60" s="6">
        <v>25.380685241381901</v>
      </c>
      <c r="AD60" s="6">
        <v>25.656853318980399</v>
      </c>
      <c r="AE60" s="6">
        <v>25.933021396578901</v>
      </c>
      <c r="AF60" s="6">
        <v>26.209189474177499</v>
      </c>
      <c r="AG60" s="6">
        <v>26.485357551776001</v>
      </c>
      <c r="AH60" s="6">
        <v>26.7615256293745</v>
      </c>
      <c r="AI60" s="6">
        <v>27.447006197579999</v>
      </c>
      <c r="AJ60" s="6">
        <v>28.132486765785401</v>
      </c>
      <c r="AK60" s="6">
        <v>28.8179673339909</v>
      </c>
      <c r="AL60" s="6">
        <v>29.503447902196299</v>
      </c>
      <c r="AM60" s="6">
        <v>30.188928470401802</v>
      </c>
      <c r="AN60" s="4"/>
      <c r="AO60" s="4"/>
    </row>
    <row r="61" spans="1:41" ht="18.75" customHeight="1" x14ac:dyDescent="0.25">
      <c r="A61" s="14" t="s">
        <v>347</v>
      </c>
      <c r="B61" s="2" t="s">
        <v>4</v>
      </c>
      <c r="C61" s="2" t="s">
        <v>2</v>
      </c>
      <c r="D61" s="2" t="s">
        <v>19</v>
      </c>
      <c r="E61" s="2" t="s">
        <v>66</v>
      </c>
      <c r="F61" s="2" t="s">
        <v>2</v>
      </c>
      <c r="G61" s="4"/>
      <c r="H61" s="6">
        <v>4.769127007632</v>
      </c>
      <c r="I61" s="6">
        <v>4.5122894526059998</v>
      </c>
      <c r="J61" s="6">
        <v>4.8253753947611404</v>
      </c>
      <c r="K61" s="6">
        <v>5.8479413212934999</v>
      </c>
      <c r="L61" s="6">
        <v>5.9517310740614997</v>
      </c>
      <c r="M61" s="6">
        <v>6.0555208268295004</v>
      </c>
      <c r="N61" s="6">
        <v>6.1593105795975003</v>
      </c>
      <c r="O61" s="6">
        <v>6.2731256297287503</v>
      </c>
      <c r="P61" s="6">
        <v>6.3869406798600004</v>
      </c>
      <c r="Q61" s="6">
        <v>6.5007557299912504</v>
      </c>
      <c r="R61" s="6">
        <v>6.6145707801225004</v>
      </c>
      <c r="S61" s="6">
        <v>6.7283858302537496</v>
      </c>
      <c r="T61" s="6">
        <v>6.7427398078560001</v>
      </c>
      <c r="U61" s="6">
        <v>6.7570937854582498</v>
      </c>
      <c r="V61" s="6">
        <v>6.7714477630605003</v>
      </c>
      <c r="W61" s="6">
        <v>6.78580174066275</v>
      </c>
      <c r="X61" s="6">
        <v>6.8001557182649996</v>
      </c>
      <c r="Y61" s="6">
        <v>6.81014594639925</v>
      </c>
      <c r="Z61" s="6">
        <v>6.8201361745335003</v>
      </c>
      <c r="AA61" s="6">
        <v>6.8301264026677497</v>
      </c>
      <c r="AB61" s="6">
        <v>6.8401166308020001</v>
      </c>
      <c r="AC61" s="6">
        <v>6.8501068589362504</v>
      </c>
      <c r="AD61" s="6">
        <v>6.8658633687442503</v>
      </c>
      <c r="AE61" s="6">
        <v>6.8816198785522502</v>
      </c>
      <c r="AF61" s="6">
        <v>6.8973763883602501</v>
      </c>
      <c r="AG61" s="6">
        <v>6.9131328981682501</v>
      </c>
      <c r="AH61" s="6">
        <v>6.92888940797625</v>
      </c>
      <c r="AI61" s="6">
        <v>6.9690510207629996</v>
      </c>
      <c r="AJ61" s="6">
        <v>7.0092126335497502</v>
      </c>
      <c r="AK61" s="6">
        <v>7.0493742463364999</v>
      </c>
      <c r="AL61" s="6">
        <v>7.0895358591232496</v>
      </c>
      <c r="AM61" s="6">
        <v>7.1296974719100001</v>
      </c>
      <c r="AN61" s="4"/>
      <c r="AO61" s="4"/>
    </row>
    <row r="62" spans="1:41" ht="18.75" customHeight="1" x14ac:dyDescent="0.25">
      <c r="A62" s="14" t="s">
        <v>347</v>
      </c>
      <c r="B62" s="2" t="s">
        <v>4</v>
      </c>
      <c r="C62" s="2" t="s">
        <v>2</v>
      </c>
      <c r="D62" s="2" t="s">
        <v>19</v>
      </c>
      <c r="E62" s="2" t="s">
        <v>67</v>
      </c>
      <c r="F62" s="2" t="s">
        <v>2</v>
      </c>
      <c r="G62" s="4"/>
      <c r="H62" s="6">
        <v>26.245557442552499</v>
      </c>
      <c r="I62" s="6">
        <v>25.994911975987499</v>
      </c>
      <c r="J62" s="6">
        <v>25.975150228491799</v>
      </c>
      <c r="K62" s="6">
        <v>25.955388480996</v>
      </c>
      <c r="L62" s="6">
        <v>25.9356267335003</v>
      </c>
      <c r="M62" s="6">
        <v>25.9158649860045</v>
      </c>
      <c r="N62" s="6">
        <v>25.8961032385088</v>
      </c>
      <c r="O62" s="6">
        <v>26.267399174454798</v>
      </c>
      <c r="P62" s="6">
        <v>26.6386951104008</v>
      </c>
      <c r="Q62" s="6">
        <v>27.009991046346801</v>
      </c>
      <c r="R62" s="6">
        <v>27.381286982292799</v>
      </c>
      <c r="S62" s="6">
        <v>27.752582918238801</v>
      </c>
      <c r="T62" s="6">
        <v>28.0941076852605</v>
      </c>
      <c r="U62" s="6">
        <v>28.435632452282299</v>
      </c>
      <c r="V62" s="6">
        <v>28.777157219304002</v>
      </c>
      <c r="W62" s="6">
        <v>29.1186819863258</v>
      </c>
      <c r="X62" s="6">
        <v>29.460206753347499</v>
      </c>
      <c r="Y62" s="6">
        <v>29.717449263186701</v>
      </c>
      <c r="Z62" s="6">
        <v>29.974691773025999</v>
      </c>
      <c r="AA62" s="6">
        <v>30.2319342828652</v>
      </c>
      <c r="AB62" s="6">
        <v>30.489176792704502</v>
      </c>
      <c r="AC62" s="6">
        <v>30.7464193025437</v>
      </c>
      <c r="AD62" s="6">
        <v>31.068664523968501</v>
      </c>
      <c r="AE62" s="6">
        <v>31.390909745393198</v>
      </c>
      <c r="AF62" s="6">
        <v>31.713154966817999</v>
      </c>
      <c r="AG62" s="6">
        <v>32.035400188242697</v>
      </c>
      <c r="AH62" s="6">
        <v>32.357645409667498</v>
      </c>
      <c r="AI62" s="6">
        <v>32.674606551317197</v>
      </c>
      <c r="AJ62" s="6">
        <v>32.991567692967003</v>
      </c>
      <c r="AK62" s="6">
        <v>33.308528834616702</v>
      </c>
      <c r="AL62" s="6">
        <v>33.6254899762665</v>
      </c>
      <c r="AM62" s="6">
        <v>33.9424511179162</v>
      </c>
      <c r="AN62" s="4"/>
      <c r="AO62" s="4"/>
    </row>
    <row r="63" spans="1:41" ht="18.75" customHeight="1" x14ac:dyDescent="0.25">
      <c r="A63" s="14" t="s">
        <v>347</v>
      </c>
      <c r="B63" s="2" t="s">
        <v>4</v>
      </c>
      <c r="C63" s="2" t="s">
        <v>2</v>
      </c>
      <c r="D63" s="2" t="s">
        <v>19</v>
      </c>
      <c r="E63" s="2" t="s">
        <v>68</v>
      </c>
      <c r="F63" s="2" t="s">
        <v>2</v>
      </c>
      <c r="G63" s="4"/>
      <c r="H63" s="6">
        <v>9.2415067298189992</v>
      </c>
      <c r="I63" s="6">
        <v>9.6605963379900004</v>
      </c>
      <c r="J63" s="6">
        <v>9.6007797966833994</v>
      </c>
      <c r="K63" s="6">
        <v>9.5409632553768002</v>
      </c>
      <c r="L63" s="6">
        <v>9.4811467140701993</v>
      </c>
      <c r="M63" s="6">
        <v>9.4213301727636001</v>
      </c>
      <c r="N63" s="6">
        <v>9.3615136314570009</v>
      </c>
      <c r="O63" s="6">
        <v>9.6447022051535996</v>
      </c>
      <c r="P63" s="6">
        <v>9.9278907788502</v>
      </c>
      <c r="Q63" s="6">
        <v>10.2110793525468</v>
      </c>
      <c r="R63" s="6">
        <v>10.494267926243401</v>
      </c>
      <c r="S63" s="6">
        <v>10.77745649994</v>
      </c>
      <c r="T63" s="6">
        <v>11.028976801596</v>
      </c>
      <c r="U63" s="6">
        <v>11.280497103251999</v>
      </c>
      <c r="V63" s="6">
        <v>11.532017404908</v>
      </c>
      <c r="W63" s="6">
        <v>11.783537706563999</v>
      </c>
      <c r="X63" s="6">
        <v>12.03505800822</v>
      </c>
      <c r="Y63" s="6">
        <v>12.303440922123</v>
      </c>
      <c r="Z63" s="6">
        <v>12.571823836026001</v>
      </c>
      <c r="AA63" s="6">
        <v>12.840206749928999</v>
      </c>
      <c r="AB63" s="6">
        <v>13.108589663831999</v>
      </c>
      <c r="AC63" s="6">
        <v>13.376972577735</v>
      </c>
      <c r="AD63" s="6">
        <v>13.561516528466401</v>
      </c>
      <c r="AE63" s="6">
        <v>13.7460604791978</v>
      </c>
      <c r="AF63" s="6">
        <v>13.9306044299292</v>
      </c>
      <c r="AG63" s="6">
        <v>14.1151483806606</v>
      </c>
      <c r="AH63" s="6">
        <v>14.299692331392</v>
      </c>
      <c r="AI63" s="6">
        <v>14.457699112194</v>
      </c>
      <c r="AJ63" s="6">
        <v>14.615705892996001</v>
      </c>
      <c r="AK63" s="6">
        <v>14.773712673798</v>
      </c>
      <c r="AL63" s="6">
        <v>14.9317194546</v>
      </c>
      <c r="AM63" s="6">
        <v>15.089726235402001</v>
      </c>
      <c r="AN63" s="4"/>
      <c r="AO63" s="4"/>
    </row>
    <row r="64" spans="1:41" ht="18.75" customHeight="1" x14ac:dyDescent="0.25">
      <c r="A64" s="14" t="s">
        <v>347</v>
      </c>
      <c r="B64" s="2" t="s">
        <v>4</v>
      </c>
      <c r="C64" s="2" t="s">
        <v>2</v>
      </c>
      <c r="D64" s="2" t="s">
        <v>19</v>
      </c>
      <c r="E64" s="2" t="s">
        <v>53</v>
      </c>
      <c r="F64" s="2" t="s">
        <v>2</v>
      </c>
      <c r="G64" s="4"/>
      <c r="H64" s="6">
        <v>5.7235980075233401</v>
      </c>
      <c r="I64" s="6">
        <v>5.4289701096771203</v>
      </c>
      <c r="J64" s="6">
        <v>5.7398413365995804</v>
      </c>
      <c r="K64" s="6">
        <v>6.71089128423655</v>
      </c>
      <c r="L64" s="6">
        <v>6.8255075329163004</v>
      </c>
      <c r="M64" s="6">
        <v>6.9392768743381898</v>
      </c>
      <c r="N64" s="6">
        <v>7.0521993085022201</v>
      </c>
      <c r="O64" s="6">
        <v>7.1735766016747098</v>
      </c>
      <c r="P64" s="6">
        <v>7.4814115886844696</v>
      </c>
      <c r="Q64" s="6">
        <v>7.6026371653104903</v>
      </c>
      <c r="R64" s="6">
        <v>7.7233397176775496</v>
      </c>
      <c r="S64" s="6">
        <v>7.8435192457856404</v>
      </c>
      <c r="T64" s="6">
        <v>7.8588883483006997</v>
      </c>
      <c r="U64" s="6">
        <v>7.87399401433977</v>
      </c>
      <c r="V64" s="6">
        <v>7.8888362439028503</v>
      </c>
      <c r="W64" s="6">
        <v>7.9034150369899399</v>
      </c>
      <c r="X64" s="6">
        <v>7.9177303936010501</v>
      </c>
      <c r="Y64" s="6">
        <v>8.0608575874566206</v>
      </c>
      <c r="Z64" s="6">
        <v>8.0750942150661196</v>
      </c>
      <c r="AA64" s="6">
        <v>8.0881946876413799</v>
      </c>
      <c r="AB64" s="6">
        <v>8.1008872451645502</v>
      </c>
      <c r="AC64" s="6">
        <v>8.1131718876356391</v>
      </c>
      <c r="AD64" s="6">
        <v>8.1329164717819307</v>
      </c>
      <c r="AE64" s="6">
        <v>8.1522634826279994</v>
      </c>
      <c r="AF64" s="6">
        <v>8.0386987901249292</v>
      </c>
      <c r="AG64" s="6">
        <v>8.0564235531654091</v>
      </c>
      <c r="AH64" s="6">
        <v>8.0737601660192002</v>
      </c>
      <c r="AI64" s="6">
        <v>8.1132540231326402</v>
      </c>
      <c r="AJ64" s="6">
        <v>8.1523984447789992</v>
      </c>
      <c r="AK64" s="6">
        <v>8.1911934309582808</v>
      </c>
      <c r="AL64" s="6">
        <v>8.2296389816704902</v>
      </c>
      <c r="AM64" s="6">
        <v>8.2677350969156098</v>
      </c>
      <c r="AN64" s="4"/>
      <c r="AO64" s="4"/>
    </row>
    <row r="65" spans="1:41" ht="18.75" customHeight="1" x14ac:dyDescent="0.25">
      <c r="A65" s="14" t="s">
        <v>347</v>
      </c>
      <c r="B65" s="2" t="s">
        <v>4</v>
      </c>
      <c r="C65" s="2" t="s">
        <v>2</v>
      </c>
      <c r="D65" s="2" t="s">
        <v>19</v>
      </c>
      <c r="E65" s="2" t="s">
        <v>69</v>
      </c>
      <c r="F65" s="2" t="s">
        <v>2</v>
      </c>
      <c r="G65" s="4"/>
      <c r="H65" s="6">
        <v>17.346292740269998</v>
      </c>
      <c r="I65" s="6">
        <v>17.119292938312501</v>
      </c>
      <c r="J65" s="6">
        <v>17.309999405614501</v>
      </c>
      <c r="K65" s="6">
        <v>17.500705872916502</v>
      </c>
      <c r="L65" s="6">
        <v>17.691412340218498</v>
      </c>
      <c r="M65" s="6">
        <v>17.882118807520499</v>
      </c>
      <c r="N65" s="6">
        <v>18.072825274822499</v>
      </c>
      <c r="O65" s="6">
        <v>18.407060144342999</v>
      </c>
      <c r="P65" s="6">
        <v>18.7412950138635</v>
      </c>
      <c r="Q65" s="6">
        <v>19.075529883384</v>
      </c>
      <c r="R65" s="6">
        <v>19.409764752904501</v>
      </c>
      <c r="S65" s="6">
        <v>19.743999622425001</v>
      </c>
      <c r="T65" s="6">
        <v>20.093158818427501</v>
      </c>
      <c r="U65" s="6">
        <v>20.442318014430001</v>
      </c>
      <c r="V65" s="6">
        <v>20.7914772104325</v>
      </c>
      <c r="W65" s="6">
        <v>21.140636406435</v>
      </c>
      <c r="X65" s="6">
        <v>21.4897956024375</v>
      </c>
      <c r="Y65" s="6">
        <v>21.740870667057798</v>
      </c>
      <c r="Z65" s="6">
        <v>21.991945731678001</v>
      </c>
      <c r="AA65" s="6">
        <v>22.2430207962983</v>
      </c>
      <c r="AB65" s="6">
        <v>22.494095860918499</v>
      </c>
      <c r="AC65" s="6">
        <v>22.745170925538801</v>
      </c>
      <c r="AD65" s="6">
        <v>23.101220040268501</v>
      </c>
      <c r="AE65" s="6">
        <v>23.457269154998301</v>
      </c>
      <c r="AF65" s="6">
        <v>23.813318269728001</v>
      </c>
      <c r="AG65" s="6">
        <v>24.1693673844578</v>
      </c>
      <c r="AH65" s="6">
        <v>24.5254164991875</v>
      </c>
      <c r="AI65" s="6">
        <v>24.7998576224002</v>
      </c>
      <c r="AJ65" s="6">
        <v>25.074298745613</v>
      </c>
      <c r="AK65" s="6">
        <v>25.3487398688257</v>
      </c>
      <c r="AL65" s="6">
        <v>25.623180992038499</v>
      </c>
      <c r="AM65" s="6">
        <v>25.897622115251199</v>
      </c>
      <c r="AN65" s="4"/>
      <c r="AO65" s="4"/>
    </row>
    <row r="66" spans="1:41" ht="18.75" customHeight="1" x14ac:dyDescent="0.25">
      <c r="A66" s="14" t="s">
        <v>347</v>
      </c>
      <c r="B66" s="2" t="s">
        <v>4</v>
      </c>
      <c r="C66" s="2" t="s">
        <v>2</v>
      </c>
      <c r="D66" s="2" t="s">
        <v>19</v>
      </c>
      <c r="E66" s="2" t="s">
        <v>70</v>
      </c>
      <c r="F66" s="2" t="s">
        <v>2</v>
      </c>
      <c r="G66" s="4"/>
      <c r="H66" s="6">
        <v>10.833488947313199</v>
      </c>
      <c r="I66" s="6">
        <v>10.580552219669199</v>
      </c>
      <c r="J66" s="6">
        <v>11.599522637734401</v>
      </c>
      <c r="K66" s="6">
        <v>12.077609189439199</v>
      </c>
      <c r="L66" s="6">
        <v>12.5556957411439</v>
      </c>
      <c r="M66" s="6">
        <v>13.0337822928487</v>
      </c>
      <c r="N66" s="6">
        <v>13.511868844553399</v>
      </c>
      <c r="O66" s="6">
        <v>13.7957136531651</v>
      </c>
      <c r="P66" s="6">
        <v>14.079558461776699</v>
      </c>
      <c r="Q66" s="6">
        <v>14.3634032703884</v>
      </c>
      <c r="R66" s="6">
        <v>14.647248079000001</v>
      </c>
      <c r="S66" s="6">
        <v>14.931092887611699</v>
      </c>
      <c r="T66" s="6">
        <v>15.266677864796399</v>
      </c>
      <c r="U66" s="6">
        <v>15.6022628419811</v>
      </c>
      <c r="V66" s="6">
        <v>15.9378478191658</v>
      </c>
      <c r="W66" s="6">
        <v>16.273432796350502</v>
      </c>
      <c r="X66" s="6">
        <v>16.6090177735352</v>
      </c>
      <c r="Y66" s="6">
        <v>16.876139774756101</v>
      </c>
      <c r="Z66" s="6">
        <v>17.143261775977098</v>
      </c>
      <c r="AA66" s="6">
        <v>17.410383777198</v>
      </c>
      <c r="AB66" s="6">
        <v>17.677505778419</v>
      </c>
      <c r="AC66" s="6">
        <v>17.944627779639902</v>
      </c>
      <c r="AD66" s="6">
        <v>18.26338546773</v>
      </c>
      <c r="AE66" s="6">
        <v>18.582143155820098</v>
      </c>
      <c r="AF66" s="6">
        <v>18.9009008439103</v>
      </c>
      <c r="AG66" s="6">
        <v>19.219658532000398</v>
      </c>
      <c r="AH66" s="6">
        <v>19.5384162200905</v>
      </c>
      <c r="AI66" s="6">
        <v>19.846981709597099</v>
      </c>
      <c r="AJ66" s="6">
        <v>20.155547199103701</v>
      </c>
      <c r="AK66" s="6">
        <v>20.4641126886102</v>
      </c>
      <c r="AL66" s="6">
        <v>20.772678178116799</v>
      </c>
      <c r="AM66" s="6">
        <v>21.081243667623401</v>
      </c>
      <c r="AN66" s="4"/>
      <c r="AO66" s="4"/>
    </row>
    <row r="67" spans="1:41" ht="18.75" customHeight="1" x14ac:dyDescent="0.25">
      <c r="A67" s="14" t="s">
        <v>347</v>
      </c>
      <c r="B67" s="2" t="s">
        <v>4</v>
      </c>
      <c r="C67" s="2" t="s">
        <v>2</v>
      </c>
      <c r="D67" s="2" t="s">
        <v>19</v>
      </c>
      <c r="E67" s="2" t="s">
        <v>71</v>
      </c>
      <c r="F67" s="2" t="s">
        <v>2</v>
      </c>
      <c r="G67" s="4"/>
      <c r="H67" s="6">
        <v>17.551047751146001</v>
      </c>
      <c r="I67" s="6">
        <v>16.867144707893999</v>
      </c>
      <c r="J67" s="6">
        <v>17.4683021896656</v>
      </c>
      <c r="K67" s="6">
        <v>18.069459671437201</v>
      </c>
      <c r="L67" s="6">
        <v>18.670617153208799</v>
      </c>
      <c r="M67" s="6">
        <v>19.2717746349804</v>
      </c>
      <c r="N67" s="6">
        <v>19.872932116752001</v>
      </c>
      <c r="O67" s="6">
        <v>20.302857168867</v>
      </c>
      <c r="P67" s="6">
        <v>25.9159777762275</v>
      </c>
      <c r="Q67" s="6">
        <v>26.453384091371198</v>
      </c>
      <c r="R67" s="6">
        <v>26.990790406515</v>
      </c>
      <c r="S67" s="6">
        <v>27.528196721658698</v>
      </c>
      <c r="T67" s="6">
        <v>27.745488744947998</v>
      </c>
      <c r="U67" s="6">
        <v>27.962780768237199</v>
      </c>
      <c r="V67" s="6">
        <v>28.180072791526499</v>
      </c>
      <c r="W67" s="6">
        <v>28.397364814815699</v>
      </c>
      <c r="X67" s="6">
        <v>28.614656838104999</v>
      </c>
      <c r="Y67" s="6">
        <v>28.9948504061385</v>
      </c>
      <c r="Z67" s="6">
        <v>29.375043974172002</v>
      </c>
      <c r="AA67" s="6">
        <v>29.755237542205499</v>
      </c>
      <c r="AB67" s="6">
        <v>30.135431110239001</v>
      </c>
      <c r="AC67" s="6">
        <v>30.515624678272498</v>
      </c>
      <c r="AD67" s="6">
        <v>30.8819249077658</v>
      </c>
      <c r="AE67" s="6">
        <v>31.248225137258999</v>
      </c>
      <c r="AF67" s="6">
        <v>31.6145253667523</v>
      </c>
      <c r="AG67" s="6">
        <v>31.980825596245499</v>
      </c>
      <c r="AH67" s="6">
        <v>32.3471258257388</v>
      </c>
      <c r="AI67" s="6">
        <v>32.734151969571002</v>
      </c>
      <c r="AJ67" s="6">
        <v>33.121178113403303</v>
      </c>
      <c r="AK67" s="6">
        <v>33.508204257235498</v>
      </c>
      <c r="AL67" s="6">
        <v>33.895230401067799</v>
      </c>
      <c r="AM67" s="6">
        <v>34.282256544900001</v>
      </c>
      <c r="AN67" s="4"/>
      <c r="AO67" s="4"/>
    </row>
    <row r="68" spans="1:41" ht="18.75" customHeight="1" x14ac:dyDescent="0.25">
      <c r="A68" s="14" t="s">
        <v>347</v>
      </c>
      <c r="B68" s="2" t="s">
        <v>4</v>
      </c>
      <c r="C68" s="2" t="s">
        <v>2</v>
      </c>
      <c r="D68" s="2" t="s">
        <v>19</v>
      </c>
      <c r="E68" s="2" t="s">
        <v>54</v>
      </c>
      <c r="F68" s="2" t="s">
        <v>2</v>
      </c>
      <c r="G68" s="4"/>
      <c r="H68" s="6">
        <v>8.1099863736295692</v>
      </c>
      <c r="I68" s="6">
        <v>7.6560868590581297</v>
      </c>
      <c r="J68" s="6">
        <v>8.0279266989455795</v>
      </c>
      <c r="K68" s="6">
        <v>8.9296831788028204</v>
      </c>
      <c r="L68" s="6">
        <v>9.1442519556360597</v>
      </c>
      <c r="M68" s="6">
        <v>9.3576760804703607</v>
      </c>
      <c r="N68" s="6">
        <v>9.5699555533057303</v>
      </c>
      <c r="O68" s="6">
        <v>9.74542214748943</v>
      </c>
      <c r="P68" s="6">
        <v>11.196673969856199</v>
      </c>
      <c r="Q68" s="6">
        <v>11.3906844266262</v>
      </c>
      <c r="R68" s="6">
        <v>11.583670360783801</v>
      </c>
      <c r="S68" s="6">
        <v>11.775631772328801</v>
      </c>
      <c r="T68" s="6">
        <v>11.8159664668577</v>
      </c>
      <c r="U68" s="6">
        <v>11.855851589226701</v>
      </c>
      <c r="V68" s="6">
        <v>11.895287139435901</v>
      </c>
      <c r="W68" s="6">
        <v>11.9342731174851</v>
      </c>
      <c r="X68" s="6">
        <v>11.9728095233744</v>
      </c>
      <c r="Y68" s="6">
        <v>12.0479239296803</v>
      </c>
      <c r="Z68" s="6">
        <v>12.122282119020699</v>
      </c>
      <c r="AA68" s="6">
        <v>12.195884091395399</v>
      </c>
      <c r="AB68" s="6">
        <v>12.2687298468046</v>
      </c>
      <c r="AC68" s="6">
        <v>12.3408193852481</v>
      </c>
      <c r="AD68" s="6">
        <v>12.415218055225299</v>
      </c>
      <c r="AE68" s="6">
        <v>12.488954389310299</v>
      </c>
      <c r="AF68" s="6">
        <v>12.5620283875031</v>
      </c>
      <c r="AG68" s="6">
        <v>12.634440049803599</v>
      </c>
      <c r="AH68" s="6">
        <v>12.706189376211899</v>
      </c>
      <c r="AI68" s="6">
        <v>12.802599047027</v>
      </c>
      <c r="AJ68" s="6">
        <v>12.898400461833599</v>
      </c>
      <c r="AK68" s="6">
        <v>12.9935936206316</v>
      </c>
      <c r="AL68" s="6">
        <v>13.088178523421</v>
      </c>
      <c r="AM68" s="6">
        <v>13.1821551702019</v>
      </c>
      <c r="AN68" s="4"/>
      <c r="AO68" s="4"/>
    </row>
    <row r="69" spans="1:41" ht="18.75" customHeight="1" x14ac:dyDescent="0.25">
      <c r="A69" s="14" t="s">
        <v>347</v>
      </c>
      <c r="B69" s="2" t="s">
        <v>4</v>
      </c>
      <c r="C69" s="2" t="s">
        <v>2</v>
      </c>
      <c r="D69" s="2" t="s">
        <v>19</v>
      </c>
      <c r="E69" s="2" t="s">
        <v>34</v>
      </c>
      <c r="F69" s="2" t="s">
        <v>2</v>
      </c>
      <c r="G69" s="4"/>
      <c r="H69" s="6">
        <v>20.905026160940999</v>
      </c>
      <c r="I69" s="6">
        <v>20.219447377232999</v>
      </c>
      <c r="J69" s="6">
        <v>20.301692301774001</v>
      </c>
      <c r="K69" s="6">
        <v>20.383937226314998</v>
      </c>
      <c r="L69" s="6">
        <v>20.466182150856</v>
      </c>
      <c r="M69" s="6">
        <v>20.548427075397001</v>
      </c>
      <c r="N69" s="6">
        <v>20.630671999937999</v>
      </c>
      <c r="O69" s="6">
        <v>20.8905518579706</v>
      </c>
      <c r="P69" s="6">
        <v>21.150431716003201</v>
      </c>
      <c r="Q69" s="6">
        <v>21.410311574035799</v>
      </c>
      <c r="R69" s="6">
        <v>21.6701914320684</v>
      </c>
      <c r="S69" s="6">
        <v>21.930071290101001</v>
      </c>
      <c r="T69" s="6">
        <v>22.160563323794999</v>
      </c>
      <c r="U69" s="6">
        <v>22.391055357489002</v>
      </c>
      <c r="V69" s="6">
        <v>22.621547391183</v>
      </c>
      <c r="W69" s="6">
        <v>22.852039424876999</v>
      </c>
      <c r="X69" s="6">
        <v>23.082531458571001</v>
      </c>
      <c r="Y69" s="6">
        <v>29.051388874959802</v>
      </c>
      <c r="Z69" s="6">
        <v>29.2496134267058</v>
      </c>
      <c r="AA69" s="6">
        <v>29.447837978451801</v>
      </c>
      <c r="AB69" s="6">
        <v>29.646062530197799</v>
      </c>
      <c r="AC69" s="6">
        <v>29.844287081943801</v>
      </c>
      <c r="AD69" s="6">
        <v>30.148059113084301</v>
      </c>
      <c r="AE69" s="6">
        <v>30.451831144224801</v>
      </c>
      <c r="AF69" s="6">
        <v>24.604482540292199</v>
      </c>
      <c r="AG69" s="6">
        <v>24.8475001652046</v>
      </c>
      <c r="AH69" s="6">
        <v>25.090517790117001</v>
      </c>
      <c r="AI69" s="6">
        <v>25.248607410124801</v>
      </c>
      <c r="AJ69" s="6">
        <v>25.406697030132602</v>
      </c>
      <c r="AK69" s="6">
        <v>25.564786650140402</v>
      </c>
      <c r="AL69" s="6">
        <v>25.722876270148198</v>
      </c>
      <c r="AM69" s="6">
        <v>25.880965890155998</v>
      </c>
      <c r="AN69" s="4"/>
      <c r="AO69" s="4"/>
    </row>
    <row r="70" spans="1:41" ht="18.75" customHeight="1" x14ac:dyDescent="0.25">
      <c r="A70" s="14" t="s">
        <v>347</v>
      </c>
      <c r="B70" s="2" t="s">
        <v>4</v>
      </c>
      <c r="C70" s="2" t="s">
        <v>2</v>
      </c>
      <c r="D70" s="2" t="s">
        <v>19</v>
      </c>
      <c r="E70" s="2" t="s">
        <v>55</v>
      </c>
      <c r="F70" s="2" t="s">
        <v>2</v>
      </c>
      <c r="G70" s="4"/>
      <c r="H70" s="6">
        <v>5.4191238166949303</v>
      </c>
      <c r="I70" s="6">
        <v>5.1412259623148504</v>
      </c>
      <c r="J70" s="6">
        <v>5.4823216565086899</v>
      </c>
      <c r="K70" s="6">
        <v>6.4958909017088304</v>
      </c>
      <c r="L70" s="6">
        <v>6.6394750088723997</v>
      </c>
      <c r="M70" s="6">
        <v>6.7841091039408203</v>
      </c>
      <c r="N70" s="6">
        <v>6.9297931869141101</v>
      </c>
      <c r="O70" s="6">
        <v>7.06956978619667</v>
      </c>
      <c r="P70" s="6">
        <v>7.50698713507765</v>
      </c>
      <c r="Q70" s="6">
        <v>7.6567599931246697</v>
      </c>
      <c r="R70" s="6">
        <v>7.8070280853680698</v>
      </c>
      <c r="S70" s="6">
        <v>7.9577914118078503</v>
      </c>
      <c r="T70" s="6">
        <v>7.9944014696797998</v>
      </c>
      <c r="U70" s="6">
        <v>8.0312098224607507</v>
      </c>
      <c r="V70" s="6">
        <v>8.0682164701507002</v>
      </c>
      <c r="W70" s="6">
        <v>8.1054214127496493</v>
      </c>
      <c r="X70" s="6">
        <v>8.1428246502575998</v>
      </c>
      <c r="Y70" s="6">
        <v>8.1883119511613298</v>
      </c>
      <c r="Z70" s="6">
        <v>8.2342234868214508</v>
      </c>
      <c r="AA70" s="6">
        <v>8.2805592572379805</v>
      </c>
      <c r="AB70" s="6">
        <v>8.32731926241091</v>
      </c>
      <c r="AC70" s="6">
        <v>8.3745035023402306</v>
      </c>
      <c r="AD70" s="6">
        <v>8.4207063441203793</v>
      </c>
      <c r="AE70" s="6">
        <v>8.4671388229838502</v>
      </c>
      <c r="AF70" s="6">
        <v>8.5138009389306504</v>
      </c>
      <c r="AG70" s="6">
        <v>8.5606926919607709</v>
      </c>
      <c r="AH70" s="6">
        <v>8.6078140820742206</v>
      </c>
      <c r="AI70" s="6">
        <v>8.6743811497895909</v>
      </c>
      <c r="AJ70" s="6">
        <v>8.7410423038724101</v>
      </c>
      <c r="AK70" s="6">
        <v>8.8077975443226801</v>
      </c>
      <c r="AL70" s="6">
        <v>8.8746468711403992</v>
      </c>
      <c r="AM70" s="6">
        <v>8.9415902843255708</v>
      </c>
      <c r="AN70" s="4"/>
      <c r="AO70" s="4"/>
    </row>
    <row r="71" spans="1:41" ht="18.75" customHeight="1" x14ac:dyDescent="0.25">
      <c r="A71" s="14" t="s">
        <v>347</v>
      </c>
      <c r="B71" s="2" t="s">
        <v>4</v>
      </c>
      <c r="C71" s="2" t="s">
        <v>2</v>
      </c>
      <c r="D71" s="2" t="s">
        <v>19</v>
      </c>
      <c r="E71" s="2" t="s">
        <v>56</v>
      </c>
      <c r="F71" s="2" t="s">
        <v>2</v>
      </c>
      <c r="G71" s="4"/>
      <c r="H71" s="6">
        <v>22.082432632618598</v>
      </c>
      <c r="I71" s="6">
        <v>21.683207525645201</v>
      </c>
      <c r="J71" s="6">
        <v>21.757335976456599</v>
      </c>
      <c r="K71" s="6">
        <v>21.854021944452601</v>
      </c>
      <c r="L71" s="6">
        <v>21.9210995683965</v>
      </c>
      <c r="M71" s="6">
        <v>21.988815956038</v>
      </c>
      <c r="N71" s="6">
        <v>22.057171107377201</v>
      </c>
      <c r="O71" s="6">
        <v>22.351048490050299</v>
      </c>
      <c r="P71" s="6">
        <v>22.6445577699509</v>
      </c>
      <c r="Q71" s="6">
        <v>22.937645745496901</v>
      </c>
      <c r="R71" s="6">
        <v>23.230429525569299</v>
      </c>
      <c r="S71" s="6">
        <v>23.522849602547101</v>
      </c>
      <c r="T71" s="6">
        <v>23.7403731050129</v>
      </c>
      <c r="U71" s="6">
        <v>23.957140255909199</v>
      </c>
      <c r="V71" s="6">
        <v>24.173151055236101</v>
      </c>
      <c r="W71" s="6">
        <v>24.3884055029935</v>
      </c>
      <c r="X71" s="6">
        <v>24.602903599181399</v>
      </c>
      <c r="Y71" s="6">
        <v>27.095232569763599</v>
      </c>
      <c r="Z71" s="6">
        <v>27.1813653161059</v>
      </c>
      <c r="AA71" s="6">
        <v>27.2658562995498</v>
      </c>
      <c r="AB71" s="6">
        <v>27.3487055200954</v>
      </c>
      <c r="AC71" s="6">
        <v>27.429912977742799</v>
      </c>
      <c r="AD71" s="6">
        <v>27.552301780597801</v>
      </c>
      <c r="AE71" s="6">
        <v>27.6713239954322</v>
      </c>
      <c r="AF71" s="6">
        <v>25.484948491003198</v>
      </c>
      <c r="AG71" s="6">
        <v>25.615591252482901</v>
      </c>
      <c r="AH71" s="6">
        <v>25.7436711920917</v>
      </c>
      <c r="AI71" s="6">
        <v>25.823483233151201</v>
      </c>
      <c r="AJ71" s="6">
        <v>25.90123199201</v>
      </c>
      <c r="AK71" s="6">
        <v>25.9769174686684</v>
      </c>
      <c r="AL71" s="6">
        <v>26.050539663126202</v>
      </c>
      <c r="AM71" s="6">
        <v>26.122098575383401</v>
      </c>
      <c r="AN71" s="4"/>
      <c r="AO71" s="4"/>
    </row>
    <row r="72" spans="1:41" ht="18.75" customHeight="1" x14ac:dyDescent="0.25">
      <c r="A72" s="14" t="s">
        <v>347</v>
      </c>
      <c r="B72" s="2" t="s">
        <v>4</v>
      </c>
      <c r="C72" s="2" t="s">
        <v>2</v>
      </c>
      <c r="D72" s="2" t="s">
        <v>19</v>
      </c>
      <c r="E72" s="2" t="s">
        <v>72</v>
      </c>
      <c r="F72" s="2" t="s">
        <v>2</v>
      </c>
      <c r="G72" s="4"/>
      <c r="H72" s="6">
        <v>13.196374939176501</v>
      </c>
      <c r="I72" s="6">
        <v>12.485694626163101</v>
      </c>
      <c r="J72" s="6">
        <v>13.352016591221499</v>
      </c>
      <c r="K72" s="6">
        <v>16.181499501815502</v>
      </c>
      <c r="L72" s="6">
        <v>16.468690111371401</v>
      </c>
      <c r="M72" s="6">
        <v>8.8430830278938206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4"/>
      <c r="AO72" s="4"/>
    </row>
    <row r="73" spans="1:41" ht="18.75" customHeight="1" x14ac:dyDescent="0.25">
      <c r="A73" s="14" t="s">
        <v>347</v>
      </c>
      <c r="B73" s="2" t="s">
        <v>4</v>
      </c>
      <c r="C73" s="2" t="s">
        <v>2</v>
      </c>
      <c r="D73" s="2" t="s">
        <v>19</v>
      </c>
      <c r="E73" s="2" t="s">
        <v>73</v>
      </c>
      <c r="F73" s="2" t="s">
        <v>2</v>
      </c>
      <c r="G73" s="4"/>
      <c r="H73" s="6">
        <v>43.4027777777778</v>
      </c>
      <c r="I73" s="6">
        <v>43.4027777777778</v>
      </c>
      <c r="J73" s="6">
        <v>43.4027777777778</v>
      </c>
      <c r="K73" s="6">
        <v>43.4027777777778</v>
      </c>
      <c r="L73" s="6">
        <v>43.4027777777778</v>
      </c>
      <c r="M73" s="6">
        <v>43.4027777777778</v>
      </c>
      <c r="N73" s="6">
        <v>43.4027777777778</v>
      </c>
      <c r="O73" s="6">
        <v>43.4027777777778</v>
      </c>
      <c r="P73" s="6">
        <v>43.4027777777778</v>
      </c>
      <c r="Q73" s="6">
        <v>32.655348307433698</v>
      </c>
      <c r="R73" s="6">
        <v>37.817732622819697</v>
      </c>
      <c r="S73" s="6">
        <v>43.4027777777778</v>
      </c>
      <c r="T73" s="6">
        <v>43.4027777777778</v>
      </c>
      <c r="U73" s="6">
        <v>43.4027777777778</v>
      </c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4"/>
      <c r="AO73" s="4"/>
    </row>
    <row r="74" spans="1:41" ht="18.75" customHeight="1" x14ac:dyDescent="0.25">
      <c r="A74" s="14" t="s">
        <v>347</v>
      </c>
      <c r="B74" s="2" t="s">
        <v>4</v>
      </c>
      <c r="C74" s="2" t="s">
        <v>2</v>
      </c>
      <c r="D74" s="2" t="s">
        <v>19</v>
      </c>
      <c r="E74" s="2" t="s">
        <v>74</v>
      </c>
      <c r="F74" s="2" t="s">
        <v>2</v>
      </c>
      <c r="G74" s="4"/>
      <c r="H74" s="6">
        <v>29.571986562198902</v>
      </c>
      <c r="I74" s="6">
        <v>28.854720433444299</v>
      </c>
      <c r="J74" s="6">
        <v>31.744269032767299</v>
      </c>
      <c r="K74" s="6">
        <v>33.1000044901878</v>
      </c>
      <c r="L74" s="6">
        <v>34.455739947608201</v>
      </c>
      <c r="M74" s="6">
        <v>35.819939502051902</v>
      </c>
      <c r="N74" s="6">
        <v>37.185901078351201</v>
      </c>
      <c r="O74" s="6">
        <v>37.996886245813101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4"/>
      <c r="AO74" s="4"/>
    </row>
    <row r="75" spans="1:41" ht="18.75" customHeight="1" x14ac:dyDescent="0.25">
      <c r="A75" s="14" t="s">
        <v>347</v>
      </c>
      <c r="B75" s="2" t="s">
        <v>4</v>
      </c>
      <c r="C75" s="2" t="s">
        <v>2</v>
      </c>
      <c r="D75" s="2" t="s">
        <v>19</v>
      </c>
      <c r="E75" s="2" t="s">
        <v>75</v>
      </c>
      <c r="F75" s="2" t="s">
        <v>2</v>
      </c>
      <c r="G75" s="4"/>
      <c r="H75" s="6">
        <v>29.533387086236299</v>
      </c>
      <c r="I75" s="6">
        <v>27.814547766600001</v>
      </c>
      <c r="J75" s="6">
        <v>29.071253786211098</v>
      </c>
      <c r="K75" s="6">
        <v>30.3279598058221</v>
      </c>
      <c r="L75" s="6">
        <v>31.584665825433099</v>
      </c>
      <c r="M75" s="6">
        <v>32.8413718450442</v>
      </c>
      <c r="N75" s="6">
        <v>34.098077864655203</v>
      </c>
      <c r="O75" s="6">
        <v>34.844196905957801</v>
      </c>
      <c r="P75" s="6">
        <v>35.5903159472604</v>
      </c>
      <c r="Q75" s="6">
        <v>17.9878644170476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4"/>
      <c r="AO75" s="4"/>
    </row>
    <row r="76" spans="1:41" ht="18.75" customHeight="1" x14ac:dyDescent="0.25">
      <c r="A76" s="14" t="s">
        <v>347</v>
      </c>
      <c r="B76" s="2" t="s">
        <v>4</v>
      </c>
      <c r="C76" s="2" t="s">
        <v>2</v>
      </c>
      <c r="D76" s="2" t="s">
        <v>19</v>
      </c>
      <c r="E76" s="2" t="s">
        <v>76</v>
      </c>
      <c r="F76" s="2" t="s">
        <v>2</v>
      </c>
      <c r="G76" s="4"/>
      <c r="H76" s="6">
        <v>29.7165920293107</v>
      </c>
      <c r="I76" s="6">
        <v>28.002278497398699</v>
      </c>
      <c r="J76" s="6">
        <v>29.255675548793999</v>
      </c>
      <c r="K76" s="6">
        <v>30.509072600189398</v>
      </c>
      <c r="L76" s="6">
        <v>31.762469651584698</v>
      </c>
      <c r="M76" s="6">
        <v>33.015866702979999</v>
      </c>
      <c r="N76" s="6">
        <v>34.269263754375402</v>
      </c>
      <c r="O76" s="6">
        <v>35.013418227868002</v>
      </c>
      <c r="P76" s="6">
        <v>35.757572701360601</v>
      </c>
      <c r="Q76" s="6">
        <v>36.501727174853201</v>
      </c>
      <c r="R76" s="6">
        <v>37.245881648345801</v>
      </c>
      <c r="S76" s="6">
        <v>37.990036121838401</v>
      </c>
      <c r="T76" s="6">
        <v>38.869837528918502</v>
      </c>
      <c r="U76" s="6">
        <v>39.749638935998497</v>
      </c>
      <c r="V76" s="6">
        <v>31.678656721864101</v>
      </c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4"/>
      <c r="AO76" s="4"/>
    </row>
    <row r="77" spans="1:41" ht="18.75" customHeight="1" x14ac:dyDescent="0.25">
      <c r="A77" s="14" t="s">
        <v>347</v>
      </c>
      <c r="B77" s="2" t="s">
        <v>4</v>
      </c>
      <c r="C77" s="2" t="s">
        <v>2</v>
      </c>
      <c r="D77" s="2" t="s">
        <v>19</v>
      </c>
      <c r="E77" s="2" t="s">
        <v>77</v>
      </c>
      <c r="F77" s="2" t="s">
        <v>2</v>
      </c>
      <c r="G77" s="4"/>
      <c r="H77" s="6">
        <v>43.4027777777778</v>
      </c>
      <c r="I77" s="6">
        <v>43.4027777777778</v>
      </c>
      <c r="J77" s="6">
        <v>43.4027777777778</v>
      </c>
      <c r="K77" s="6">
        <v>43.4027777777778</v>
      </c>
      <c r="L77" s="6">
        <v>43.4027777777778</v>
      </c>
      <c r="M77" s="6">
        <v>43.4027777777778</v>
      </c>
      <c r="N77" s="6">
        <v>43.4027777777778</v>
      </c>
      <c r="O77" s="6">
        <v>43.4027777777778</v>
      </c>
      <c r="P77" s="6">
        <v>43.4027777777778</v>
      </c>
      <c r="Q77" s="6">
        <v>43.4027777777778</v>
      </c>
      <c r="R77" s="6">
        <v>43.4027777777778</v>
      </c>
      <c r="S77" s="6">
        <v>43.4027777777778</v>
      </c>
      <c r="T77" s="6">
        <v>43.4027777777778</v>
      </c>
      <c r="U77" s="6">
        <v>43.4027777777778</v>
      </c>
      <c r="V77" s="6">
        <v>43.4027777777778</v>
      </c>
      <c r="W77" s="6">
        <v>15.2070939655051</v>
      </c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4"/>
      <c r="AO77" s="4"/>
    </row>
    <row r="78" spans="1:41" ht="18.75" customHeight="1" x14ac:dyDescent="0.25">
      <c r="A78" s="14" t="s">
        <v>347</v>
      </c>
      <c r="B78" s="2" t="s">
        <v>4</v>
      </c>
      <c r="C78" s="2" t="s">
        <v>2</v>
      </c>
      <c r="D78" s="2" t="s">
        <v>19</v>
      </c>
      <c r="E78" s="2" t="s">
        <v>78</v>
      </c>
      <c r="F78" s="2" t="s">
        <v>2</v>
      </c>
      <c r="G78" s="4"/>
      <c r="H78" s="6">
        <v>13.196374939176501</v>
      </c>
      <c r="I78" s="6">
        <v>12.485694626163101</v>
      </c>
      <c r="J78" s="6">
        <v>13.352016591221499</v>
      </c>
      <c r="K78" s="6">
        <v>16.181499501815502</v>
      </c>
      <c r="L78" s="6">
        <v>16.468690111371401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>
        <v>19.388004973322101</v>
      </c>
      <c r="X78" s="6"/>
      <c r="Y78" s="6"/>
      <c r="Z78" s="6">
        <v>18.871603534851701</v>
      </c>
      <c r="AA78" s="6">
        <v>19.514646864765002</v>
      </c>
      <c r="AB78" s="6">
        <v>19.543190373720002</v>
      </c>
      <c r="AC78" s="6">
        <v>19.571733882675002</v>
      </c>
      <c r="AD78" s="6">
        <v>19.616752482126401</v>
      </c>
      <c r="AE78" s="6">
        <v>19.6617710815779</v>
      </c>
      <c r="AF78" s="6">
        <v>19.706789681029299</v>
      </c>
      <c r="AG78" s="6">
        <v>19.751808280480699</v>
      </c>
      <c r="AH78" s="6">
        <v>19.796826879932102</v>
      </c>
      <c r="AI78" s="6">
        <v>19.911574345037099</v>
      </c>
      <c r="AJ78" s="6">
        <v>20.0263218101421</v>
      </c>
      <c r="AK78" s="6">
        <v>20.141069275247101</v>
      </c>
      <c r="AL78" s="6">
        <v>20.255816740352099</v>
      </c>
      <c r="AM78" s="6">
        <v>20.3705642054571</v>
      </c>
      <c r="AN78" s="4"/>
      <c r="AO78" s="4"/>
    </row>
    <row r="79" spans="1:41" ht="18.75" customHeight="1" x14ac:dyDescent="0.25">
      <c r="A79" s="14" t="s">
        <v>347</v>
      </c>
      <c r="B79" s="2" t="s">
        <v>4</v>
      </c>
      <c r="C79" s="2" t="s">
        <v>2</v>
      </c>
      <c r="D79" s="2" t="s">
        <v>19</v>
      </c>
      <c r="E79" s="2" t="s">
        <v>79</v>
      </c>
      <c r="F79" s="2" t="s">
        <v>2</v>
      </c>
      <c r="G79" s="4"/>
      <c r="H79" s="6">
        <v>43.4027777777778</v>
      </c>
      <c r="I79" s="6">
        <v>43.4027777777778</v>
      </c>
      <c r="J79" s="6">
        <v>43.4027777777778</v>
      </c>
      <c r="K79" s="6">
        <v>43.4027777777778</v>
      </c>
      <c r="L79" s="6">
        <v>43.4027777777778</v>
      </c>
      <c r="M79" s="6">
        <v>43.4027777777778</v>
      </c>
      <c r="N79" s="6">
        <v>43.4027777777778</v>
      </c>
      <c r="O79" s="6">
        <v>43.4027777777778</v>
      </c>
      <c r="P79" s="6">
        <v>34.6893413299683</v>
      </c>
      <c r="Q79" s="6">
        <v>34.6893413299683</v>
      </c>
      <c r="R79" s="6">
        <v>34.689341329968101</v>
      </c>
      <c r="S79" s="6">
        <v>34.689341329968599</v>
      </c>
      <c r="T79" s="6">
        <v>34.689341329968897</v>
      </c>
      <c r="U79" s="6">
        <v>34.6893413299683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4"/>
      <c r="AO79" s="4"/>
    </row>
    <row r="80" spans="1:41" ht="18.75" customHeight="1" x14ac:dyDescent="0.25">
      <c r="A80" s="14" t="s">
        <v>347</v>
      </c>
      <c r="B80" s="2" t="s">
        <v>4</v>
      </c>
      <c r="C80" s="2" t="s">
        <v>2</v>
      </c>
      <c r="D80" s="2" t="s">
        <v>19</v>
      </c>
      <c r="E80" s="2" t="s">
        <v>80</v>
      </c>
      <c r="F80" s="2" t="s">
        <v>2</v>
      </c>
      <c r="G80" s="4"/>
      <c r="H80" s="6">
        <v>29.571986562198902</v>
      </c>
      <c r="I80" s="6">
        <v>28.854720433444299</v>
      </c>
      <c r="J80" s="6">
        <v>31.744269032767299</v>
      </c>
      <c r="K80" s="6">
        <v>33.1000044901878</v>
      </c>
      <c r="L80" s="6">
        <v>34.455739947608201</v>
      </c>
      <c r="M80" s="6">
        <v>34.689341329968101</v>
      </c>
      <c r="N80" s="6">
        <v>34.689341329968499</v>
      </c>
      <c r="O80" s="6">
        <v>34.689341329968101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4"/>
      <c r="AO80" s="4"/>
    </row>
    <row r="81" spans="1:41" ht="18.75" customHeight="1" x14ac:dyDescent="0.25">
      <c r="A81" s="14" t="s">
        <v>347</v>
      </c>
      <c r="B81" s="2" t="s">
        <v>4</v>
      </c>
      <c r="C81" s="2" t="s">
        <v>2</v>
      </c>
      <c r="D81" s="2" t="s">
        <v>19</v>
      </c>
      <c r="E81" s="2" t="s">
        <v>81</v>
      </c>
      <c r="F81" s="2" t="s">
        <v>2</v>
      </c>
      <c r="G81" s="4"/>
      <c r="H81" s="6">
        <v>34.689341329968002</v>
      </c>
      <c r="I81" s="6">
        <v>34.689341329968201</v>
      </c>
      <c r="J81" s="6">
        <v>34.689341329968499</v>
      </c>
      <c r="K81" s="6">
        <v>34.689341329968201</v>
      </c>
      <c r="L81" s="6">
        <v>34.689341329968698</v>
      </c>
      <c r="M81" s="6">
        <v>34.689341329968101</v>
      </c>
      <c r="N81" s="6">
        <v>34.689341329967498</v>
      </c>
      <c r="O81" s="6">
        <v>34.689341329968698</v>
      </c>
      <c r="P81" s="6">
        <v>34.689341329967903</v>
      </c>
      <c r="Q81" s="6">
        <v>17.9878644170476</v>
      </c>
      <c r="R81" s="6"/>
      <c r="S81" s="6"/>
      <c r="T81" s="6"/>
      <c r="U81" s="6"/>
      <c r="V81" s="6"/>
      <c r="W81" s="6"/>
      <c r="X81" s="6"/>
      <c r="Y81" s="6"/>
      <c r="Z81" s="6"/>
      <c r="AA81" s="6"/>
      <c r="AB81" s="6">
        <v>19.543190373720002</v>
      </c>
      <c r="AC81" s="6">
        <v>19.571733882675002</v>
      </c>
      <c r="AD81" s="6">
        <v>19.616752482126401</v>
      </c>
      <c r="AE81" s="6">
        <v>19.6617710815779</v>
      </c>
      <c r="AF81" s="6"/>
      <c r="AG81" s="6"/>
      <c r="AH81" s="6"/>
      <c r="AI81" s="6"/>
      <c r="AJ81" s="6"/>
      <c r="AK81" s="6"/>
      <c r="AL81" s="6">
        <v>20.255816740352099</v>
      </c>
      <c r="AM81" s="6"/>
      <c r="AN81" s="4"/>
      <c r="AO81" s="4"/>
    </row>
    <row r="82" spans="1:41" ht="18.75" customHeight="1" x14ac:dyDescent="0.25">
      <c r="A82" s="14" t="s">
        <v>347</v>
      </c>
      <c r="B82" s="2" t="s">
        <v>4</v>
      </c>
      <c r="C82" s="2" t="s">
        <v>2</v>
      </c>
      <c r="D82" s="2" t="s">
        <v>19</v>
      </c>
      <c r="E82" s="2" t="s">
        <v>82</v>
      </c>
      <c r="F82" s="2" t="s">
        <v>2</v>
      </c>
      <c r="G82" s="4"/>
      <c r="H82" s="6">
        <v>13.196374939176501</v>
      </c>
      <c r="I82" s="6">
        <v>12.485694626163101</v>
      </c>
      <c r="J82" s="6">
        <v>13.352016591221499</v>
      </c>
      <c r="K82" s="6">
        <v>16.181499501815502</v>
      </c>
      <c r="L82" s="6">
        <v>16.468690111371401</v>
      </c>
      <c r="M82" s="6">
        <v>16.755880720927198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4"/>
      <c r="AO82" s="4"/>
    </row>
    <row r="83" spans="1:41" ht="18.75" customHeight="1" x14ac:dyDescent="0.25">
      <c r="A83" s="14" t="s">
        <v>347</v>
      </c>
      <c r="B83" s="2" t="s">
        <v>4</v>
      </c>
      <c r="C83" s="2" t="s">
        <v>2</v>
      </c>
      <c r="D83" s="2" t="s">
        <v>19</v>
      </c>
      <c r="E83" s="2" t="s">
        <v>83</v>
      </c>
      <c r="F83" s="2" t="s">
        <v>2</v>
      </c>
      <c r="G83" s="4"/>
      <c r="H83" s="6">
        <v>43.4027777777778</v>
      </c>
      <c r="I83" s="6">
        <v>43.4027777777778</v>
      </c>
      <c r="J83" s="6">
        <v>43.4027777777778</v>
      </c>
      <c r="K83" s="6">
        <v>43.4027777777778</v>
      </c>
      <c r="L83" s="6">
        <v>43.4027777777778</v>
      </c>
      <c r="M83" s="6">
        <v>43.4027777777778</v>
      </c>
      <c r="N83" s="6">
        <v>43.4027777777778</v>
      </c>
      <c r="O83" s="6">
        <v>43.4027777777778</v>
      </c>
      <c r="P83" s="6">
        <v>43.4027777777778</v>
      </c>
      <c r="Q83" s="6">
        <v>43.4027777777778</v>
      </c>
      <c r="R83" s="6">
        <v>43.4027777777778</v>
      </c>
      <c r="S83" s="6">
        <v>43.4027777777778</v>
      </c>
      <c r="T83" s="6">
        <v>43.4027777777778</v>
      </c>
      <c r="U83" s="6">
        <v>43.4027777777778</v>
      </c>
      <c r="V83" s="6">
        <v>43.4027777777778</v>
      </c>
      <c r="W83" s="6">
        <v>15.2070939655051</v>
      </c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4"/>
      <c r="AO83" s="4"/>
    </row>
    <row r="84" spans="1:41" ht="18.75" customHeight="1" x14ac:dyDescent="0.25">
      <c r="A84" s="14" t="s">
        <v>347</v>
      </c>
      <c r="B84" s="2" t="s">
        <v>4</v>
      </c>
      <c r="C84" s="2" t="s">
        <v>2</v>
      </c>
      <c r="D84" s="2" t="s">
        <v>19</v>
      </c>
      <c r="E84" s="2" t="s">
        <v>84</v>
      </c>
      <c r="F84" s="2" t="s">
        <v>2</v>
      </c>
      <c r="G84" s="4"/>
      <c r="H84" s="6">
        <v>13.196374939176501</v>
      </c>
      <c r="I84" s="6">
        <v>12.485694626163101</v>
      </c>
      <c r="J84" s="6">
        <v>13.352016591221499</v>
      </c>
      <c r="K84" s="6">
        <v>16.181499501815601</v>
      </c>
      <c r="L84" s="6">
        <v>16.468690111371401</v>
      </c>
      <c r="M84" s="6">
        <v>2.26964708417654E-14</v>
      </c>
      <c r="N84" s="6"/>
      <c r="O84" s="6"/>
      <c r="P84" s="6">
        <v>-3.0787358856201199E-14</v>
      </c>
      <c r="Q84" s="6"/>
      <c r="R84" s="6">
        <v>-4.6895305009765701E-14</v>
      </c>
      <c r="S84" s="6"/>
      <c r="T84" s="6">
        <v>-8.6508045006250098E-15</v>
      </c>
      <c r="U84" s="6">
        <v>-9.6889010407000106E-16</v>
      </c>
      <c r="V84" s="6"/>
      <c r="W84" s="6"/>
      <c r="X84" s="6"/>
      <c r="Y84" s="6"/>
      <c r="Z84" s="6">
        <v>18.871603534851602</v>
      </c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4"/>
      <c r="AO84" s="4"/>
    </row>
    <row r="85" spans="1:41" ht="18.75" customHeight="1" x14ac:dyDescent="0.25">
      <c r="A85" s="14" t="s">
        <v>347</v>
      </c>
      <c r="B85" s="2" t="s">
        <v>4</v>
      </c>
      <c r="C85" s="2" t="s">
        <v>2</v>
      </c>
      <c r="D85" s="2" t="s">
        <v>19</v>
      </c>
      <c r="E85" s="2" t="s">
        <v>85</v>
      </c>
      <c r="F85" s="2" t="s">
        <v>2</v>
      </c>
      <c r="G85" s="4"/>
      <c r="H85" s="6">
        <v>43.4027777777778</v>
      </c>
      <c r="I85" s="6">
        <v>43.4027777777778</v>
      </c>
      <c r="J85" s="6">
        <v>43.4027777777778</v>
      </c>
      <c r="K85" s="6">
        <v>43.4027777777778</v>
      </c>
      <c r="L85" s="6">
        <v>43.4027777777778</v>
      </c>
      <c r="M85" s="6">
        <v>43.4027777777778</v>
      </c>
      <c r="N85" s="6">
        <v>43.4027777777778</v>
      </c>
      <c r="O85" s="6">
        <v>43.4027777777778</v>
      </c>
      <c r="P85" s="6">
        <v>34.6893413299683</v>
      </c>
      <c r="Q85" s="6">
        <v>34.689341329968201</v>
      </c>
      <c r="R85" s="6">
        <v>34.689341329968101</v>
      </c>
      <c r="S85" s="6">
        <v>34.689341329968599</v>
      </c>
      <c r="T85" s="6">
        <v>34.689341329968897</v>
      </c>
      <c r="U85" s="6">
        <v>34.6893413299683</v>
      </c>
      <c r="V85" s="6">
        <v>-4.4491433578894401E-14</v>
      </c>
      <c r="W85" s="6">
        <v>-1.57998847050903E-14</v>
      </c>
      <c r="X85" s="6">
        <v>3.40305209032715E-14</v>
      </c>
      <c r="Y85" s="6">
        <v>3.2778197734031099E-14</v>
      </c>
      <c r="Z85" s="6">
        <v>1.7075154168425501E-14</v>
      </c>
      <c r="AA85" s="6">
        <v>-2.1992798568932001E-14</v>
      </c>
      <c r="AB85" s="6">
        <v>1.1780490363880101E-14</v>
      </c>
      <c r="AC85" s="6">
        <v>-2.0390957866207E-14</v>
      </c>
      <c r="AD85" s="6">
        <v>-3.7615319922603101E-14</v>
      </c>
      <c r="AE85" s="6">
        <v>-3.7615319922603101E-14</v>
      </c>
      <c r="AF85" s="6">
        <v>1.5166496992793601E-14</v>
      </c>
      <c r="AG85" s="6">
        <v>-2.8310794386548E-15</v>
      </c>
      <c r="AH85" s="6">
        <v>-2.1138726475289201E-15</v>
      </c>
      <c r="AI85" s="6">
        <v>1.1837686826161901E-15</v>
      </c>
      <c r="AJ85" s="6">
        <v>-4.3752090509494599E-14</v>
      </c>
      <c r="AK85" s="6">
        <v>-4.9002341370633903E-14</v>
      </c>
      <c r="AL85" s="6">
        <v>4.9893293031918199E-15</v>
      </c>
      <c r="AM85" s="6">
        <v>-3.91163417370239E-14</v>
      </c>
      <c r="AN85" s="4"/>
      <c r="AO85" s="4"/>
    </row>
    <row r="86" spans="1:41" ht="18.75" customHeight="1" x14ac:dyDescent="0.25">
      <c r="A86" s="14" t="s">
        <v>347</v>
      </c>
      <c r="B86" s="2" t="s">
        <v>4</v>
      </c>
      <c r="C86" s="2" t="s">
        <v>2</v>
      </c>
      <c r="D86" s="2" t="s">
        <v>19</v>
      </c>
      <c r="E86" s="2" t="s">
        <v>86</v>
      </c>
      <c r="F86" s="2" t="s">
        <v>2</v>
      </c>
      <c r="G86" s="4"/>
      <c r="H86" s="6">
        <v>34.689341329968002</v>
      </c>
      <c r="I86" s="6">
        <v>34.689341329968201</v>
      </c>
      <c r="J86" s="6">
        <v>34.689341329968499</v>
      </c>
      <c r="K86" s="6">
        <v>34.689341329968201</v>
      </c>
      <c r="L86" s="6">
        <v>34.689341329968698</v>
      </c>
      <c r="M86" s="6">
        <v>34.689341329968101</v>
      </c>
      <c r="N86" s="6">
        <v>34.689341329967498</v>
      </c>
      <c r="O86" s="6">
        <v>34.689341329968599</v>
      </c>
      <c r="P86" s="6"/>
      <c r="Q86" s="6">
        <v>17.9878644170477</v>
      </c>
      <c r="R86" s="6">
        <v>-4.6895305009765701E-14</v>
      </c>
      <c r="S86" s="6">
        <v>2.31717977695313E-15</v>
      </c>
      <c r="T86" s="6">
        <v>-8.6508045006250098E-15</v>
      </c>
      <c r="U86" s="6">
        <v>-9.6889010407000106E-16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4"/>
      <c r="AO86" s="4"/>
    </row>
    <row r="87" spans="1:41" ht="18.75" customHeight="1" x14ac:dyDescent="0.25">
      <c r="A87" s="14" t="s">
        <v>347</v>
      </c>
      <c r="B87" s="2" t="s">
        <v>4</v>
      </c>
      <c r="C87" s="2" t="s">
        <v>2</v>
      </c>
      <c r="D87" s="2" t="s">
        <v>19</v>
      </c>
      <c r="E87" s="2" t="s">
        <v>87</v>
      </c>
      <c r="F87" s="2" t="s">
        <v>2</v>
      </c>
      <c r="G87" s="4"/>
      <c r="H87" s="6">
        <v>13.196374939176501</v>
      </c>
      <c r="I87" s="6">
        <v>12.485694626163101</v>
      </c>
      <c r="J87" s="6">
        <v>13.3520165912216</v>
      </c>
      <c r="K87" s="6">
        <v>16.181499501815601</v>
      </c>
      <c r="L87" s="6">
        <v>16.468690111371401</v>
      </c>
      <c r="M87" s="6">
        <v>16.755880720927198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4"/>
      <c r="AO87" s="4"/>
    </row>
    <row r="88" spans="1:41" ht="18.75" customHeight="1" x14ac:dyDescent="0.25">
      <c r="A88" s="14" t="s">
        <v>347</v>
      </c>
      <c r="B88" s="2" t="s">
        <v>4</v>
      </c>
      <c r="C88" s="2" t="s">
        <v>2</v>
      </c>
      <c r="D88" s="2" t="s">
        <v>19</v>
      </c>
      <c r="E88" s="2" t="s">
        <v>88</v>
      </c>
      <c r="F88" s="2" t="s">
        <v>2</v>
      </c>
      <c r="G88" s="4"/>
      <c r="H88" s="6">
        <v>43.4027777777778</v>
      </c>
      <c r="I88" s="6">
        <v>43.4027777777778</v>
      </c>
      <c r="J88" s="6">
        <v>43.4027777777778</v>
      </c>
      <c r="K88" s="6">
        <v>43.4027777777778</v>
      </c>
      <c r="L88" s="6">
        <v>43.4027777777778</v>
      </c>
      <c r="M88" s="6">
        <v>43.4027777777778</v>
      </c>
      <c r="N88" s="6">
        <v>43.4027777777778</v>
      </c>
      <c r="O88" s="6">
        <v>43.4027777777778</v>
      </c>
      <c r="P88" s="6">
        <v>43.4027777777778</v>
      </c>
      <c r="Q88" s="6">
        <v>43.4027777777778</v>
      </c>
      <c r="R88" s="6">
        <v>43.4027777777778</v>
      </c>
      <c r="S88" s="6">
        <v>43.4027777777778</v>
      </c>
      <c r="T88" s="6">
        <v>43.4027777777778</v>
      </c>
      <c r="U88" s="6">
        <v>43.4027777777778</v>
      </c>
      <c r="V88" s="6">
        <v>43.4027777777778</v>
      </c>
      <c r="W88" s="6">
        <v>15.2070939655051</v>
      </c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4"/>
      <c r="AO88" s="4"/>
    </row>
    <row r="89" spans="1:41" ht="18.75" customHeight="1" x14ac:dyDescent="0.25">
      <c r="A89" s="14" t="s">
        <v>347</v>
      </c>
      <c r="B89" s="2" t="s">
        <v>4</v>
      </c>
      <c r="C89" s="2" t="s">
        <v>2</v>
      </c>
      <c r="D89" s="2" t="s">
        <v>19</v>
      </c>
      <c r="E89" s="2" t="s">
        <v>89</v>
      </c>
      <c r="F89" s="2" t="s">
        <v>2</v>
      </c>
      <c r="G89" s="4"/>
      <c r="H89" s="6">
        <v>43.4027777777778</v>
      </c>
      <c r="I89" s="6">
        <v>43.4027777777778</v>
      </c>
      <c r="J89" s="6">
        <v>43.4027777777778</v>
      </c>
      <c r="K89" s="6">
        <v>43.4027777777778</v>
      </c>
      <c r="L89" s="6">
        <v>43.4027777777778</v>
      </c>
      <c r="M89" s="6">
        <v>43.4027777777778</v>
      </c>
      <c r="N89" s="6">
        <v>43.4027777777778</v>
      </c>
      <c r="O89" s="6">
        <v>43.4027777777778</v>
      </c>
      <c r="P89" s="6">
        <v>43.4027777777778</v>
      </c>
      <c r="Q89" s="6">
        <v>43.4027777777778</v>
      </c>
      <c r="R89" s="6">
        <v>43.4027777777778</v>
      </c>
      <c r="S89" s="6">
        <v>43.4027777777778</v>
      </c>
      <c r="T89" s="6">
        <v>43.4027777777778</v>
      </c>
      <c r="U89" s="6">
        <v>43.4027777777778</v>
      </c>
      <c r="V89" s="6">
        <v>-5.2087531994803197E-14</v>
      </c>
      <c r="W89" s="6">
        <v>-3.1599769410180601E-13</v>
      </c>
      <c r="X89" s="6">
        <v>3.9747648415021102E-13</v>
      </c>
      <c r="Y89" s="6">
        <v>4.86336980332833E-13</v>
      </c>
      <c r="Z89" s="6">
        <v>-4.5590661629696105E-13</v>
      </c>
      <c r="AA89" s="6">
        <v>4.1690696417627702E-13</v>
      </c>
      <c r="AB89" s="6">
        <v>6.1686931359954102E-13</v>
      </c>
      <c r="AC89" s="6">
        <v>-1.3913830073411901E-13</v>
      </c>
      <c r="AD89" s="6">
        <v>4.5407064763713801E-13</v>
      </c>
      <c r="AE89" s="6">
        <v>-5.5670673485452603E-14</v>
      </c>
      <c r="AF89" s="6">
        <v>1.8031279758099001E-13</v>
      </c>
      <c r="AG89" s="6">
        <v>7.17206791125883E-13</v>
      </c>
      <c r="AH89" s="6">
        <v>-3.0651153389169302E-13</v>
      </c>
      <c r="AI89" s="6">
        <v>-1.01804106704993E-13</v>
      </c>
      <c r="AJ89" s="6">
        <v>-8.1670568951056496E-13</v>
      </c>
      <c r="AK89" s="6">
        <v>-6.8009310144697997E-13</v>
      </c>
      <c r="AL89" s="6">
        <v>-3.22643294939737E-13</v>
      </c>
      <c r="AM89" s="6">
        <v>-2.7195170921930899E-13</v>
      </c>
      <c r="AN89" s="4"/>
      <c r="AO89" s="4"/>
    </row>
    <row r="90" spans="1:41" ht="18.75" customHeight="1" x14ac:dyDescent="0.25">
      <c r="A90" s="14" t="s">
        <v>347</v>
      </c>
      <c r="B90" s="2" t="s">
        <v>4</v>
      </c>
      <c r="C90" s="2" t="s">
        <v>2</v>
      </c>
      <c r="D90" s="2" t="s">
        <v>19</v>
      </c>
      <c r="E90" s="2" t="s">
        <v>90</v>
      </c>
      <c r="F90" s="2" t="s">
        <v>2</v>
      </c>
      <c r="G90" s="4"/>
      <c r="H90" s="6">
        <v>37.0000211015182</v>
      </c>
      <c r="I90" s="6">
        <v>36.102588599190099</v>
      </c>
      <c r="J90" s="6">
        <v>39.717947984124599</v>
      </c>
      <c r="K90" s="6">
        <v>41.414223627530902</v>
      </c>
      <c r="L90" s="6">
        <v>43.110499270938803</v>
      </c>
      <c r="M90" s="6">
        <v>43.4027777777778</v>
      </c>
      <c r="N90" s="6">
        <v>43.4027777777778</v>
      </c>
      <c r="O90" s="6">
        <v>43.4027777777778</v>
      </c>
      <c r="P90" s="6"/>
      <c r="Q90" s="6">
        <v>7.6598948834228601E-13</v>
      </c>
      <c r="R90" s="6">
        <v>-9.5721593166992291E-13</v>
      </c>
      <c r="S90" s="6">
        <v>-2.56434561982813E-13</v>
      </c>
      <c r="T90" s="6">
        <v>-3.8063539802749998E-14</v>
      </c>
      <c r="U90" s="6">
        <v>-5.6776960098502104E-13</v>
      </c>
      <c r="V90" s="6">
        <v>-2.7780017063895102E-13</v>
      </c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4"/>
      <c r="AO90" s="4"/>
    </row>
    <row r="91" spans="1:41" ht="18.75" customHeight="1" x14ac:dyDescent="0.25">
      <c r="A91" s="14" t="s">
        <v>347</v>
      </c>
      <c r="B91" s="2" t="s">
        <v>4</v>
      </c>
      <c r="C91" s="2" t="s">
        <v>2</v>
      </c>
      <c r="D91" s="2" t="s">
        <v>19</v>
      </c>
      <c r="E91" s="2" t="s">
        <v>91</v>
      </c>
      <c r="F91" s="2" t="s">
        <v>2</v>
      </c>
      <c r="G91" s="4"/>
      <c r="H91" s="6">
        <v>43.4027777777778</v>
      </c>
      <c r="I91" s="6">
        <v>43.4027777777778</v>
      </c>
      <c r="J91" s="6">
        <v>43.4027777777778</v>
      </c>
      <c r="K91" s="6">
        <v>43.4027777777778</v>
      </c>
      <c r="L91" s="6">
        <v>43.4027777777778</v>
      </c>
      <c r="M91" s="6">
        <v>43.4027777777778</v>
      </c>
      <c r="N91" s="6">
        <v>43.4027777777778</v>
      </c>
      <c r="O91" s="6">
        <v>43.4027777777778</v>
      </c>
      <c r="P91" s="6">
        <v>43.4027777777778</v>
      </c>
      <c r="Q91" s="6">
        <v>22.506143156873701</v>
      </c>
      <c r="R91" s="6">
        <v>-8.8273515312500095E-14</v>
      </c>
      <c r="S91" s="6">
        <v>3.8774141601015701E-13</v>
      </c>
      <c r="T91" s="6">
        <v>2.7163526131962501E-13</v>
      </c>
      <c r="U91" s="6">
        <v>-1.7246243852446001E-13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4"/>
      <c r="AO91" s="4"/>
    </row>
    <row r="92" spans="1:41" ht="18.75" customHeight="1" x14ac:dyDescent="0.25">
      <c r="A92" s="14" t="s">
        <v>347</v>
      </c>
      <c r="B92" s="2" t="s">
        <v>4</v>
      </c>
      <c r="C92" s="2" t="s">
        <v>2</v>
      </c>
      <c r="D92" s="2" t="s">
        <v>19</v>
      </c>
      <c r="E92" s="2" t="s">
        <v>92</v>
      </c>
      <c r="F92" s="2" t="s">
        <v>2</v>
      </c>
      <c r="G92" s="4"/>
      <c r="H92" s="6">
        <v>13.0133322441147</v>
      </c>
      <c r="I92" s="6">
        <v>12.2626091618933</v>
      </c>
      <c r="J92" s="6">
        <v>12.811490145537601</v>
      </c>
      <c r="K92" s="6">
        <v>13.360371129181599</v>
      </c>
      <c r="L92" s="6">
        <v>13.9092521128255</v>
      </c>
      <c r="M92" s="6">
        <v>14.458133096469901</v>
      </c>
      <c r="N92" s="6">
        <v>15.007014080114899</v>
      </c>
      <c r="O92" s="6">
        <v>15.3328902571317</v>
      </c>
      <c r="P92" s="6">
        <v>15.6587664341496</v>
      </c>
      <c r="Q92" s="6">
        <v>15.9846426111667</v>
      </c>
      <c r="R92" s="6">
        <v>16.3105187881843</v>
      </c>
      <c r="S92" s="6">
        <v>16.6363949652029</v>
      </c>
      <c r="T92" s="6">
        <v>17.0216729273548</v>
      </c>
      <c r="U92" s="6">
        <v>17.406950889507499</v>
      </c>
      <c r="V92" s="6">
        <v>17.792228851660099</v>
      </c>
      <c r="W92" s="6">
        <v>18.177506813812201</v>
      </c>
      <c r="X92" s="6">
        <v>18.5627847759655</v>
      </c>
      <c r="Y92" s="6">
        <v>18.8694618541228</v>
      </c>
      <c r="Z92" s="6">
        <v>19.176138932280001</v>
      </c>
      <c r="AA92" s="6">
        <v>19.482816010437201</v>
      </c>
      <c r="AB92" s="6">
        <v>19.7894930885947</v>
      </c>
      <c r="AC92" s="6">
        <v>20.096170166752199</v>
      </c>
      <c r="AD92" s="6">
        <v>20.462129076826901</v>
      </c>
      <c r="AE92" s="6">
        <v>20.828087986900201</v>
      </c>
      <c r="AF92" s="6"/>
      <c r="AG92" s="6"/>
      <c r="AH92" s="6"/>
      <c r="AI92" s="6"/>
      <c r="AJ92" s="6"/>
      <c r="AK92" s="6"/>
      <c r="AL92" s="6"/>
      <c r="AM92" s="6"/>
      <c r="AN92" s="4"/>
      <c r="AO92" s="4"/>
    </row>
    <row r="93" spans="1:41" ht="18.75" customHeight="1" x14ac:dyDescent="0.25">
      <c r="A93" s="14" t="s">
        <v>347</v>
      </c>
      <c r="B93" s="2" t="s">
        <v>4</v>
      </c>
      <c r="C93" s="2" t="s">
        <v>2</v>
      </c>
      <c r="D93" s="2" t="s">
        <v>19</v>
      </c>
      <c r="E93" s="2" t="s">
        <v>35</v>
      </c>
      <c r="F93" s="2" t="s">
        <v>2</v>
      </c>
      <c r="G93" s="4"/>
      <c r="H93" s="6">
        <v>43.4027777777778</v>
      </c>
      <c r="I93" s="6">
        <v>43.4027777777778</v>
      </c>
      <c r="J93" s="6">
        <v>43.4027777777778</v>
      </c>
      <c r="K93" s="6">
        <v>43.4027777777778</v>
      </c>
      <c r="L93" s="6">
        <v>43.4027777777778</v>
      </c>
      <c r="M93" s="6">
        <v>43.4027777777778</v>
      </c>
      <c r="N93" s="6">
        <v>43.4027777777778</v>
      </c>
      <c r="O93" s="6">
        <v>43.4027777777778</v>
      </c>
      <c r="P93" s="6">
        <v>43.4027777777778</v>
      </c>
      <c r="Q93" s="6">
        <v>43.4027777777778</v>
      </c>
      <c r="R93" s="6">
        <v>43.4027777777778</v>
      </c>
      <c r="S93" s="6">
        <v>43.4027777777778</v>
      </c>
      <c r="T93" s="6">
        <v>43.4027777777778</v>
      </c>
      <c r="U93" s="6">
        <v>43.4027777777778</v>
      </c>
      <c r="V93" s="6">
        <v>43.4027777777778</v>
      </c>
      <c r="W93" s="6">
        <v>34.7222222222222</v>
      </c>
      <c r="X93" s="6">
        <v>34.7222222222222</v>
      </c>
      <c r="Y93" s="6">
        <v>34.7222222222222</v>
      </c>
      <c r="Z93" s="6">
        <v>34.7222222222222</v>
      </c>
      <c r="AA93" s="6">
        <v>34.7222222222222</v>
      </c>
      <c r="AB93" s="6">
        <v>34.7222222222222</v>
      </c>
      <c r="AC93" s="6">
        <v>34.7222222222222</v>
      </c>
      <c r="AD93" s="6">
        <v>34.7222222222222</v>
      </c>
      <c r="AE93" s="6">
        <v>34.7222222222222</v>
      </c>
      <c r="AF93" s="6">
        <v>34.7222222222222</v>
      </c>
      <c r="AG93" s="6">
        <v>34.7222222222222</v>
      </c>
      <c r="AH93" s="6">
        <v>34.7222222222222</v>
      </c>
      <c r="AI93" s="6">
        <v>34.7222222222222</v>
      </c>
      <c r="AJ93" s="6">
        <v>34.7222222222222</v>
      </c>
      <c r="AK93" s="6">
        <v>34.7222222222222</v>
      </c>
      <c r="AL93" s="6">
        <v>34.7222222222222</v>
      </c>
      <c r="AM93" s="6">
        <v>34.7222222222222</v>
      </c>
      <c r="AN93" s="4"/>
      <c r="AO93" s="4"/>
    </row>
    <row r="94" spans="1:41" ht="18.75" customHeight="1" x14ac:dyDescent="0.25">
      <c r="A94" s="14" t="s">
        <v>347</v>
      </c>
      <c r="B94" s="2" t="s">
        <v>4</v>
      </c>
      <c r="C94" s="2" t="s">
        <v>2</v>
      </c>
      <c r="D94" s="2" t="s">
        <v>19</v>
      </c>
      <c r="E94" s="2" t="s">
        <v>36</v>
      </c>
      <c r="F94" s="2" t="s">
        <v>2</v>
      </c>
      <c r="G94" s="4"/>
      <c r="H94" s="6">
        <v>19.355462190721902</v>
      </c>
      <c r="I94" s="6">
        <v>18.846051901838599</v>
      </c>
      <c r="J94" s="6">
        <v>19.287447451026701</v>
      </c>
      <c r="K94" s="6">
        <v>19.728843000214901</v>
      </c>
      <c r="L94" s="6">
        <v>20.170238549402999</v>
      </c>
      <c r="M94" s="6">
        <v>20.6116340985912</v>
      </c>
      <c r="N94" s="6">
        <v>21.053029647779301</v>
      </c>
      <c r="O94" s="6">
        <v>21.7424652778598</v>
      </c>
      <c r="P94" s="6">
        <v>22.4319009079403</v>
      </c>
      <c r="Q94" s="6">
        <v>23.121336538020799</v>
      </c>
      <c r="R94" s="6">
        <v>23.810772168101298</v>
      </c>
      <c r="S94" s="6">
        <v>24.500207798181801</v>
      </c>
      <c r="T94" s="6">
        <v>24.537122642693902</v>
      </c>
      <c r="U94" s="6">
        <v>24.574037487205999</v>
      </c>
      <c r="V94" s="6">
        <v>24.610952331718099</v>
      </c>
      <c r="W94" s="6">
        <v>24.6478671762302</v>
      </c>
      <c r="X94" s="6">
        <v>24.684782020742301</v>
      </c>
      <c r="Y94" s="6">
        <v>24.823962664870201</v>
      </c>
      <c r="Z94" s="6">
        <v>24.963143308998099</v>
      </c>
      <c r="AA94" s="6">
        <v>25.102323953126099</v>
      </c>
      <c r="AB94" s="6">
        <v>25.241504597254</v>
      </c>
      <c r="AC94" s="6">
        <v>25.380685241381901</v>
      </c>
      <c r="AD94" s="6">
        <v>25.656853318980399</v>
      </c>
      <c r="AE94" s="6">
        <v>25.933021396578901</v>
      </c>
      <c r="AF94" s="6">
        <v>26.209189474177499</v>
      </c>
      <c r="AG94" s="6">
        <v>26.485357551776001</v>
      </c>
      <c r="AH94" s="6">
        <v>26.7615256293745</v>
      </c>
      <c r="AI94" s="6">
        <v>27.447006197579999</v>
      </c>
      <c r="AJ94" s="6">
        <v>28.132486765785401</v>
      </c>
      <c r="AK94" s="6">
        <v>28.8179673339909</v>
      </c>
      <c r="AL94" s="6">
        <v>29.503447902196299</v>
      </c>
      <c r="AM94" s="6">
        <v>30.188928470401802</v>
      </c>
      <c r="AN94" s="4"/>
      <c r="AO94" s="4"/>
    </row>
    <row r="95" spans="1:41" ht="18.75" customHeight="1" x14ac:dyDescent="0.25">
      <c r="A95" s="14" t="s">
        <v>347</v>
      </c>
      <c r="B95" s="2" t="s">
        <v>4</v>
      </c>
      <c r="C95" s="2" t="s">
        <v>2</v>
      </c>
      <c r="D95" s="2" t="s">
        <v>19</v>
      </c>
      <c r="E95" s="2" t="s">
        <v>93</v>
      </c>
      <c r="F95" s="2" t="s">
        <v>2</v>
      </c>
      <c r="G95" s="4"/>
      <c r="H95" s="6">
        <v>4.6187312287117699</v>
      </c>
      <c r="I95" s="6">
        <v>4.3699931191570904</v>
      </c>
      <c r="J95" s="6">
        <v>4.67320580692751</v>
      </c>
      <c r="K95" s="6">
        <v>5.6635248256354398</v>
      </c>
      <c r="L95" s="6">
        <v>5.7640415389799804</v>
      </c>
      <c r="M95" s="6">
        <v>6.0555208268295004</v>
      </c>
      <c r="N95" s="6">
        <v>6.1593105795975003</v>
      </c>
      <c r="O95" s="6">
        <v>6.2731256297287503</v>
      </c>
      <c r="P95" s="6">
        <v>6.3869406798600004</v>
      </c>
      <c r="Q95" s="6">
        <v>6.5007557299912504</v>
      </c>
      <c r="R95" s="6">
        <v>6.6145707801225004</v>
      </c>
      <c r="S95" s="6">
        <v>6.7283858302537496</v>
      </c>
      <c r="T95" s="6">
        <v>6.7427398078560001</v>
      </c>
      <c r="U95" s="6">
        <v>6.7570937854582498</v>
      </c>
      <c r="V95" s="6">
        <v>6.7714477630605003</v>
      </c>
      <c r="W95" s="6">
        <v>6.78580174066275</v>
      </c>
      <c r="X95" s="6">
        <v>6.8001557182649996</v>
      </c>
      <c r="Y95" s="6">
        <v>6.81014594639925</v>
      </c>
      <c r="Z95" s="6">
        <v>6.6050612371981101</v>
      </c>
      <c r="AA95" s="6">
        <v>6.8301264026677497</v>
      </c>
      <c r="AB95" s="6">
        <v>6.8401166308020001</v>
      </c>
      <c r="AC95" s="6">
        <v>6.8501068589362504</v>
      </c>
      <c r="AD95" s="6">
        <v>6.8658633687442503</v>
      </c>
      <c r="AE95" s="6">
        <v>6.8816198785522502</v>
      </c>
      <c r="AF95" s="6">
        <v>6.8973763883602501</v>
      </c>
      <c r="AG95" s="6">
        <v>6.9131328981682501</v>
      </c>
      <c r="AH95" s="6">
        <v>6.92888940797625</v>
      </c>
      <c r="AI95" s="6">
        <v>6.9690510207629996</v>
      </c>
      <c r="AJ95" s="6">
        <v>2222</v>
      </c>
      <c r="AK95" s="6">
        <v>2222</v>
      </c>
      <c r="AL95" s="6">
        <v>2222</v>
      </c>
      <c r="AM95" s="6">
        <v>2222</v>
      </c>
      <c r="AN95" s="4"/>
      <c r="AO95" s="4"/>
    </row>
    <row r="96" spans="1:41" ht="18.75" customHeight="1" x14ac:dyDescent="0.25">
      <c r="A96" s="14" t="s">
        <v>347</v>
      </c>
      <c r="B96" s="2" t="s">
        <v>4</v>
      </c>
      <c r="C96" s="2" t="s">
        <v>2</v>
      </c>
      <c r="D96" s="2" t="s">
        <v>19</v>
      </c>
      <c r="E96" s="2" t="s">
        <v>94</v>
      </c>
      <c r="F96" s="2" t="s">
        <v>2</v>
      </c>
      <c r="G96" s="4"/>
      <c r="H96" s="6">
        <v>6.0844319696097502</v>
      </c>
      <c r="I96" s="6">
        <v>5.8287590600270596</v>
      </c>
      <c r="J96" s="6">
        <v>6.35259648074498</v>
      </c>
      <c r="K96" s="6">
        <v>7.2126006323581402</v>
      </c>
      <c r="L96" s="6">
        <v>7.5963960524976404</v>
      </c>
      <c r="M96" s="6">
        <v>8.3323499123120293</v>
      </c>
      <c r="N96" s="6">
        <v>9.1566182353041601</v>
      </c>
      <c r="O96" s="6">
        <v>10.0797987570553</v>
      </c>
      <c r="P96" s="6">
        <v>11.1137609414167</v>
      </c>
      <c r="Q96" s="6">
        <v>12.1570396778014</v>
      </c>
      <c r="R96" s="6">
        <v>13.509164752806401</v>
      </c>
      <c r="S96" s="6">
        <v>14.9650542077138</v>
      </c>
      <c r="T96" s="6">
        <v>15.065247699055201</v>
      </c>
      <c r="U96" s="6">
        <v>15.165441190396599</v>
      </c>
      <c r="V96" s="6">
        <v>12.4556715890219</v>
      </c>
      <c r="W96" s="6">
        <v>12.5950201778807</v>
      </c>
      <c r="X96" s="6">
        <v>12.7343687667396</v>
      </c>
      <c r="Y96" s="6">
        <v>12.874189697870101</v>
      </c>
      <c r="Z96" s="6">
        <v>13.014010629000699</v>
      </c>
      <c r="AA96" s="6">
        <v>13.1538315601313</v>
      </c>
      <c r="AB96" s="6">
        <v>13.2936524912619</v>
      </c>
      <c r="AC96" s="6">
        <v>13.433473422392501</v>
      </c>
      <c r="AD96" s="6">
        <v>13.589937801074999</v>
      </c>
      <c r="AE96" s="6">
        <v>13.746402179757601</v>
      </c>
      <c r="AF96" s="6">
        <v>13.902866558440101</v>
      </c>
      <c r="AG96" s="6">
        <v>14.0593309371227</v>
      </c>
      <c r="AH96" s="6">
        <v>14.215795315805201</v>
      </c>
      <c r="AI96" s="6">
        <v>14.385807968606599</v>
      </c>
      <c r="AJ96" s="6">
        <v>14.5558206214079</v>
      </c>
      <c r="AK96" s="6">
        <v>14.725833274209201</v>
      </c>
      <c r="AL96" s="6">
        <v>14.8958459270105</v>
      </c>
      <c r="AM96" s="6">
        <v>15.0658585798119</v>
      </c>
      <c r="AN96" s="4"/>
      <c r="AO96" s="4"/>
    </row>
    <row r="97" spans="1:41" ht="18.75" customHeight="1" x14ac:dyDescent="0.25">
      <c r="A97" s="14" t="s">
        <v>347</v>
      </c>
      <c r="B97" s="2" t="s">
        <v>4</v>
      </c>
      <c r="C97" s="2" t="s">
        <v>2</v>
      </c>
      <c r="D97" s="2" t="s">
        <v>19</v>
      </c>
      <c r="E97" s="2" t="s">
        <v>95</v>
      </c>
      <c r="F97" s="2" t="s">
        <v>2</v>
      </c>
      <c r="G97" s="4"/>
      <c r="H97" s="6">
        <v>6.1197800263271596</v>
      </c>
      <c r="I97" s="6">
        <v>5.7221330483257198</v>
      </c>
      <c r="J97" s="6">
        <v>6.0129870731867303</v>
      </c>
      <c r="K97" s="6">
        <v>6.3042493102920201</v>
      </c>
      <c r="L97" s="6">
        <v>6.5949829127745696</v>
      </c>
      <c r="M97" s="6">
        <v>6.8857165152571298</v>
      </c>
      <c r="N97" s="6">
        <v>7.1764501177396802</v>
      </c>
      <c r="O97" s="6">
        <v>7.3491260896603396</v>
      </c>
      <c r="P97" s="6">
        <v>7.5243061565846103</v>
      </c>
      <c r="Q97" s="6">
        <v>7.6970328698190604</v>
      </c>
      <c r="R97" s="6">
        <v>8.0934240520410707</v>
      </c>
      <c r="S97" s="6">
        <v>8.9603644326434608</v>
      </c>
      <c r="T97" s="6">
        <v>9.8373544128816093</v>
      </c>
      <c r="U97" s="6">
        <v>10.8195831907483</v>
      </c>
      <c r="V97" s="6">
        <v>11.1661986023061</v>
      </c>
      <c r="W97" s="6">
        <v>11.421102609869999</v>
      </c>
      <c r="X97" s="6">
        <v>11.676006617433901</v>
      </c>
      <c r="Y97" s="6">
        <v>11.879004449077399</v>
      </c>
      <c r="Z97" s="6">
        <v>12.0820022807209</v>
      </c>
      <c r="AA97" s="6">
        <v>12.285000112364401</v>
      </c>
      <c r="AB97" s="6">
        <v>12.487997944008001</v>
      </c>
      <c r="AC97" s="6">
        <v>12.690995775651499</v>
      </c>
      <c r="AD97" s="6">
        <v>12.9331948032371</v>
      </c>
      <c r="AE97" s="6">
        <v>13.1753938308228</v>
      </c>
      <c r="AF97" s="6">
        <v>13.417592858408399</v>
      </c>
      <c r="AG97" s="6">
        <v>13.6597918859941</v>
      </c>
      <c r="AH97" s="6">
        <v>13.9019909135797</v>
      </c>
      <c r="AI97" s="6">
        <v>14.136475332627599</v>
      </c>
      <c r="AJ97" s="6">
        <v>14.3709597516755</v>
      </c>
      <c r="AK97" s="6">
        <v>14.605444170723301</v>
      </c>
      <c r="AL97" s="6">
        <v>14.839928589771199</v>
      </c>
      <c r="AM97" s="6">
        <v>15.0744130088191</v>
      </c>
      <c r="AN97" s="4"/>
      <c r="AO97" s="4"/>
    </row>
    <row r="98" spans="1:41" ht="18.75" customHeight="1" x14ac:dyDescent="0.25">
      <c r="A98" s="14" t="s">
        <v>347</v>
      </c>
      <c r="B98" s="2" t="s">
        <v>4</v>
      </c>
      <c r="C98" s="2" t="s">
        <v>2</v>
      </c>
      <c r="D98" s="2" t="s">
        <v>19</v>
      </c>
      <c r="E98" s="2" t="s">
        <v>96</v>
      </c>
      <c r="F98" s="2" t="s">
        <v>2</v>
      </c>
      <c r="G98" s="4"/>
      <c r="H98" s="6">
        <v>10.3501952967696</v>
      </c>
      <c r="I98" s="6">
        <v>10.0991521517055</v>
      </c>
      <c r="J98" s="6">
        <v>11.110494161468599</v>
      </c>
      <c r="K98" s="6">
        <v>11.5850015715657</v>
      </c>
      <c r="L98" s="6">
        <v>12.0595089816629</v>
      </c>
      <c r="M98" s="6">
        <v>12.536978825718201</v>
      </c>
      <c r="N98" s="6">
        <v>13.0150653774229</v>
      </c>
      <c r="O98" s="6">
        <v>13.2989101860346</v>
      </c>
      <c r="P98" s="6">
        <v>13.6743348557573</v>
      </c>
      <c r="Q98" s="6">
        <v>13.958179664369</v>
      </c>
      <c r="R98" s="6">
        <v>14.242024472980701</v>
      </c>
      <c r="S98" s="6">
        <v>14.5258692815923</v>
      </c>
      <c r="T98" s="6">
        <v>14.861454258777</v>
      </c>
      <c r="U98" s="6">
        <v>15.1970392359617</v>
      </c>
      <c r="V98" s="6">
        <v>15.5326242131464</v>
      </c>
      <c r="W98" s="6">
        <v>15.8682091903311</v>
      </c>
      <c r="X98" s="6">
        <v>16.203794167515799</v>
      </c>
      <c r="Y98" s="6">
        <v>16.4709161687368</v>
      </c>
      <c r="Z98" s="6">
        <v>16.738038169957701</v>
      </c>
      <c r="AA98" s="6">
        <v>17.005160171178598</v>
      </c>
      <c r="AB98" s="6">
        <v>17.272282172399599</v>
      </c>
      <c r="AC98" s="6">
        <v>17.5394041736205</v>
      </c>
      <c r="AD98" s="6">
        <v>17.858161861710599</v>
      </c>
      <c r="AE98" s="6">
        <v>18.1769195498008</v>
      </c>
      <c r="AF98" s="6">
        <v>18.495677237890899</v>
      </c>
      <c r="AG98" s="6">
        <v>18.814434925981001</v>
      </c>
      <c r="AH98" s="6">
        <v>19.133192614071099</v>
      </c>
      <c r="AI98" s="6">
        <v>19.441758103577701</v>
      </c>
      <c r="AJ98" s="6">
        <v>19.7503235930843</v>
      </c>
      <c r="AK98" s="6">
        <v>20.058889082590898</v>
      </c>
      <c r="AL98" s="6">
        <v>20.367454572097401</v>
      </c>
      <c r="AM98" s="6">
        <v>20.676020061604</v>
      </c>
      <c r="AN98" s="4"/>
      <c r="AO98" s="4"/>
    </row>
    <row r="99" spans="1:41" ht="18.75" customHeight="1" x14ac:dyDescent="0.25">
      <c r="A99" s="14" t="s">
        <v>347</v>
      </c>
      <c r="B99" s="2" t="s">
        <v>4</v>
      </c>
      <c r="C99" s="2" t="s">
        <v>2</v>
      </c>
      <c r="D99" s="2" t="s">
        <v>19</v>
      </c>
      <c r="E99" s="2" t="s">
        <v>97</v>
      </c>
      <c r="F99" s="2" t="s">
        <v>2</v>
      </c>
      <c r="G99" s="4"/>
      <c r="H99" s="6">
        <v>10.190795044801799</v>
      </c>
      <c r="I99" s="6">
        <v>9.59763620514018</v>
      </c>
      <c r="J99" s="6">
        <v>10.034381930382899</v>
      </c>
      <c r="K99" s="6">
        <v>10.488486033399999</v>
      </c>
      <c r="L99" s="6">
        <v>10.9201110471326</v>
      </c>
      <c r="M99" s="6">
        <v>11.351736060865299</v>
      </c>
      <c r="N99" s="6">
        <v>11.7833610745979</v>
      </c>
      <c r="O99" s="6">
        <v>12.0408981961717</v>
      </c>
      <c r="P99" s="6">
        <v>12.4566105815412</v>
      </c>
      <c r="Q99" s="6">
        <v>12.603642556316499</v>
      </c>
      <c r="R99" s="6">
        <v>12.912521460761299</v>
      </c>
      <c r="S99" s="6">
        <v>13.1700585823351</v>
      </c>
      <c r="T99" s="6">
        <v>13.471599379213201</v>
      </c>
      <c r="U99" s="6">
        <v>13.773140176091401</v>
      </c>
      <c r="V99" s="6">
        <v>14.074680972969499</v>
      </c>
      <c r="W99" s="6">
        <v>14.3762217698477</v>
      </c>
      <c r="X99" s="6">
        <v>14.6777625667258</v>
      </c>
      <c r="Y99" s="6">
        <v>14.9177506512032</v>
      </c>
      <c r="Z99" s="6">
        <v>15.157738735680599</v>
      </c>
      <c r="AA99" s="6">
        <v>15.397726820158001</v>
      </c>
      <c r="AB99" s="6">
        <v>15.6377149046354</v>
      </c>
      <c r="AC99" s="6">
        <v>15.8777029891128</v>
      </c>
      <c r="AD99" s="6">
        <v>16.164175504028901</v>
      </c>
      <c r="AE99" s="6">
        <v>16.450648018945</v>
      </c>
      <c r="AF99" s="6">
        <v>16.737120533861201</v>
      </c>
      <c r="AG99" s="6">
        <v>17.0235930487773</v>
      </c>
      <c r="AH99" s="6">
        <v>17.310065563693499</v>
      </c>
      <c r="AI99" s="6">
        <v>17.5879876204087</v>
      </c>
      <c r="AJ99" s="6">
        <v>17.865909677123899</v>
      </c>
      <c r="AK99" s="6">
        <v>18.1438317338391</v>
      </c>
      <c r="AL99" s="6">
        <v>18.421753790554199</v>
      </c>
      <c r="AM99" s="6">
        <v>18.6996758472694</v>
      </c>
      <c r="AN99" s="4"/>
      <c r="AO99" s="4"/>
    </row>
    <row r="100" spans="1:41" ht="18.75" customHeight="1" x14ac:dyDescent="0.25">
      <c r="A100" s="14" t="s">
        <v>347</v>
      </c>
      <c r="B100" s="2" t="s">
        <v>4</v>
      </c>
      <c r="C100" s="2" t="s">
        <v>2</v>
      </c>
      <c r="D100" s="2" t="s">
        <v>19</v>
      </c>
      <c r="E100" s="2" t="s">
        <v>98</v>
      </c>
      <c r="F100" s="2" t="s">
        <v>2</v>
      </c>
      <c r="G100" s="4"/>
      <c r="H100" s="6">
        <v>10.161317795379199</v>
      </c>
      <c r="I100" s="6">
        <v>9.5758574765109792</v>
      </c>
      <c r="J100" s="6">
        <v>10.0089351147308</v>
      </c>
      <c r="K100" s="6">
        <v>10.4704722013704</v>
      </c>
      <c r="L100" s="6">
        <v>10.8951543185924</v>
      </c>
      <c r="M100" s="6">
        <v>11.3198364358144</v>
      </c>
      <c r="N100" s="6">
        <v>11.8213093461061</v>
      </c>
      <c r="O100" s="6">
        <v>12.0779818801612</v>
      </c>
      <c r="P100" s="6">
        <v>12.419122531569</v>
      </c>
      <c r="Q100" s="6">
        <v>12.6775466375727</v>
      </c>
      <c r="R100" s="6">
        <v>12.9359707435764</v>
      </c>
      <c r="S100" s="6">
        <v>13.194394849580201</v>
      </c>
      <c r="T100" s="6">
        <v>13.4931121898844</v>
      </c>
      <c r="U100" s="6">
        <v>13.7918295301886</v>
      </c>
      <c r="V100" s="6">
        <v>14.090546870492799</v>
      </c>
      <c r="W100" s="6">
        <v>14.389264210797</v>
      </c>
      <c r="X100" s="6">
        <v>14.687981551101201</v>
      </c>
      <c r="Y100" s="6">
        <v>14.929134467891901</v>
      </c>
      <c r="Z100" s="6">
        <v>15.170287384682601</v>
      </c>
      <c r="AA100" s="6">
        <v>15.4114403014734</v>
      </c>
      <c r="AB100" s="6">
        <v>15.6525932182641</v>
      </c>
      <c r="AC100" s="6">
        <v>15.893746135054799</v>
      </c>
      <c r="AD100" s="6">
        <v>16.1800907252494</v>
      </c>
      <c r="AE100" s="6">
        <v>16.466435315443999</v>
      </c>
      <c r="AF100" s="6">
        <v>16.795647097698701</v>
      </c>
      <c r="AG100" s="6">
        <v>17.082731878332702</v>
      </c>
      <c r="AH100" s="6">
        <v>17.369816658966599</v>
      </c>
      <c r="AI100" s="6">
        <v>17.6482506058355</v>
      </c>
      <c r="AJ100" s="6">
        <v>17.926684552704302</v>
      </c>
      <c r="AK100" s="6">
        <v>18.205118499573199</v>
      </c>
      <c r="AL100" s="6">
        <v>18.483552446442101</v>
      </c>
      <c r="AM100" s="6">
        <v>18.761986393310899</v>
      </c>
      <c r="AN100" s="4"/>
      <c r="AO100" s="4"/>
    </row>
    <row r="101" spans="1:41" ht="18.75" customHeight="1" x14ac:dyDescent="0.25">
      <c r="A101" s="14" t="s">
        <v>347</v>
      </c>
      <c r="B101" s="2" t="s">
        <v>4</v>
      </c>
      <c r="C101" s="2" t="s">
        <v>2</v>
      </c>
      <c r="D101" s="2" t="s">
        <v>19</v>
      </c>
      <c r="E101" s="2" t="s">
        <v>99</v>
      </c>
      <c r="F101" s="2" t="s">
        <v>2</v>
      </c>
      <c r="G101" s="4"/>
      <c r="H101" s="6">
        <v>4.2508647691609402</v>
      </c>
      <c r="I101" s="6">
        <v>3.99544595153974</v>
      </c>
      <c r="J101" s="6">
        <v>4.3068024474812701</v>
      </c>
      <c r="K101" s="6">
        <v>5.32371985221278</v>
      </c>
      <c r="L101" s="6">
        <v>5.4269362838226902</v>
      </c>
      <c r="M101" s="6">
        <v>5.5301527154326102</v>
      </c>
      <c r="N101" s="6">
        <v>5.6333691470425302</v>
      </c>
      <c r="O101" s="6">
        <v>5.7465554975708901</v>
      </c>
      <c r="P101" s="6">
        <v>5.8597418480992598</v>
      </c>
      <c r="Q101" s="6">
        <v>5.9729281986276304</v>
      </c>
      <c r="R101" s="6">
        <v>6.086114549156</v>
      </c>
      <c r="S101" s="6">
        <v>6.1993008996843599</v>
      </c>
      <c r="T101" s="6">
        <v>6.2135755877725503</v>
      </c>
      <c r="U101" s="6">
        <v>6.2278502758607299</v>
      </c>
      <c r="V101" s="6">
        <v>6.3260379279418002</v>
      </c>
      <c r="W101" s="6">
        <v>6.6053644668220297</v>
      </c>
      <c r="X101" s="6">
        <v>6.7625925383983398</v>
      </c>
      <c r="Y101" s="6">
        <v>6.7725275818056696</v>
      </c>
      <c r="Z101" s="6">
        <v>6.7824626252130003</v>
      </c>
      <c r="AA101" s="6">
        <v>6.79239766862033</v>
      </c>
      <c r="AB101" s="6">
        <v>6.8023327120276704</v>
      </c>
      <c r="AC101" s="6">
        <v>6.8122677554350002</v>
      </c>
      <c r="AD101" s="6">
        <v>6.8279372283225896</v>
      </c>
      <c r="AE101" s="6">
        <v>6.8436067012101898</v>
      </c>
      <c r="AF101" s="6">
        <v>6.8592761740977801</v>
      </c>
      <c r="AG101" s="6">
        <v>6.8749456469853802</v>
      </c>
      <c r="AH101" s="6">
        <v>6.8906151198729697</v>
      </c>
      <c r="AI101" s="6">
        <v>6.9305548851098502</v>
      </c>
      <c r="AJ101" s="6">
        <v>6.9704946503467298</v>
      </c>
      <c r="AK101" s="6">
        <v>7.0104344155836102</v>
      </c>
      <c r="AL101" s="6">
        <v>7.0503741808204898</v>
      </c>
      <c r="AM101" s="6">
        <v>7.0903139460573703</v>
      </c>
      <c r="AN101" s="4"/>
      <c r="AO101" s="4"/>
    </row>
    <row r="102" spans="1:41" ht="18.75" customHeight="1" x14ac:dyDescent="0.25">
      <c r="A102" s="14" t="s">
        <v>347</v>
      </c>
      <c r="B102" s="2" t="s">
        <v>4</v>
      </c>
      <c r="C102" s="2" t="s">
        <v>2</v>
      </c>
      <c r="D102" s="2" t="s">
        <v>19</v>
      </c>
      <c r="E102" s="2" t="s">
        <v>100</v>
      </c>
      <c r="F102" s="2" t="s">
        <v>2</v>
      </c>
      <c r="G102" s="4"/>
      <c r="H102" s="6">
        <v>15.1909722222222</v>
      </c>
      <c r="I102" s="6">
        <v>15.1909722222222</v>
      </c>
      <c r="J102" s="6">
        <v>15.1909722222222</v>
      </c>
      <c r="K102" s="6">
        <v>15.1909722222222</v>
      </c>
      <c r="L102" s="6">
        <v>15.1909722222222</v>
      </c>
      <c r="M102" s="6">
        <v>15.1909722222222</v>
      </c>
      <c r="N102" s="6">
        <v>15.1909722222222</v>
      </c>
      <c r="O102" s="6">
        <v>15.1909722222222</v>
      </c>
      <c r="P102" s="6">
        <v>15.1909722222222</v>
      </c>
      <c r="Q102" s="6">
        <v>12.1412694654889</v>
      </c>
      <c r="R102" s="6">
        <v>13.236206417986899</v>
      </c>
      <c r="S102" s="6">
        <v>15.1909722222222</v>
      </c>
      <c r="T102" s="6">
        <v>15.1909722222222</v>
      </c>
      <c r="U102" s="6">
        <v>15.1909722222222</v>
      </c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4"/>
      <c r="AO102" s="4"/>
    </row>
    <row r="103" spans="1:41" ht="18.75" customHeight="1" x14ac:dyDescent="0.25">
      <c r="A103" s="14" t="s">
        <v>347</v>
      </c>
      <c r="B103" s="2" t="s">
        <v>4</v>
      </c>
      <c r="C103" s="2" t="s">
        <v>2</v>
      </c>
      <c r="D103" s="2" t="s">
        <v>19</v>
      </c>
      <c r="E103" s="2" t="s">
        <v>101</v>
      </c>
      <c r="F103" s="2" t="s">
        <v>2</v>
      </c>
      <c r="G103" s="4"/>
      <c r="H103" s="6">
        <v>15.1909722222222</v>
      </c>
      <c r="I103" s="6">
        <v>15.1909722222222</v>
      </c>
      <c r="J103" s="6">
        <v>15.1909722222222</v>
      </c>
      <c r="K103" s="6">
        <v>15.1909722222222</v>
      </c>
      <c r="L103" s="6">
        <v>15.1909722222222</v>
      </c>
      <c r="M103" s="6">
        <v>15.1909722222222</v>
      </c>
      <c r="N103" s="6">
        <v>15.1909722222222</v>
      </c>
      <c r="O103" s="6">
        <v>15.1909722222222</v>
      </c>
      <c r="P103" s="6">
        <v>15.1909722222222</v>
      </c>
      <c r="Q103" s="6">
        <v>12.1412694654889</v>
      </c>
      <c r="R103" s="6">
        <v>13.236206417986899</v>
      </c>
      <c r="S103" s="6">
        <v>15.1909722222222</v>
      </c>
      <c r="T103" s="6">
        <v>15.1909722222222</v>
      </c>
      <c r="U103" s="6">
        <v>15.1909722222222</v>
      </c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4"/>
      <c r="AO103" s="4"/>
    </row>
    <row r="104" spans="1:41" ht="18.75" customHeight="1" x14ac:dyDescent="0.25">
      <c r="A104" s="14" t="s">
        <v>347</v>
      </c>
      <c r="B104" s="2" t="s">
        <v>4</v>
      </c>
      <c r="C104" s="2" t="s">
        <v>2</v>
      </c>
      <c r="D104" s="2" t="s">
        <v>19</v>
      </c>
      <c r="E104" s="2" t="s">
        <v>102</v>
      </c>
      <c r="F104" s="2" t="s">
        <v>2</v>
      </c>
      <c r="G104" s="4"/>
      <c r="H104" s="6">
        <v>10.3501952967696</v>
      </c>
      <c r="I104" s="6">
        <v>10.0991521517055</v>
      </c>
      <c r="J104" s="6">
        <v>11.110494161468599</v>
      </c>
      <c r="K104" s="6">
        <v>11.5850015715657</v>
      </c>
      <c r="L104" s="6">
        <v>12.0595089816629</v>
      </c>
      <c r="M104" s="6">
        <v>12.536978825718201</v>
      </c>
      <c r="N104" s="6">
        <v>13.0150653774229</v>
      </c>
      <c r="O104" s="6">
        <v>13.2989101860346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4"/>
      <c r="AO104" s="4"/>
    </row>
    <row r="105" spans="1:41" ht="18.75" customHeight="1" x14ac:dyDescent="0.25">
      <c r="A105" s="14" t="s">
        <v>347</v>
      </c>
      <c r="B105" s="2" t="s">
        <v>4</v>
      </c>
      <c r="C105" s="2" t="s">
        <v>2</v>
      </c>
      <c r="D105" s="2" t="s">
        <v>19</v>
      </c>
      <c r="E105" s="2" t="s">
        <v>103</v>
      </c>
      <c r="F105" s="2" t="s">
        <v>2</v>
      </c>
      <c r="G105" s="4"/>
      <c r="H105" s="6">
        <v>12.141269465488801</v>
      </c>
      <c r="I105" s="6">
        <v>12.1412694654889</v>
      </c>
      <c r="J105" s="6">
        <v>12.141269465489</v>
      </c>
      <c r="K105" s="6">
        <v>12.1412694654889</v>
      </c>
      <c r="L105" s="6">
        <v>12.141269465489</v>
      </c>
      <c r="M105" s="6">
        <v>12.141269465488801</v>
      </c>
      <c r="N105" s="6">
        <v>12.1412694654886</v>
      </c>
      <c r="O105" s="6">
        <v>12.195468917085201</v>
      </c>
      <c r="P105" s="6">
        <v>12.4566105815412</v>
      </c>
      <c r="Q105" s="6">
        <v>6.2957525459666703</v>
      </c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>
        <v>6.8401166308020001</v>
      </c>
      <c r="AC105" s="6">
        <v>6.8501068589362504</v>
      </c>
      <c r="AD105" s="6">
        <v>6.8658633687442503</v>
      </c>
      <c r="AE105" s="6">
        <v>6.8816198785522502</v>
      </c>
      <c r="AF105" s="6"/>
      <c r="AG105" s="6"/>
      <c r="AH105" s="6"/>
      <c r="AI105" s="6"/>
      <c r="AJ105" s="6"/>
      <c r="AK105" s="6"/>
      <c r="AL105" s="6">
        <v>7.0895358591232496</v>
      </c>
      <c r="AM105" s="6"/>
      <c r="AN105" s="4"/>
      <c r="AO105" s="4"/>
    </row>
    <row r="106" spans="1:41" ht="18.75" customHeight="1" x14ac:dyDescent="0.25">
      <c r="A106" s="14" t="s">
        <v>347</v>
      </c>
      <c r="B106" s="2" t="s">
        <v>4</v>
      </c>
      <c r="C106" s="2" t="s">
        <v>2</v>
      </c>
      <c r="D106" s="2" t="s">
        <v>19</v>
      </c>
      <c r="E106" s="2" t="s">
        <v>104</v>
      </c>
      <c r="F106" s="2" t="s">
        <v>2</v>
      </c>
      <c r="G106" s="4"/>
      <c r="H106" s="6">
        <v>10.4008072102587</v>
      </c>
      <c r="I106" s="6">
        <v>9.8007974740895296</v>
      </c>
      <c r="J106" s="6">
        <v>10.239486442077901</v>
      </c>
      <c r="K106" s="6">
        <v>10.6781754100663</v>
      </c>
      <c r="L106" s="6">
        <v>11.116864378054601</v>
      </c>
      <c r="M106" s="6">
        <v>11.555553346043</v>
      </c>
      <c r="N106" s="6">
        <v>11.9942423140314</v>
      </c>
      <c r="O106" s="6">
        <v>12.254696379753801</v>
      </c>
      <c r="P106" s="6">
        <v>12.5151504454762</v>
      </c>
      <c r="Q106" s="6">
        <v>12.775604511198599</v>
      </c>
      <c r="R106" s="6">
        <v>13.036058576921</v>
      </c>
      <c r="S106" s="6">
        <v>13.2965126426434</v>
      </c>
      <c r="T106" s="6">
        <v>13.6044431351215</v>
      </c>
      <c r="U106" s="6">
        <v>13.9123736275995</v>
      </c>
      <c r="V106" s="6">
        <v>11.0875298526524</v>
      </c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4"/>
      <c r="AO106" s="4"/>
    </row>
    <row r="107" spans="1:41" ht="18.75" customHeight="1" x14ac:dyDescent="0.25">
      <c r="A107" s="14" t="s">
        <v>347</v>
      </c>
      <c r="B107" s="2" t="s">
        <v>4</v>
      </c>
      <c r="C107" s="2" t="s">
        <v>2</v>
      </c>
      <c r="D107" s="2" t="s">
        <v>19</v>
      </c>
      <c r="E107" s="2" t="s">
        <v>105</v>
      </c>
      <c r="F107" s="2" t="s">
        <v>2</v>
      </c>
      <c r="G107" s="4"/>
      <c r="H107" s="6">
        <v>15.1909722222222</v>
      </c>
      <c r="I107" s="6">
        <v>15.1909722222222</v>
      </c>
      <c r="J107" s="6">
        <v>15.1909722222222</v>
      </c>
      <c r="K107" s="6">
        <v>15.1909722222222</v>
      </c>
      <c r="L107" s="6">
        <v>15.1909722222222</v>
      </c>
      <c r="M107" s="6">
        <v>15.1909722222222</v>
      </c>
      <c r="N107" s="6">
        <v>15.1909722222222</v>
      </c>
      <c r="O107" s="6">
        <v>15.1909722222222</v>
      </c>
      <c r="P107" s="6">
        <v>15.1909722222222</v>
      </c>
      <c r="Q107" s="6">
        <v>15.1909722222222</v>
      </c>
      <c r="R107" s="6">
        <v>15.1909722222222</v>
      </c>
      <c r="S107" s="6">
        <v>15.1909722222222</v>
      </c>
      <c r="T107" s="6">
        <v>15.1909722222222</v>
      </c>
      <c r="U107" s="6">
        <v>15.1909722222222</v>
      </c>
      <c r="V107" s="6">
        <v>15.1909722222222</v>
      </c>
      <c r="W107" s="6">
        <v>5.3224828879267996</v>
      </c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4"/>
      <c r="AO107" s="4"/>
    </row>
    <row r="108" spans="1:41" ht="18.75" customHeight="1" x14ac:dyDescent="0.25">
      <c r="A108" s="14" t="s">
        <v>347</v>
      </c>
      <c r="B108" s="2" t="s">
        <v>4</v>
      </c>
      <c r="C108" s="2" t="s">
        <v>2</v>
      </c>
      <c r="D108" s="2" t="s">
        <v>19</v>
      </c>
      <c r="E108" s="2" t="s">
        <v>106</v>
      </c>
      <c r="F108" s="2" t="s">
        <v>2</v>
      </c>
      <c r="G108" s="4"/>
      <c r="H108" s="6">
        <v>4.6187312287117699</v>
      </c>
      <c r="I108" s="6">
        <v>4.3699931191570904</v>
      </c>
      <c r="J108" s="6">
        <v>4.67320580692751</v>
      </c>
      <c r="K108" s="6">
        <v>5.6635248256354398</v>
      </c>
      <c r="L108" s="6">
        <v>5.7640415389799804</v>
      </c>
      <c r="M108" s="6">
        <v>3.0950790597628401</v>
      </c>
      <c r="N108" s="6"/>
      <c r="O108" s="6"/>
      <c r="P108" s="6">
        <v>6.3869406798600004</v>
      </c>
      <c r="Q108" s="6"/>
      <c r="R108" s="6"/>
      <c r="S108" s="6">
        <v>6.7283858302537496</v>
      </c>
      <c r="T108" s="6">
        <v>6.7427398078560001</v>
      </c>
      <c r="U108" s="6">
        <v>6.7570937854582498</v>
      </c>
      <c r="V108" s="6">
        <v>6.7714477630605003</v>
      </c>
      <c r="W108" s="6">
        <v>6.78580174066275</v>
      </c>
      <c r="X108" s="6">
        <v>6.8001557182649996</v>
      </c>
      <c r="Y108" s="6">
        <v>6.81014594639925</v>
      </c>
      <c r="Z108" s="6">
        <v>6.6050612371981101</v>
      </c>
      <c r="AA108" s="6">
        <v>6.8301264026677497</v>
      </c>
      <c r="AB108" s="6">
        <v>6.8401166308020001</v>
      </c>
      <c r="AC108" s="6">
        <v>6.8501068589362504</v>
      </c>
      <c r="AD108" s="6">
        <v>6.8658633687442503</v>
      </c>
      <c r="AE108" s="6">
        <v>6.8816198785522502</v>
      </c>
      <c r="AF108" s="6">
        <v>6.8973763883602501</v>
      </c>
      <c r="AG108" s="6">
        <v>6.9131328981682501</v>
      </c>
      <c r="AH108" s="6">
        <v>6.92888940797625</v>
      </c>
      <c r="AI108" s="6">
        <v>6.9690510207629996</v>
      </c>
      <c r="AJ108" s="6">
        <v>7.0092126335497502</v>
      </c>
      <c r="AK108" s="6">
        <v>7.0493742463364999</v>
      </c>
      <c r="AL108" s="6">
        <v>7.0895358591232496</v>
      </c>
      <c r="AM108" s="6">
        <v>7.1296974719100001</v>
      </c>
      <c r="AN108" s="4"/>
      <c r="AO108" s="4"/>
    </row>
    <row r="109" spans="1:41" ht="18.75" customHeight="1" x14ac:dyDescent="0.25">
      <c r="A109" s="14" t="s">
        <v>347</v>
      </c>
      <c r="B109" s="2" t="s">
        <v>4</v>
      </c>
      <c r="C109" s="2" t="s">
        <v>2</v>
      </c>
      <c r="D109" s="2" t="s">
        <v>19</v>
      </c>
      <c r="E109" s="2" t="s">
        <v>107</v>
      </c>
      <c r="F109" s="2" t="s">
        <v>2</v>
      </c>
      <c r="G109" s="4"/>
      <c r="H109" s="6">
        <v>4.2744764235680597</v>
      </c>
      <c r="I109" s="6">
        <v>4.0176388685420603</v>
      </c>
      <c r="J109" s="6">
        <v>4.3307248106972001</v>
      </c>
      <c r="K109" s="6">
        <v>5.3532907372295604</v>
      </c>
      <c r="L109" s="6">
        <v>5.6969514955727396</v>
      </c>
      <c r="M109" s="6">
        <v>6.5426655950566301</v>
      </c>
      <c r="N109" s="6">
        <v>7.5142848733298102</v>
      </c>
      <c r="O109" s="6">
        <v>8.7095962115768</v>
      </c>
      <c r="P109" s="6">
        <v>10.062843006097101</v>
      </c>
      <c r="Q109" s="6">
        <v>11.4293719076018</v>
      </c>
      <c r="R109" s="6">
        <v>13.236206417986899</v>
      </c>
      <c r="S109" s="6">
        <v>15.1909722222222</v>
      </c>
      <c r="T109" s="6">
        <v>15.1909722222222</v>
      </c>
      <c r="U109" s="6">
        <v>15.1909722222222</v>
      </c>
      <c r="V109" s="6">
        <v>11.145978398553799</v>
      </c>
      <c r="W109" s="6">
        <v>11.201799714520099</v>
      </c>
      <c r="X109" s="6">
        <v>11.257621030486501</v>
      </c>
      <c r="Y109" s="6">
        <v>11.343256744942099</v>
      </c>
      <c r="Z109" s="6">
        <v>11.428892459397799</v>
      </c>
      <c r="AA109" s="6">
        <v>11.514528173853501</v>
      </c>
      <c r="AB109" s="6">
        <v>11.600163888309099</v>
      </c>
      <c r="AC109" s="6">
        <v>11.685799602764799</v>
      </c>
      <c r="AD109" s="6">
        <v>11.7731844510954</v>
      </c>
      <c r="AE109" s="6">
        <v>11.8605692994261</v>
      </c>
      <c r="AF109" s="6">
        <v>11.9479541477567</v>
      </c>
      <c r="AG109" s="6">
        <v>12.035338996087299</v>
      </c>
      <c r="AH109" s="6">
        <v>12.1227238444179</v>
      </c>
      <c r="AI109" s="6">
        <v>12.233762008847201</v>
      </c>
      <c r="AJ109" s="6">
        <v>12.344800173276401</v>
      </c>
      <c r="AK109" s="6">
        <v>12.4558383377056</v>
      </c>
      <c r="AL109" s="6">
        <v>12.5668765021348</v>
      </c>
      <c r="AM109" s="6">
        <v>12.677914666564099</v>
      </c>
      <c r="AN109" s="4"/>
      <c r="AO109" s="4"/>
    </row>
    <row r="110" spans="1:41" ht="18.75" customHeight="1" x14ac:dyDescent="0.25">
      <c r="A110" s="14" t="s">
        <v>347</v>
      </c>
      <c r="B110" s="2" t="s">
        <v>4</v>
      </c>
      <c r="C110" s="2" t="s">
        <v>2</v>
      </c>
      <c r="D110" s="2" t="s">
        <v>19</v>
      </c>
      <c r="E110" s="2" t="s">
        <v>108</v>
      </c>
      <c r="F110" s="2" t="s">
        <v>2</v>
      </c>
      <c r="G110" s="4"/>
      <c r="H110" s="6">
        <v>4.2744764235680597</v>
      </c>
      <c r="I110" s="6">
        <v>4.0176388685420603</v>
      </c>
      <c r="J110" s="6">
        <v>4.3307248106972001</v>
      </c>
      <c r="K110" s="6">
        <v>5.3532907372295604</v>
      </c>
      <c r="L110" s="6">
        <v>5.6969514955727396</v>
      </c>
      <c r="M110" s="6">
        <v>6.5426655950566301</v>
      </c>
      <c r="N110" s="6">
        <v>7.5142848733298102</v>
      </c>
      <c r="O110" s="6">
        <v>8.7095962115768</v>
      </c>
      <c r="P110" s="6">
        <v>10.062843006097101</v>
      </c>
      <c r="Q110" s="6">
        <v>11.4293719076018</v>
      </c>
      <c r="R110" s="6">
        <v>13.236206417986899</v>
      </c>
      <c r="S110" s="6">
        <v>15.1909722222222</v>
      </c>
      <c r="T110" s="6">
        <v>15.1909722222222</v>
      </c>
      <c r="U110" s="6">
        <v>15.1909722222222</v>
      </c>
      <c r="V110" s="6">
        <v>16.420377403102101</v>
      </c>
      <c r="W110" s="6">
        <v>16.526196148830198</v>
      </c>
      <c r="X110" s="6">
        <v>16.632014894558299</v>
      </c>
      <c r="Y110" s="6">
        <v>16.808856845979101</v>
      </c>
      <c r="Z110" s="6">
        <v>16.985698797400001</v>
      </c>
      <c r="AA110" s="6">
        <v>17.162540748820799</v>
      </c>
      <c r="AB110" s="6">
        <v>17.3393827002417</v>
      </c>
      <c r="AC110" s="6">
        <v>17.516224651662501</v>
      </c>
      <c r="AD110" s="6">
        <v>17.6899722366799</v>
      </c>
      <c r="AE110" s="6">
        <v>17.863719821697298</v>
      </c>
      <c r="AF110" s="6">
        <v>18.037467406714601</v>
      </c>
      <c r="AG110" s="6">
        <v>18.211214991732</v>
      </c>
      <c r="AH110" s="6">
        <v>18.384962576749398</v>
      </c>
      <c r="AI110" s="6">
        <v>18.581457043712099</v>
      </c>
      <c r="AJ110" s="6">
        <v>18.7779515106749</v>
      </c>
      <c r="AK110" s="6">
        <v>18.9744459776376</v>
      </c>
      <c r="AL110" s="6">
        <v>19.170940444600401</v>
      </c>
      <c r="AM110" s="6">
        <v>19.367434911563201</v>
      </c>
      <c r="AN110" s="4"/>
      <c r="AO110" s="4"/>
    </row>
    <row r="111" spans="1:41" ht="18.75" customHeight="1" x14ac:dyDescent="0.25">
      <c r="A111" s="14" t="s">
        <v>347</v>
      </c>
      <c r="B111" s="2" t="s">
        <v>4</v>
      </c>
      <c r="C111" s="2" t="s">
        <v>2</v>
      </c>
      <c r="D111" s="2" t="s">
        <v>19</v>
      </c>
      <c r="E111" s="2" t="s">
        <v>109</v>
      </c>
      <c r="F111" s="2" t="s">
        <v>2</v>
      </c>
      <c r="G111" s="4"/>
      <c r="H111" s="6">
        <v>10.3501952967696</v>
      </c>
      <c r="I111" s="6">
        <v>10.0991521517055</v>
      </c>
      <c r="J111" s="6">
        <v>11.110494161468599</v>
      </c>
      <c r="K111" s="6">
        <v>11.5850015715657</v>
      </c>
      <c r="L111" s="6">
        <v>12.0595089816629</v>
      </c>
      <c r="M111" s="6">
        <v>12.141269465488801</v>
      </c>
      <c r="N111" s="6">
        <v>12.141269465489</v>
      </c>
      <c r="O111" s="6">
        <v>12.141269465488801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4"/>
      <c r="AO111" s="4"/>
    </row>
    <row r="112" spans="1:41" ht="18.75" customHeight="1" x14ac:dyDescent="0.25">
      <c r="A112" s="14" t="s">
        <v>347</v>
      </c>
      <c r="B112" s="2" t="s">
        <v>4</v>
      </c>
      <c r="C112" s="2" t="s">
        <v>2</v>
      </c>
      <c r="D112" s="2" t="s">
        <v>19</v>
      </c>
      <c r="E112" s="2" t="s">
        <v>110</v>
      </c>
      <c r="F112" s="2" t="s">
        <v>2</v>
      </c>
      <c r="G112" s="4"/>
      <c r="H112" s="6">
        <v>4.3737812756717904</v>
      </c>
      <c r="I112" s="6">
        <v>4.1169437206457902</v>
      </c>
      <c r="J112" s="6">
        <v>4.4300296628009201</v>
      </c>
      <c r="K112" s="6">
        <v>5.4525955893332902</v>
      </c>
      <c r="L112" s="6">
        <v>5.5563853421012803</v>
      </c>
      <c r="M112" s="6">
        <v>5.6601750948692899</v>
      </c>
      <c r="N112" s="6">
        <v>5.7639648476373004</v>
      </c>
      <c r="O112" s="6">
        <v>5.87777989776853</v>
      </c>
      <c r="P112" s="6">
        <v>12.4566105815412</v>
      </c>
      <c r="Q112" s="6">
        <v>6.2957525459666703</v>
      </c>
      <c r="R112" s="6">
        <v>6.6145707801225004</v>
      </c>
      <c r="S112" s="6">
        <v>6.7283858302537496</v>
      </c>
      <c r="T112" s="6">
        <v>6.7427398078560001</v>
      </c>
      <c r="U112" s="6">
        <v>6.7570937854582498</v>
      </c>
      <c r="V112" s="6">
        <v>6.7714477630605003</v>
      </c>
      <c r="W112" s="6">
        <v>6.78580174066275</v>
      </c>
      <c r="X112" s="6">
        <v>6.8001557182649996</v>
      </c>
      <c r="Y112" s="6">
        <v>6.81014594639925</v>
      </c>
      <c r="Z112" s="6">
        <v>6.8201361745335003</v>
      </c>
      <c r="AA112" s="6">
        <v>6.8301264026677497</v>
      </c>
      <c r="AB112" s="6">
        <v>6.8401166308020001</v>
      </c>
      <c r="AC112" s="6">
        <v>6.8501068589362504</v>
      </c>
      <c r="AD112" s="6">
        <v>6.8658633687442503</v>
      </c>
      <c r="AE112" s="6">
        <v>6.8816198785522502</v>
      </c>
      <c r="AF112" s="6">
        <v>6.8973763883602501</v>
      </c>
      <c r="AG112" s="6">
        <v>6.9131328981682501</v>
      </c>
      <c r="AH112" s="6">
        <v>6.92888940797625</v>
      </c>
      <c r="AI112" s="6">
        <v>6.9690510207629996</v>
      </c>
      <c r="AJ112" s="6">
        <v>7.0092126335497502</v>
      </c>
      <c r="AK112" s="6">
        <v>7.0493742463364999</v>
      </c>
      <c r="AL112" s="6">
        <v>7.0895358591232496</v>
      </c>
      <c r="AM112" s="6">
        <v>7.1296974719100001</v>
      </c>
      <c r="AN112" s="4"/>
      <c r="AO112" s="4"/>
    </row>
    <row r="113" spans="1:41" ht="18.75" customHeight="1" x14ac:dyDescent="0.25">
      <c r="A113" s="14" t="s">
        <v>347</v>
      </c>
      <c r="B113" s="2" t="s">
        <v>4</v>
      </c>
      <c r="C113" s="2" t="s">
        <v>2</v>
      </c>
      <c r="D113" s="2" t="s">
        <v>19</v>
      </c>
      <c r="E113" s="2" t="s">
        <v>111</v>
      </c>
      <c r="F113" s="2" t="s">
        <v>2</v>
      </c>
      <c r="G113" s="4"/>
      <c r="H113" s="6">
        <v>4.6187312287117699</v>
      </c>
      <c r="I113" s="6">
        <v>4.3699931191570904</v>
      </c>
      <c r="J113" s="6">
        <v>4.67320580692751</v>
      </c>
      <c r="K113" s="6">
        <v>5.6635248256354398</v>
      </c>
      <c r="L113" s="6">
        <v>5.7640415389799804</v>
      </c>
      <c r="M113" s="6">
        <v>5.8645582523245103</v>
      </c>
      <c r="N113" s="6">
        <v>7.8190617084026197</v>
      </c>
      <c r="O113" s="6">
        <v>7.9882169439122199</v>
      </c>
      <c r="P113" s="6">
        <v>10.1967152242773</v>
      </c>
      <c r="Q113" s="6">
        <v>10.4081592686642</v>
      </c>
      <c r="R113" s="6">
        <v>10.619603313051201</v>
      </c>
      <c r="S113" s="6">
        <v>10.8310473574382</v>
      </c>
      <c r="T113" s="6">
        <v>10.916541522509601</v>
      </c>
      <c r="U113" s="6">
        <v>11.002035687580999</v>
      </c>
      <c r="V113" s="6">
        <v>11.0875298526524</v>
      </c>
      <c r="W113" s="6">
        <v>11.173024017723799</v>
      </c>
      <c r="X113" s="6">
        <v>11.2585181827952</v>
      </c>
      <c r="Y113" s="6">
        <v>11.408106424335401</v>
      </c>
      <c r="Z113" s="6">
        <v>11.5576946658755</v>
      </c>
      <c r="AA113" s="6">
        <v>11.707282907415699</v>
      </c>
      <c r="AB113" s="6">
        <v>11.856871148955801</v>
      </c>
      <c r="AC113" s="6">
        <v>12.006459390496</v>
      </c>
      <c r="AD113" s="6">
        <v>12.150581258440999</v>
      </c>
      <c r="AE113" s="6">
        <v>12.294703126385899</v>
      </c>
      <c r="AF113" s="6">
        <v>12.438824994330901</v>
      </c>
      <c r="AG113" s="6">
        <v>12.5829468622759</v>
      </c>
      <c r="AH113" s="6">
        <v>12.7270687302208</v>
      </c>
      <c r="AI113" s="6">
        <v>12.8793452681575</v>
      </c>
      <c r="AJ113" s="6">
        <v>13.031621806094201</v>
      </c>
      <c r="AK113" s="6">
        <v>13.1838983440308</v>
      </c>
      <c r="AL113" s="6">
        <v>13.3361748819675</v>
      </c>
      <c r="AM113" s="6">
        <v>13.4884514199042</v>
      </c>
      <c r="AN113" s="4"/>
      <c r="AO113" s="4"/>
    </row>
    <row r="114" spans="1:41" ht="18.75" customHeight="1" x14ac:dyDescent="0.25">
      <c r="A114" s="14" t="s">
        <v>347</v>
      </c>
      <c r="B114" s="2" t="s">
        <v>4</v>
      </c>
      <c r="C114" s="2" t="s">
        <v>2</v>
      </c>
      <c r="D114" s="2" t="s">
        <v>19</v>
      </c>
      <c r="E114" s="2" t="s">
        <v>112</v>
      </c>
      <c r="F114" s="2" t="s">
        <v>2</v>
      </c>
      <c r="G114" s="4"/>
      <c r="H114" s="6">
        <v>4.2744764235680703</v>
      </c>
      <c r="I114" s="6">
        <v>4.0176388685420603</v>
      </c>
      <c r="J114" s="6">
        <v>4.3307248106972001</v>
      </c>
      <c r="K114" s="6">
        <v>5.3532907372295604</v>
      </c>
      <c r="L114" s="6">
        <v>5.45708048999757</v>
      </c>
      <c r="M114" s="6">
        <v>5.5608702427655698</v>
      </c>
      <c r="N114" s="6">
        <v>5.6646599955335697</v>
      </c>
      <c r="O114" s="6">
        <v>5.77847504566481</v>
      </c>
      <c r="P114" s="6">
        <v>5.89229009579606</v>
      </c>
      <c r="Q114" s="6">
        <v>6.00610514592731</v>
      </c>
      <c r="R114" s="6">
        <v>6.1199201960585601</v>
      </c>
      <c r="S114" s="6">
        <v>6.2337352461898101</v>
      </c>
      <c r="T114" s="6">
        <v>6.2480892237920598</v>
      </c>
      <c r="U114" s="6">
        <v>6.2624432013943103</v>
      </c>
      <c r="V114" s="6">
        <v>6.2767971789965697</v>
      </c>
      <c r="W114" s="6">
        <v>5.3224828879267898</v>
      </c>
      <c r="X114" s="6"/>
      <c r="Y114" s="6"/>
      <c r="Z114" s="6"/>
      <c r="AA114" s="6"/>
      <c r="AB114" s="6">
        <v>6.8401166308020001</v>
      </c>
      <c r="AC114" s="6">
        <v>6.8501068589362504</v>
      </c>
      <c r="AD114" s="6">
        <v>6.8658633687442503</v>
      </c>
      <c r="AE114" s="6">
        <v>6.8816198785522502</v>
      </c>
      <c r="AF114" s="6">
        <v>6.8973763883602501</v>
      </c>
      <c r="AG114" s="6">
        <v>6.9131328981682501</v>
      </c>
      <c r="AH114" s="6">
        <v>6.92888940797625</v>
      </c>
      <c r="AI114" s="6">
        <v>6.9690510207629996</v>
      </c>
      <c r="AJ114" s="6">
        <v>7.0092126335497502</v>
      </c>
      <c r="AK114" s="6">
        <v>7.0493742463364999</v>
      </c>
      <c r="AL114" s="6">
        <v>7.0895358591232496</v>
      </c>
      <c r="AM114" s="6">
        <v>7.1296974719100001</v>
      </c>
      <c r="AN114" s="4"/>
      <c r="AO114" s="4"/>
    </row>
    <row r="115" spans="1:41" ht="18.75" customHeight="1" x14ac:dyDescent="0.25">
      <c r="A115" s="14" t="s">
        <v>347</v>
      </c>
      <c r="B115" s="2" t="s">
        <v>4</v>
      </c>
      <c r="C115" s="2" t="s">
        <v>2</v>
      </c>
      <c r="D115" s="2" t="s">
        <v>19</v>
      </c>
      <c r="E115" s="2" t="s">
        <v>113</v>
      </c>
      <c r="F115" s="2" t="s">
        <v>2</v>
      </c>
      <c r="G115" s="4"/>
      <c r="H115" s="6">
        <v>15.1909722222222</v>
      </c>
      <c r="I115" s="6">
        <v>15.1909722222222</v>
      </c>
      <c r="J115" s="6">
        <v>15.1909722222222</v>
      </c>
      <c r="K115" s="6">
        <v>15.1909722222222</v>
      </c>
      <c r="L115" s="6">
        <v>15.1909722222222</v>
      </c>
      <c r="M115" s="6">
        <v>15.1909722222222</v>
      </c>
      <c r="N115" s="6">
        <v>15.1909722222222</v>
      </c>
      <c r="O115" s="6">
        <v>15.1909722222222</v>
      </c>
      <c r="P115" s="6">
        <v>15.1909722222222</v>
      </c>
      <c r="Q115" s="6">
        <v>11.4293719076018</v>
      </c>
      <c r="R115" s="6">
        <v>13.236206417986899</v>
      </c>
      <c r="S115" s="6">
        <v>15.1909722222222</v>
      </c>
      <c r="T115" s="6">
        <v>15.1909722222222</v>
      </c>
      <c r="U115" s="6">
        <v>15.1909722222222</v>
      </c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4"/>
      <c r="AO115" s="4"/>
    </row>
    <row r="116" spans="1:41" ht="18.75" customHeight="1" x14ac:dyDescent="0.25">
      <c r="A116" s="14" t="s">
        <v>347</v>
      </c>
      <c r="B116" s="2" t="s">
        <v>4</v>
      </c>
      <c r="C116" s="2" t="s">
        <v>2</v>
      </c>
      <c r="D116" s="2" t="s">
        <v>19</v>
      </c>
      <c r="E116" s="2" t="s">
        <v>114</v>
      </c>
      <c r="F116" s="2" t="s">
        <v>2</v>
      </c>
      <c r="G116" s="4"/>
      <c r="H116" s="6">
        <v>6.1154405712888602</v>
      </c>
      <c r="I116" s="6">
        <v>5.71784777268536</v>
      </c>
      <c r="J116" s="6">
        <v>6.0085423464310397</v>
      </c>
      <c r="K116" s="6">
        <v>6.29923692017673</v>
      </c>
      <c r="L116" s="6">
        <v>6.5899314939224203</v>
      </c>
      <c r="M116" s="6">
        <v>6.8806260676680999</v>
      </c>
      <c r="N116" s="6">
        <v>7.1713206414137902</v>
      </c>
      <c r="O116" s="6">
        <v>7.3439089423293398</v>
      </c>
      <c r="P116" s="6">
        <v>7.5164972432448902</v>
      </c>
      <c r="Q116" s="6">
        <v>7.6890855441604398</v>
      </c>
      <c r="R116" s="6">
        <v>8.0855728399177806</v>
      </c>
      <c r="S116" s="6">
        <v>8.9531027336250002</v>
      </c>
      <c r="T116" s="6">
        <v>9.8309013339955893</v>
      </c>
      <c r="U116" s="6">
        <v>15.1054593748506</v>
      </c>
      <c r="V116" s="6">
        <v>15.5326242131464</v>
      </c>
      <c r="W116" s="6">
        <v>15.8682091903311</v>
      </c>
      <c r="X116" s="6">
        <v>16.203794167515799</v>
      </c>
      <c r="Y116" s="6">
        <v>16.4709161687368</v>
      </c>
      <c r="Z116" s="6">
        <v>16.738038169957701</v>
      </c>
      <c r="AA116" s="6">
        <v>17.005160171178598</v>
      </c>
      <c r="AB116" s="6">
        <v>17.272282172399599</v>
      </c>
      <c r="AC116" s="6">
        <v>17.5394041736205</v>
      </c>
      <c r="AD116" s="6">
        <v>17.858161861710599</v>
      </c>
      <c r="AE116" s="6">
        <v>18.1769195498008</v>
      </c>
      <c r="AF116" s="6">
        <v>18.495677237890899</v>
      </c>
      <c r="AG116" s="6">
        <v>18.814434925981001</v>
      </c>
      <c r="AH116" s="6">
        <v>19.133192614071099</v>
      </c>
      <c r="AI116" s="6">
        <v>19.441758103577701</v>
      </c>
      <c r="AJ116" s="6">
        <v>19.7503235930843</v>
      </c>
      <c r="AK116" s="6">
        <v>20.058889082590898</v>
      </c>
      <c r="AL116" s="6">
        <v>20.367454572097401</v>
      </c>
      <c r="AM116" s="6">
        <v>20.676020061604</v>
      </c>
      <c r="AN116" s="4"/>
      <c r="AO116" s="4"/>
    </row>
    <row r="117" spans="1:41" ht="18.75" customHeight="1" x14ac:dyDescent="0.25">
      <c r="A117" s="14" t="s">
        <v>347</v>
      </c>
      <c r="B117" s="2" t="s">
        <v>4</v>
      </c>
      <c r="C117" s="2" t="s">
        <v>2</v>
      </c>
      <c r="D117" s="2" t="s">
        <v>19</v>
      </c>
      <c r="E117" s="2" t="s">
        <v>115</v>
      </c>
      <c r="F117" s="2" t="s">
        <v>2</v>
      </c>
      <c r="G117" s="4"/>
      <c r="H117" s="6">
        <v>6.1154405712888602</v>
      </c>
      <c r="I117" s="6">
        <v>5.71784777268536</v>
      </c>
      <c r="J117" s="6">
        <v>6.0085423464310397</v>
      </c>
      <c r="K117" s="6">
        <v>6.29923692017673</v>
      </c>
      <c r="L117" s="6">
        <v>6.5899314939224203</v>
      </c>
      <c r="M117" s="6">
        <v>6.8806260676680999</v>
      </c>
      <c r="N117" s="6">
        <v>7.1713206414137902</v>
      </c>
      <c r="O117" s="6">
        <v>7.3439089423293398</v>
      </c>
      <c r="P117" s="6">
        <v>7.5164972432448902</v>
      </c>
      <c r="Q117" s="6">
        <v>7.6890855441604398</v>
      </c>
      <c r="R117" s="6">
        <v>8.0855728399177806</v>
      </c>
      <c r="S117" s="6">
        <v>8.9531027336250002</v>
      </c>
      <c r="T117" s="6">
        <v>9.8309013339955893</v>
      </c>
      <c r="U117" s="6">
        <v>10.8140490813007</v>
      </c>
      <c r="V117" s="6"/>
      <c r="W117" s="6"/>
      <c r="X117" s="6"/>
      <c r="Y117" s="6"/>
      <c r="Z117" s="6">
        <v>12.0768604554695</v>
      </c>
      <c r="AA117" s="6">
        <v>12.2798857131507</v>
      </c>
      <c r="AB117" s="6">
        <v>12.482910970831901</v>
      </c>
      <c r="AC117" s="6">
        <v>12.6859362285131</v>
      </c>
      <c r="AD117" s="6">
        <v>12.928207031616401</v>
      </c>
      <c r="AE117" s="6">
        <v>13.1704778347197</v>
      </c>
      <c r="AF117" s="6">
        <v>13.412748637823</v>
      </c>
      <c r="AG117" s="6">
        <v>13.655019440926299</v>
      </c>
      <c r="AH117" s="6">
        <v>13.8972902440296</v>
      </c>
      <c r="AI117" s="6">
        <v>14.1318144978622</v>
      </c>
      <c r="AJ117" s="6">
        <v>14.3663387516947</v>
      </c>
      <c r="AK117" s="6">
        <v>14.6008630055273</v>
      </c>
      <c r="AL117" s="6">
        <v>14.8353872593598</v>
      </c>
      <c r="AM117" s="6">
        <v>15.0699115131924</v>
      </c>
      <c r="AN117" s="4"/>
      <c r="AO117" s="4"/>
    </row>
    <row r="118" spans="1:41" ht="18.75" customHeight="1" x14ac:dyDescent="0.25">
      <c r="A118" s="14" t="s">
        <v>347</v>
      </c>
      <c r="B118" s="2" t="s">
        <v>4</v>
      </c>
      <c r="C118" s="2" t="s">
        <v>2</v>
      </c>
      <c r="D118" s="2" t="s">
        <v>19</v>
      </c>
      <c r="E118" s="2" t="s">
        <v>116</v>
      </c>
      <c r="F118" s="2" t="s">
        <v>2</v>
      </c>
      <c r="G118" s="4"/>
      <c r="H118" s="6">
        <v>10.3501952967696</v>
      </c>
      <c r="I118" s="6">
        <v>10.0991521517055</v>
      </c>
      <c r="J118" s="6">
        <v>11.110494161468599</v>
      </c>
      <c r="K118" s="6">
        <v>11.5850015715657</v>
      </c>
      <c r="L118" s="6">
        <v>12.0595089816629</v>
      </c>
      <c r="M118" s="6">
        <v>12.536978825718201</v>
      </c>
      <c r="N118" s="6">
        <v>13.0150653774229</v>
      </c>
      <c r="O118" s="6">
        <v>13.2989101860346</v>
      </c>
      <c r="P118" s="6"/>
      <c r="Q118" s="6"/>
      <c r="R118" s="6"/>
      <c r="S118" s="6"/>
      <c r="T118" s="6"/>
      <c r="U118" s="6">
        <v>15.1970392359617</v>
      </c>
      <c r="V118" s="6">
        <v>15.5326242131464</v>
      </c>
      <c r="W118" s="6">
        <v>15.8682091903311</v>
      </c>
      <c r="X118" s="6">
        <v>16.203794167515799</v>
      </c>
      <c r="Y118" s="6">
        <v>16.4709161687368</v>
      </c>
      <c r="Z118" s="6">
        <v>16.738038169957701</v>
      </c>
      <c r="AA118" s="6">
        <v>17.005160171178598</v>
      </c>
      <c r="AB118" s="6">
        <v>17.272282172399599</v>
      </c>
      <c r="AC118" s="6">
        <v>17.5394041736205</v>
      </c>
      <c r="AD118" s="6">
        <v>17.858161861710599</v>
      </c>
      <c r="AE118" s="6">
        <v>18.1769195498008</v>
      </c>
      <c r="AF118" s="6">
        <v>18.495677237890899</v>
      </c>
      <c r="AG118" s="6">
        <v>18.814434925981001</v>
      </c>
      <c r="AH118" s="6">
        <v>19.133192614071099</v>
      </c>
      <c r="AI118" s="6">
        <v>19.441758103577701</v>
      </c>
      <c r="AJ118" s="6">
        <v>19.7503235930843</v>
      </c>
      <c r="AK118" s="6">
        <v>20.058889082590898</v>
      </c>
      <c r="AL118" s="6">
        <v>20.367454572097401</v>
      </c>
      <c r="AM118" s="6">
        <v>20.676020061604</v>
      </c>
      <c r="AN118" s="4"/>
      <c r="AO118" s="4"/>
    </row>
    <row r="119" spans="1:41" ht="18.75" customHeight="1" x14ac:dyDescent="0.25">
      <c r="A119" s="14" t="s">
        <v>347</v>
      </c>
      <c r="B119" s="2" t="s">
        <v>4</v>
      </c>
      <c r="C119" s="2" t="s">
        <v>2</v>
      </c>
      <c r="D119" s="2" t="s">
        <v>19</v>
      </c>
      <c r="E119" s="2" t="s">
        <v>117</v>
      </c>
      <c r="F119" s="2" t="s">
        <v>2</v>
      </c>
      <c r="G119" s="4"/>
      <c r="H119" s="6">
        <v>10.3366854801827</v>
      </c>
      <c r="I119" s="6">
        <v>9.7350917183100201</v>
      </c>
      <c r="J119" s="6">
        <v>10.1749388251739</v>
      </c>
      <c r="K119" s="6">
        <v>10.6147859320377</v>
      </c>
      <c r="L119" s="6">
        <v>11.054633038901599</v>
      </c>
      <c r="M119" s="6">
        <v>11.4944801457655</v>
      </c>
      <c r="N119" s="6">
        <v>11.9343272526293</v>
      </c>
      <c r="O119" s="6">
        <v>12.195468917085201</v>
      </c>
      <c r="P119" s="6">
        <v>12.4566105815412</v>
      </c>
      <c r="Q119" s="6">
        <v>6.2957525459666703</v>
      </c>
      <c r="R119" s="6"/>
      <c r="S119" s="6"/>
      <c r="T119" s="6"/>
      <c r="U119" s="6"/>
      <c r="V119" s="6"/>
      <c r="W119" s="6">
        <v>14.5665891519327</v>
      </c>
      <c r="X119" s="6">
        <v>14.875332580910801</v>
      </c>
      <c r="Y119" s="6">
        <v>15.1210890009518</v>
      </c>
      <c r="Z119" s="6">
        <v>15.366845420992901</v>
      </c>
      <c r="AA119" s="6">
        <v>15.6126018410339</v>
      </c>
      <c r="AB119" s="6">
        <v>15.858358261074899</v>
      </c>
      <c r="AC119" s="6">
        <v>16.104114681115899</v>
      </c>
      <c r="AD119" s="6">
        <v>16.3973767408771</v>
      </c>
      <c r="AE119" s="6">
        <v>16.6906388006383</v>
      </c>
      <c r="AF119" s="6">
        <v>16.983900860399501</v>
      </c>
      <c r="AG119" s="6">
        <v>17.277162920160698</v>
      </c>
      <c r="AH119" s="6">
        <v>17.570424979921899</v>
      </c>
      <c r="AI119" s="6">
        <v>17.854310057537099</v>
      </c>
      <c r="AJ119" s="6">
        <v>18.138195135152401</v>
      </c>
      <c r="AK119" s="6">
        <v>18.4220802127676</v>
      </c>
      <c r="AL119" s="6">
        <v>18.7059652903828</v>
      </c>
      <c r="AM119" s="6">
        <v>18.989850367997999</v>
      </c>
      <c r="AN119" s="4"/>
      <c r="AO119" s="4"/>
    </row>
    <row r="120" spans="1:41" ht="18.75" customHeight="1" x14ac:dyDescent="0.25">
      <c r="A120" s="14" t="s">
        <v>347</v>
      </c>
      <c r="B120" s="2" t="s">
        <v>4</v>
      </c>
      <c r="C120" s="2" t="s">
        <v>2</v>
      </c>
      <c r="D120" s="2" t="s">
        <v>19</v>
      </c>
      <c r="E120" s="2" t="s">
        <v>118</v>
      </c>
      <c r="F120" s="2" t="s">
        <v>2</v>
      </c>
      <c r="G120" s="4"/>
      <c r="H120" s="6">
        <v>10.4008072102587</v>
      </c>
      <c r="I120" s="6">
        <v>9.8007974740895296</v>
      </c>
      <c r="J120" s="6">
        <v>10.239486442077901</v>
      </c>
      <c r="K120" s="6">
        <v>10.6781754100663</v>
      </c>
      <c r="L120" s="6">
        <v>11.116864378054601</v>
      </c>
      <c r="M120" s="6">
        <v>11.555553346043</v>
      </c>
      <c r="N120" s="6">
        <v>11.9942423140314</v>
      </c>
      <c r="O120" s="6">
        <v>12.254696379753801</v>
      </c>
      <c r="P120" s="6">
        <v>12.5151504454762</v>
      </c>
      <c r="Q120" s="6">
        <v>12.775604511198599</v>
      </c>
      <c r="R120" s="6">
        <v>13.036058576921</v>
      </c>
      <c r="S120" s="6">
        <v>13.2965126426434</v>
      </c>
      <c r="T120" s="6">
        <v>13.6044431351215</v>
      </c>
      <c r="U120" s="6">
        <v>13.9123736275995</v>
      </c>
      <c r="V120" s="6">
        <v>11.0875298526524</v>
      </c>
      <c r="W120" s="6"/>
      <c r="X120" s="6"/>
      <c r="Y120" s="6"/>
      <c r="Z120" s="6"/>
      <c r="AA120" s="6"/>
      <c r="AB120" s="6"/>
      <c r="AC120" s="6">
        <v>16.0617117620641</v>
      </c>
      <c r="AD120" s="6">
        <v>16.354201648524999</v>
      </c>
      <c r="AE120" s="6">
        <v>16.646691534986001</v>
      </c>
      <c r="AF120" s="6">
        <v>16.983900860399501</v>
      </c>
      <c r="AG120" s="6">
        <v>17.277162920160698</v>
      </c>
      <c r="AH120" s="6">
        <v>17.570424979921899</v>
      </c>
      <c r="AI120" s="6">
        <v>17.854310057537099</v>
      </c>
      <c r="AJ120" s="6">
        <v>18.138195135152401</v>
      </c>
      <c r="AK120" s="6">
        <v>18.4220802127676</v>
      </c>
      <c r="AL120" s="6">
        <v>18.7059652903828</v>
      </c>
      <c r="AM120" s="6">
        <v>18.989850367997999</v>
      </c>
      <c r="AN120" s="4"/>
      <c r="AO120" s="4"/>
    </row>
    <row r="121" spans="1:41" ht="18.75" customHeight="1" x14ac:dyDescent="0.25">
      <c r="A121" s="14" t="s">
        <v>347</v>
      </c>
      <c r="B121" s="2" t="s">
        <v>4</v>
      </c>
      <c r="C121" s="2" t="s">
        <v>2</v>
      </c>
      <c r="D121" s="2" t="s">
        <v>19</v>
      </c>
      <c r="E121" s="2" t="s">
        <v>59</v>
      </c>
      <c r="F121" s="2" t="s">
        <v>2</v>
      </c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>
        <v>15.1909722222222</v>
      </c>
      <c r="W121" s="6">
        <v>5.3224828879267996</v>
      </c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4"/>
      <c r="AO121" s="4"/>
    </row>
    <row r="122" spans="1:41" ht="18.75" customHeight="1" x14ac:dyDescent="0.25">
      <c r="A122" s="14" t="s">
        <v>347</v>
      </c>
      <c r="B122" s="2" t="s">
        <v>4</v>
      </c>
      <c r="C122" s="2" t="s">
        <v>2</v>
      </c>
      <c r="D122" s="2" t="s">
        <v>19</v>
      </c>
      <c r="E122" s="2" t="s">
        <v>37</v>
      </c>
      <c r="F122" s="2" t="s">
        <v>2</v>
      </c>
      <c r="G122" s="4"/>
      <c r="H122" s="6">
        <v>4.769127007632</v>
      </c>
      <c r="I122" s="6">
        <v>4.5122894526059998</v>
      </c>
      <c r="J122" s="6">
        <v>4.8253753947611404</v>
      </c>
      <c r="K122" s="6">
        <v>5.8479413212934999</v>
      </c>
      <c r="L122" s="6">
        <v>5.9517310740614997</v>
      </c>
      <c r="M122" s="6">
        <v>6.0555208268295004</v>
      </c>
      <c r="N122" s="6">
        <v>6.1593105795975003</v>
      </c>
      <c r="O122" s="6">
        <v>6.2731256297287503</v>
      </c>
      <c r="P122" s="6">
        <v>6.3869406798600004</v>
      </c>
      <c r="Q122" s="6">
        <v>6.5007557299912504</v>
      </c>
      <c r="R122" s="6">
        <v>6.6145707801225004</v>
      </c>
      <c r="S122" s="6">
        <v>6.7283858302537496</v>
      </c>
      <c r="T122" s="6">
        <v>6.7427398078560001</v>
      </c>
      <c r="U122" s="6">
        <v>6.7570937854582498</v>
      </c>
      <c r="V122" s="6">
        <v>6.7714477630605003</v>
      </c>
      <c r="W122" s="6">
        <v>6.78580174066275</v>
      </c>
      <c r="X122" s="6">
        <v>6.8001557182649996</v>
      </c>
      <c r="Y122" s="6">
        <v>6.81014594639925</v>
      </c>
      <c r="Z122" s="6">
        <v>6.8201361745335003</v>
      </c>
      <c r="AA122" s="6">
        <v>6.8301264026677497</v>
      </c>
      <c r="AB122" s="6">
        <v>6.8401166308020001</v>
      </c>
      <c r="AC122" s="6">
        <v>6.8501068589362504</v>
      </c>
      <c r="AD122" s="6">
        <v>6.8658633687442503</v>
      </c>
      <c r="AE122" s="6">
        <v>6.8816198785522502</v>
      </c>
      <c r="AF122" s="6">
        <v>6.8973763883602501</v>
      </c>
      <c r="AG122" s="6">
        <v>6.9131328981682501</v>
      </c>
      <c r="AH122" s="6">
        <v>6.92888940797625</v>
      </c>
      <c r="AI122" s="6">
        <v>6.9690510207629996</v>
      </c>
      <c r="AJ122" s="6">
        <v>7.0092126335497502</v>
      </c>
      <c r="AK122" s="6">
        <v>7.0493742463364999</v>
      </c>
      <c r="AL122" s="6">
        <v>7.0895358591232496</v>
      </c>
      <c r="AM122" s="6">
        <v>7.1296974719100001</v>
      </c>
      <c r="AN122" s="4"/>
      <c r="AO122" s="4"/>
    </row>
    <row r="123" spans="1:41" ht="18.75" customHeight="1" x14ac:dyDescent="0.25">
      <c r="A123" s="14" t="s">
        <v>347</v>
      </c>
      <c r="B123" s="2" t="s">
        <v>4</v>
      </c>
      <c r="C123" s="2" t="s">
        <v>2</v>
      </c>
      <c r="D123" s="2" t="s">
        <v>19</v>
      </c>
      <c r="E123" s="2" t="s">
        <v>119</v>
      </c>
      <c r="F123" s="2" t="s">
        <v>2</v>
      </c>
      <c r="G123" s="4"/>
      <c r="H123" s="6">
        <v>4.6187312287117699</v>
      </c>
      <c r="I123" s="6">
        <v>4.3699931191570904</v>
      </c>
      <c r="J123" s="6">
        <v>4.67320580692751</v>
      </c>
      <c r="K123" s="6">
        <v>5.6635248256354398</v>
      </c>
      <c r="L123" s="6">
        <v>5.7640415389799804</v>
      </c>
      <c r="M123" s="6">
        <v>6.0555208268295004</v>
      </c>
      <c r="N123" s="6">
        <v>6.1593105795975003</v>
      </c>
      <c r="O123" s="6">
        <v>6.2731256297287503</v>
      </c>
      <c r="P123" s="6">
        <v>6.3869406798600004</v>
      </c>
      <c r="Q123" s="6">
        <v>6.5007557299912504</v>
      </c>
      <c r="R123" s="6">
        <v>6.6145707801225004</v>
      </c>
      <c r="S123" s="6">
        <v>6.7283858302537496</v>
      </c>
      <c r="T123" s="6">
        <v>6.7427398078560001</v>
      </c>
      <c r="U123" s="6">
        <v>6.7570937854582498</v>
      </c>
      <c r="V123" s="6">
        <v>6.7714477630605003</v>
      </c>
      <c r="W123" s="6">
        <v>6.78580174066275</v>
      </c>
      <c r="X123" s="6">
        <v>6.8001557182649996</v>
      </c>
      <c r="Y123" s="6">
        <v>6.81014594639925</v>
      </c>
      <c r="Z123" s="6">
        <v>6.6050612371981101</v>
      </c>
      <c r="AA123" s="6">
        <v>6.8301264026677497</v>
      </c>
      <c r="AB123" s="6">
        <v>6.8401166308020001</v>
      </c>
      <c r="AC123" s="6">
        <v>6.8501068589362504</v>
      </c>
      <c r="AD123" s="6">
        <v>6.8658633687442503</v>
      </c>
      <c r="AE123" s="6">
        <v>6.8816198785522502</v>
      </c>
      <c r="AF123" s="6">
        <v>6.8973763883602501</v>
      </c>
      <c r="AG123" s="6">
        <v>6.9131328981682501</v>
      </c>
      <c r="AH123" s="6">
        <v>6.92888940797625</v>
      </c>
      <c r="AI123" s="6">
        <v>6.9690510207629996</v>
      </c>
      <c r="AJ123" s="6">
        <v>7.0092126335497502</v>
      </c>
      <c r="AK123" s="6">
        <v>7.0493742463364999</v>
      </c>
      <c r="AL123" s="6">
        <v>7.0895358591232496</v>
      </c>
      <c r="AM123" s="6">
        <v>7.1296974719100001</v>
      </c>
      <c r="AN123" s="4"/>
      <c r="AO123" s="4"/>
    </row>
    <row r="124" spans="1:41" ht="18.75" customHeight="1" x14ac:dyDescent="0.25">
      <c r="A124" s="14" t="s">
        <v>347</v>
      </c>
      <c r="B124" s="2" t="s">
        <v>4</v>
      </c>
      <c r="C124" s="2" t="s">
        <v>2</v>
      </c>
      <c r="D124" s="2" t="s">
        <v>19</v>
      </c>
      <c r="E124" s="2" t="s">
        <v>120</v>
      </c>
      <c r="F124" s="2" t="s">
        <v>2</v>
      </c>
      <c r="G124" s="4"/>
      <c r="H124" s="6">
        <v>4.2744764235680597</v>
      </c>
      <c r="I124" s="6">
        <v>4.0176388685420603</v>
      </c>
      <c r="J124" s="6">
        <v>4.3307248106972001</v>
      </c>
      <c r="K124" s="6">
        <v>5.3532907372295604</v>
      </c>
      <c r="L124" s="6">
        <v>5.6969514955727396</v>
      </c>
      <c r="M124" s="6">
        <v>6.5426655950566301</v>
      </c>
      <c r="N124" s="6">
        <v>7.5142848733298102</v>
      </c>
      <c r="O124" s="6">
        <v>8.7095962115768</v>
      </c>
      <c r="P124" s="6">
        <v>10.062843006097101</v>
      </c>
      <c r="Q124" s="6">
        <v>11.4293719076018</v>
      </c>
      <c r="R124" s="6">
        <v>13.236206417986899</v>
      </c>
      <c r="S124" s="6">
        <v>15.1909722222222</v>
      </c>
      <c r="T124" s="6">
        <v>15.1909722222222</v>
      </c>
      <c r="U124" s="6">
        <v>15.1909722222222</v>
      </c>
      <c r="V124" s="6">
        <v>11.145978398553799</v>
      </c>
      <c r="W124" s="6">
        <v>11.201799714520099</v>
      </c>
      <c r="X124" s="6">
        <v>11.257621030486501</v>
      </c>
      <c r="Y124" s="6">
        <v>11.343256744942099</v>
      </c>
      <c r="Z124" s="6">
        <v>11.428892459397799</v>
      </c>
      <c r="AA124" s="6">
        <v>11.514528173853501</v>
      </c>
      <c r="AB124" s="6">
        <v>11.600163888309099</v>
      </c>
      <c r="AC124" s="6">
        <v>11.685799602764799</v>
      </c>
      <c r="AD124" s="6">
        <v>11.7731844510954</v>
      </c>
      <c r="AE124" s="6">
        <v>11.8605692994261</v>
      </c>
      <c r="AF124" s="6">
        <v>11.9479541477567</v>
      </c>
      <c r="AG124" s="6">
        <v>12.035338996087299</v>
      </c>
      <c r="AH124" s="6">
        <v>12.1227238444179</v>
      </c>
      <c r="AI124" s="6">
        <v>12.233762008847201</v>
      </c>
      <c r="AJ124" s="6">
        <v>12.344800173276401</v>
      </c>
      <c r="AK124" s="6">
        <v>12.4558383377056</v>
      </c>
      <c r="AL124" s="6">
        <v>12.5668765021348</v>
      </c>
      <c r="AM124" s="6">
        <v>12.677914666564099</v>
      </c>
      <c r="AN124" s="4"/>
      <c r="AO124" s="4"/>
    </row>
    <row r="125" spans="1:41" ht="18.75" customHeight="1" x14ac:dyDescent="0.25">
      <c r="A125" s="14" t="s">
        <v>347</v>
      </c>
      <c r="B125" s="2" t="s">
        <v>4</v>
      </c>
      <c r="C125" s="2" t="s">
        <v>2</v>
      </c>
      <c r="D125" s="2" t="s">
        <v>19</v>
      </c>
      <c r="E125" s="2" t="s">
        <v>121</v>
      </c>
      <c r="F125" s="2" t="s">
        <v>2</v>
      </c>
      <c r="G125" s="4"/>
      <c r="H125" s="6">
        <v>10.2582657809163</v>
      </c>
      <c r="I125" s="6">
        <v>9.8089485667760794</v>
      </c>
      <c r="J125" s="6">
        <v>10.251869190671</v>
      </c>
      <c r="K125" s="6">
        <v>11.084505104051701</v>
      </c>
      <c r="L125" s="6">
        <v>11.412459940565199</v>
      </c>
      <c r="M125" s="6">
        <v>11.740414777078801</v>
      </c>
      <c r="N125" s="6">
        <v>12.068369613592299</v>
      </c>
      <c r="O125" s="6">
        <v>12.3246563620974</v>
      </c>
      <c r="P125" s="6">
        <v>14.971572306378601</v>
      </c>
      <c r="Q125" s="6">
        <v>15.2763011731051</v>
      </c>
      <c r="R125" s="6">
        <v>15.5810300398316</v>
      </c>
      <c r="S125" s="6">
        <v>15.8857589065582</v>
      </c>
      <c r="T125" s="6">
        <v>15.991577652286299</v>
      </c>
      <c r="U125" s="6">
        <v>16.0973963980143</v>
      </c>
      <c r="V125" s="6">
        <v>16.420377403102101</v>
      </c>
      <c r="W125" s="6">
        <v>16.526196148830198</v>
      </c>
      <c r="X125" s="6">
        <v>16.632014894558299</v>
      </c>
      <c r="Y125" s="6">
        <v>16.808856845979101</v>
      </c>
      <c r="Z125" s="6">
        <v>16.985698797400001</v>
      </c>
      <c r="AA125" s="6">
        <v>17.162540748820799</v>
      </c>
      <c r="AB125" s="6">
        <v>17.3393827002417</v>
      </c>
      <c r="AC125" s="6">
        <v>17.516224651662501</v>
      </c>
      <c r="AD125" s="6">
        <v>17.6899722366799</v>
      </c>
      <c r="AE125" s="6">
        <v>17.863719821697298</v>
      </c>
      <c r="AF125" s="6">
        <v>18.037467406714601</v>
      </c>
      <c r="AG125" s="6">
        <v>18.211214991732</v>
      </c>
      <c r="AH125" s="6">
        <v>18.384962576749398</v>
      </c>
      <c r="AI125" s="6">
        <v>18.581457043712099</v>
      </c>
      <c r="AJ125" s="6">
        <v>18.7779515106749</v>
      </c>
      <c r="AK125" s="6">
        <v>18.9744459776376</v>
      </c>
      <c r="AL125" s="6">
        <v>19.170940444600401</v>
      </c>
      <c r="AM125" s="6">
        <v>19.367434911563201</v>
      </c>
      <c r="AN125" s="4"/>
      <c r="AO125" s="4"/>
    </row>
    <row r="126" spans="1:41" ht="18.75" customHeight="1" x14ac:dyDescent="0.25">
      <c r="A126" s="14" t="s">
        <v>347</v>
      </c>
      <c r="B126" s="2" t="s">
        <v>4</v>
      </c>
      <c r="C126" s="2" t="s">
        <v>2</v>
      </c>
      <c r="D126" s="2" t="s">
        <v>19</v>
      </c>
      <c r="E126" s="2" t="s">
        <v>122</v>
      </c>
      <c r="F126" s="2" t="s">
        <v>2</v>
      </c>
      <c r="G126" s="4"/>
      <c r="H126" s="6">
        <v>2222</v>
      </c>
      <c r="I126" s="6">
        <v>2222</v>
      </c>
      <c r="J126" s="6">
        <v>2222</v>
      </c>
      <c r="K126" s="6">
        <v>2222</v>
      </c>
      <c r="L126" s="6">
        <v>2222</v>
      </c>
      <c r="M126" s="6">
        <v>2222</v>
      </c>
      <c r="N126" s="6">
        <v>2222</v>
      </c>
      <c r="O126" s="6">
        <v>2222</v>
      </c>
      <c r="P126" s="6">
        <v>2222</v>
      </c>
      <c r="Q126" s="6">
        <v>2222</v>
      </c>
      <c r="R126" s="6">
        <v>2222</v>
      </c>
      <c r="S126" s="6">
        <v>2222</v>
      </c>
      <c r="T126" s="6">
        <v>2222</v>
      </c>
      <c r="U126" s="6">
        <v>2222</v>
      </c>
      <c r="V126" s="6">
        <v>2222</v>
      </c>
      <c r="W126" s="6">
        <v>2222</v>
      </c>
      <c r="X126" s="6">
        <v>2222</v>
      </c>
      <c r="Y126" s="6">
        <v>2222</v>
      </c>
      <c r="Z126" s="6">
        <v>2222</v>
      </c>
      <c r="AA126" s="6">
        <v>2222</v>
      </c>
      <c r="AB126" s="6">
        <v>2222</v>
      </c>
      <c r="AC126" s="6">
        <v>2222</v>
      </c>
      <c r="AD126" s="6">
        <v>2222</v>
      </c>
      <c r="AE126" s="6">
        <v>2222</v>
      </c>
      <c r="AF126" s="6">
        <v>2222</v>
      </c>
      <c r="AG126" s="6">
        <v>2222</v>
      </c>
      <c r="AH126" s="6">
        <v>2222</v>
      </c>
      <c r="AI126" s="6">
        <v>2222</v>
      </c>
      <c r="AJ126" s="6">
        <v>2222</v>
      </c>
      <c r="AK126" s="6">
        <v>2222</v>
      </c>
      <c r="AL126" s="6">
        <v>2222</v>
      </c>
      <c r="AM126" s="6">
        <v>2222</v>
      </c>
      <c r="AN126" s="4"/>
      <c r="AO126" s="4"/>
    </row>
    <row r="127" spans="1:41" ht="18.75" customHeight="1" x14ac:dyDescent="0.25">
      <c r="A127" s="14" t="s">
        <v>347</v>
      </c>
      <c r="B127" s="2" t="s">
        <v>4</v>
      </c>
      <c r="C127" s="2" t="s">
        <v>2</v>
      </c>
      <c r="D127" s="2" t="s">
        <v>19</v>
      </c>
      <c r="E127" s="2" t="s">
        <v>123</v>
      </c>
      <c r="F127" s="2" t="s">
        <v>2</v>
      </c>
      <c r="G127" s="4"/>
      <c r="H127" s="6">
        <v>4.3737812756717904</v>
      </c>
      <c r="I127" s="6">
        <v>4.1169437206457902</v>
      </c>
      <c r="J127" s="6">
        <v>4.4300296628009201</v>
      </c>
      <c r="K127" s="6">
        <v>5.4525955893332902</v>
      </c>
      <c r="L127" s="6">
        <v>5.5563853421012803</v>
      </c>
      <c r="M127" s="6">
        <v>5.6601750948692899</v>
      </c>
      <c r="N127" s="6">
        <v>5.7639648476373004</v>
      </c>
      <c r="O127" s="6">
        <v>5.87777989776853</v>
      </c>
      <c r="P127" s="6">
        <v>12.4566105815412</v>
      </c>
      <c r="Q127" s="6">
        <v>6.2957525459666703</v>
      </c>
      <c r="R127" s="6">
        <v>6.6145707801225004</v>
      </c>
      <c r="S127" s="6">
        <v>6.7283858302537496</v>
      </c>
      <c r="T127" s="6">
        <v>6.7427398078560001</v>
      </c>
      <c r="U127" s="6">
        <v>6.7570937854582498</v>
      </c>
      <c r="V127" s="6">
        <v>6.7714477630605003</v>
      </c>
      <c r="W127" s="6">
        <v>6.78580174066275</v>
      </c>
      <c r="X127" s="6">
        <v>6.8001557182649996</v>
      </c>
      <c r="Y127" s="6">
        <v>6.81014594639925</v>
      </c>
      <c r="Z127" s="6">
        <v>6.8201361745335003</v>
      </c>
      <c r="AA127" s="6">
        <v>6.8301264026677497</v>
      </c>
      <c r="AB127" s="6">
        <v>6.8401166308020001</v>
      </c>
      <c r="AC127" s="6">
        <v>6.8501068589362504</v>
      </c>
      <c r="AD127" s="6">
        <v>6.8658633687442503</v>
      </c>
      <c r="AE127" s="6">
        <v>6.8816198785522502</v>
      </c>
      <c r="AF127" s="6">
        <v>6.8973763883602501</v>
      </c>
      <c r="AG127" s="6">
        <v>6.9131328981682501</v>
      </c>
      <c r="AH127" s="6">
        <v>6.92888940797625</v>
      </c>
      <c r="AI127" s="6">
        <v>6.9690510207629996</v>
      </c>
      <c r="AJ127" s="6">
        <v>7.0092126335497502</v>
      </c>
      <c r="AK127" s="6">
        <v>7.0493742463364999</v>
      </c>
      <c r="AL127" s="6">
        <v>7.0895358591232496</v>
      </c>
      <c r="AM127" s="6">
        <v>7.1296974719100001</v>
      </c>
      <c r="AN127" s="4"/>
      <c r="AO127" s="4"/>
    </row>
    <row r="128" spans="1:41" ht="18.75" customHeight="1" x14ac:dyDescent="0.25">
      <c r="A128" s="14" t="s">
        <v>347</v>
      </c>
      <c r="B128" s="2" t="s">
        <v>4</v>
      </c>
      <c r="C128" s="2" t="s">
        <v>2</v>
      </c>
      <c r="D128" s="2" t="s">
        <v>19</v>
      </c>
      <c r="E128" s="2" t="s">
        <v>124</v>
      </c>
      <c r="F128" s="2" t="s">
        <v>2</v>
      </c>
      <c r="G128" s="4"/>
      <c r="H128" s="6">
        <v>4.6187312287117699</v>
      </c>
      <c r="I128" s="6">
        <v>4.3699931191570904</v>
      </c>
      <c r="J128" s="6">
        <v>4.67320580692751</v>
      </c>
      <c r="K128" s="6">
        <v>5.6635248256354398</v>
      </c>
      <c r="L128" s="6">
        <v>5.7640415389799804</v>
      </c>
      <c r="M128" s="6">
        <v>5.8645582523245103</v>
      </c>
      <c r="N128" s="6">
        <v>7.8190617084026197</v>
      </c>
      <c r="O128" s="6">
        <v>7.9882169439122199</v>
      </c>
      <c r="P128" s="6">
        <v>10.1967152242773</v>
      </c>
      <c r="Q128" s="6">
        <v>10.4081592686642</v>
      </c>
      <c r="R128" s="6">
        <v>10.619603313051201</v>
      </c>
      <c r="S128" s="6">
        <v>10.8310473574382</v>
      </c>
      <c r="T128" s="6">
        <v>10.916541522509601</v>
      </c>
      <c r="U128" s="6">
        <v>11.002035687580999</v>
      </c>
      <c r="V128" s="6">
        <v>11.0875298526524</v>
      </c>
      <c r="W128" s="6">
        <v>11.173024017723799</v>
      </c>
      <c r="X128" s="6">
        <v>11.2585181827952</v>
      </c>
      <c r="Y128" s="6">
        <v>11.408106424335401</v>
      </c>
      <c r="Z128" s="6">
        <v>11.5576946658755</v>
      </c>
      <c r="AA128" s="6">
        <v>11.707282907415699</v>
      </c>
      <c r="AB128" s="6">
        <v>11.856871148955801</v>
      </c>
      <c r="AC128" s="6">
        <v>12.006459390496</v>
      </c>
      <c r="AD128" s="6">
        <v>12.150581258440999</v>
      </c>
      <c r="AE128" s="6">
        <v>12.294703126385899</v>
      </c>
      <c r="AF128" s="6">
        <v>12.438824994330901</v>
      </c>
      <c r="AG128" s="6">
        <v>12.5829468622759</v>
      </c>
      <c r="AH128" s="6">
        <v>12.7270687302208</v>
      </c>
      <c r="AI128" s="6">
        <v>12.8793452681575</v>
      </c>
      <c r="AJ128" s="6">
        <v>13.031621806094201</v>
      </c>
      <c r="AK128" s="6">
        <v>13.1838983440308</v>
      </c>
      <c r="AL128" s="6">
        <v>13.3361748819675</v>
      </c>
      <c r="AM128" s="6">
        <v>13.4884514199042</v>
      </c>
      <c r="AN128" s="4"/>
      <c r="AO128" s="4"/>
    </row>
    <row r="129" spans="1:41" ht="18.75" customHeight="1" x14ac:dyDescent="0.25">
      <c r="A129" s="14" t="s">
        <v>347</v>
      </c>
      <c r="B129" s="2" t="s">
        <v>4</v>
      </c>
      <c r="C129" s="2" t="s">
        <v>2</v>
      </c>
      <c r="D129" s="2" t="s">
        <v>19</v>
      </c>
      <c r="E129" s="2" t="s">
        <v>125</v>
      </c>
      <c r="F129" s="2" t="s">
        <v>2</v>
      </c>
      <c r="G129" s="4"/>
      <c r="H129" s="6">
        <v>4.2744764235680703</v>
      </c>
      <c r="I129" s="6">
        <v>4.0176388685420603</v>
      </c>
      <c r="J129" s="6">
        <v>4.3307248106972001</v>
      </c>
      <c r="K129" s="6">
        <v>5.3532907372295604</v>
      </c>
      <c r="L129" s="6">
        <v>5.45708048999757</v>
      </c>
      <c r="M129" s="6">
        <v>5.5608702427655698</v>
      </c>
      <c r="N129" s="6">
        <v>5.6646599955335697</v>
      </c>
      <c r="O129" s="6">
        <v>5.77847504566481</v>
      </c>
      <c r="P129" s="6">
        <v>5.89229009579606</v>
      </c>
      <c r="Q129" s="6">
        <v>6.00610514592731</v>
      </c>
      <c r="R129" s="6">
        <v>6.1199201960585601</v>
      </c>
      <c r="S129" s="6">
        <v>6.2337352461898101</v>
      </c>
      <c r="T129" s="6">
        <v>6.2480892237920598</v>
      </c>
      <c r="U129" s="6">
        <v>6.2624432013943103</v>
      </c>
      <c r="V129" s="6">
        <v>6.2767971789965697</v>
      </c>
      <c r="W129" s="6">
        <v>6.6124903007713698</v>
      </c>
      <c r="X129" s="6">
        <v>6.8001557182649996</v>
      </c>
      <c r="Y129" s="6">
        <v>6.81014594639925</v>
      </c>
      <c r="Z129" s="6">
        <v>6.8201361745335003</v>
      </c>
      <c r="AA129" s="6">
        <v>6.8301264026677497</v>
      </c>
      <c r="AB129" s="6">
        <v>6.8401166308020001</v>
      </c>
      <c r="AC129" s="6">
        <v>6.8501068589362504</v>
      </c>
      <c r="AD129" s="6">
        <v>6.8658633687442503</v>
      </c>
      <c r="AE129" s="6">
        <v>6.8816198785522502</v>
      </c>
      <c r="AF129" s="6">
        <v>6.8973763883602501</v>
      </c>
      <c r="AG129" s="6">
        <v>6.9131328981682501</v>
      </c>
      <c r="AH129" s="6">
        <v>6.92888940797625</v>
      </c>
      <c r="AI129" s="6">
        <v>6.9690510207629996</v>
      </c>
      <c r="AJ129" s="6">
        <v>7.0092126335497502</v>
      </c>
      <c r="AK129" s="6">
        <v>7.0493742463364999</v>
      </c>
      <c r="AL129" s="6">
        <v>7.0895358591232496</v>
      </c>
      <c r="AM129" s="6">
        <v>7.1296974719100001</v>
      </c>
      <c r="AN129" s="4"/>
      <c r="AO129" s="4"/>
    </row>
    <row r="130" spans="1:41" ht="18.75" customHeight="1" x14ac:dyDescent="0.25">
      <c r="A130" s="14" t="s">
        <v>347</v>
      </c>
      <c r="B130" s="2" t="s">
        <v>4</v>
      </c>
      <c r="C130" s="2" t="s">
        <v>2</v>
      </c>
      <c r="D130" s="2" t="s">
        <v>19</v>
      </c>
      <c r="E130" s="2" t="s">
        <v>126</v>
      </c>
      <c r="F130" s="2" t="s">
        <v>2</v>
      </c>
      <c r="G130" s="4"/>
      <c r="H130" s="6">
        <v>2222</v>
      </c>
      <c r="I130" s="6">
        <v>2222</v>
      </c>
      <c r="J130" s="6">
        <v>2222</v>
      </c>
      <c r="K130" s="6">
        <v>2222</v>
      </c>
      <c r="L130" s="6">
        <v>2222</v>
      </c>
      <c r="M130" s="6">
        <v>2222</v>
      </c>
      <c r="N130" s="6">
        <v>2222</v>
      </c>
      <c r="O130" s="6">
        <v>2222</v>
      </c>
      <c r="P130" s="6">
        <v>2222</v>
      </c>
      <c r="Q130" s="6">
        <v>2222</v>
      </c>
      <c r="R130" s="6">
        <v>2222</v>
      </c>
      <c r="S130" s="6">
        <v>2222</v>
      </c>
      <c r="T130" s="6">
        <v>2222</v>
      </c>
      <c r="U130" s="6">
        <v>2222</v>
      </c>
      <c r="V130" s="6">
        <v>2222</v>
      </c>
      <c r="W130" s="6">
        <v>2222</v>
      </c>
      <c r="X130" s="6">
        <v>2222</v>
      </c>
      <c r="Y130" s="6">
        <v>2222</v>
      </c>
      <c r="Z130" s="6">
        <v>2222</v>
      </c>
      <c r="AA130" s="6">
        <v>2222</v>
      </c>
      <c r="AB130" s="6">
        <v>2222</v>
      </c>
      <c r="AC130" s="6">
        <v>2222</v>
      </c>
      <c r="AD130" s="6">
        <v>2222</v>
      </c>
      <c r="AE130" s="6">
        <v>2222</v>
      </c>
      <c r="AF130" s="6">
        <v>2222</v>
      </c>
      <c r="AG130" s="6">
        <v>2222</v>
      </c>
      <c r="AH130" s="6">
        <v>2222</v>
      </c>
      <c r="AI130" s="6">
        <v>2222</v>
      </c>
      <c r="AJ130" s="6">
        <v>2222</v>
      </c>
      <c r="AK130" s="6">
        <v>2222</v>
      </c>
      <c r="AL130" s="6">
        <v>2222</v>
      </c>
      <c r="AM130" s="6">
        <v>2222</v>
      </c>
      <c r="AN130" s="4"/>
      <c r="AO130" s="4"/>
    </row>
    <row r="131" spans="1:41" ht="18.75" customHeight="1" x14ac:dyDescent="0.25">
      <c r="A131" s="14" t="s">
        <v>347</v>
      </c>
      <c r="B131" s="2" t="s">
        <v>4</v>
      </c>
      <c r="C131" s="2" t="s">
        <v>2</v>
      </c>
      <c r="D131" s="2" t="s">
        <v>19</v>
      </c>
      <c r="E131" s="2" t="s">
        <v>127</v>
      </c>
      <c r="F131" s="2" t="s">
        <v>2</v>
      </c>
      <c r="G131" s="4"/>
      <c r="H131" s="6">
        <v>4.2744764235680597</v>
      </c>
      <c r="I131" s="6">
        <v>4.0176388685420603</v>
      </c>
      <c r="J131" s="6">
        <v>4.3307248106972001</v>
      </c>
      <c r="K131" s="6">
        <v>5.3532907372295604</v>
      </c>
      <c r="L131" s="6">
        <v>5.4570804899975602</v>
      </c>
      <c r="M131" s="6">
        <v>5.5608702427655601</v>
      </c>
      <c r="N131" s="6">
        <v>5.6646599955335599</v>
      </c>
      <c r="O131" s="6">
        <v>5.77847504566481</v>
      </c>
      <c r="P131" s="6">
        <v>5.9915949478997801</v>
      </c>
      <c r="Q131" s="6">
        <v>6.1054099980310301</v>
      </c>
      <c r="R131" s="6">
        <v>6.2192250481622899</v>
      </c>
      <c r="S131" s="6">
        <v>6.3330400982935302</v>
      </c>
      <c r="T131" s="6">
        <v>6.3473940758957799</v>
      </c>
      <c r="U131" s="6">
        <v>6.3617480534980304</v>
      </c>
      <c r="V131" s="6">
        <v>6.7714477630605003</v>
      </c>
      <c r="W131" s="6">
        <v>6.78580174066275</v>
      </c>
      <c r="X131" s="6">
        <v>6.8001557182649996</v>
      </c>
      <c r="Y131" s="6">
        <v>6.81014594639925</v>
      </c>
      <c r="Z131" s="6">
        <v>6.8201361745335003</v>
      </c>
      <c r="AA131" s="6">
        <v>6.8301264026677497</v>
      </c>
      <c r="AB131" s="6">
        <v>6.8401166308020001</v>
      </c>
      <c r="AC131" s="6">
        <v>6.8501068589362504</v>
      </c>
      <c r="AD131" s="6">
        <v>6.8658633687442503</v>
      </c>
      <c r="AE131" s="6">
        <v>6.8816198785522502</v>
      </c>
      <c r="AF131" s="6">
        <v>6.8973763883602501</v>
      </c>
      <c r="AG131" s="6">
        <v>6.9131328981682501</v>
      </c>
      <c r="AH131" s="6">
        <v>6.92888940797625</v>
      </c>
      <c r="AI131" s="6">
        <v>6.9690510207629996</v>
      </c>
      <c r="AJ131" s="6">
        <v>7.0092126335497502</v>
      </c>
      <c r="AK131" s="6">
        <v>7.0493742463364999</v>
      </c>
      <c r="AL131" s="6">
        <v>7.0895358591232496</v>
      </c>
      <c r="AM131" s="6">
        <v>7.1296974719100001</v>
      </c>
      <c r="AN131" s="4"/>
      <c r="AO131" s="4"/>
    </row>
    <row r="132" spans="1:41" ht="18.75" customHeight="1" x14ac:dyDescent="0.25">
      <c r="A132" s="14" t="s">
        <v>347</v>
      </c>
      <c r="B132" s="2" t="s">
        <v>4</v>
      </c>
      <c r="C132" s="2" t="s">
        <v>2</v>
      </c>
      <c r="D132" s="2" t="s">
        <v>19</v>
      </c>
      <c r="E132" s="2" t="s">
        <v>128</v>
      </c>
      <c r="F132" s="2" t="s">
        <v>2</v>
      </c>
      <c r="G132" s="4"/>
      <c r="H132" s="6">
        <v>4.2744764235680703</v>
      </c>
      <c r="I132" s="6">
        <v>4.0176388685420603</v>
      </c>
      <c r="J132" s="6">
        <v>4.3307248106972001</v>
      </c>
      <c r="K132" s="6">
        <v>5.3532907372295604</v>
      </c>
      <c r="L132" s="6">
        <v>5.45708048999757</v>
      </c>
      <c r="M132" s="6">
        <v>5.5608702427655698</v>
      </c>
      <c r="N132" s="6">
        <v>5.6646599955335697</v>
      </c>
      <c r="O132" s="6">
        <v>5.77847504566481</v>
      </c>
      <c r="P132" s="6">
        <v>5.9915949478997899</v>
      </c>
      <c r="Q132" s="6">
        <v>6.1054099980310399</v>
      </c>
      <c r="R132" s="6">
        <v>6.2192250481622899</v>
      </c>
      <c r="S132" s="6">
        <v>6.3330400982935302</v>
      </c>
      <c r="T132" s="6">
        <v>6.3473940758957701</v>
      </c>
      <c r="U132" s="6">
        <v>6.3617480534980402</v>
      </c>
      <c r="V132" s="6">
        <v>6.7714477630605003</v>
      </c>
      <c r="W132" s="6">
        <v>6.78580174066275</v>
      </c>
      <c r="X132" s="6">
        <v>6.8001557182649996</v>
      </c>
      <c r="Y132" s="6">
        <v>6.81014594639925</v>
      </c>
      <c r="Z132" s="6">
        <v>6.8201361745335003</v>
      </c>
      <c r="AA132" s="6">
        <v>6.8301264026677497</v>
      </c>
      <c r="AB132" s="6">
        <v>6.8401166308020001</v>
      </c>
      <c r="AC132" s="6">
        <v>6.8501068589362504</v>
      </c>
      <c r="AD132" s="6">
        <v>6.8658633687442503</v>
      </c>
      <c r="AE132" s="6">
        <v>6.8816198785522502</v>
      </c>
      <c r="AF132" s="6">
        <v>6.8973763883602501</v>
      </c>
      <c r="AG132" s="6">
        <v>6.9131328981682501</v>
      </c>
      <c r="AH132" s="6">
        <v>6.92888940797625</v>
      </c>
      <c r="AI132" s="6">
        <v>6.9690510207629996</v>
      </c>
      <c r="AJ132" s="6">
        <v>7.0092126335497502</v>
      </c>
      <c r="AK132" s="6">
        <v>7.0493742463364999</v>
      </c>
      <c r="AL132" s="6">
        <v>7.0895358591232496</v>
      </c>
      <c r="AM132" s="6">
        <v>7.1296974719100001</v>
      </c>
      <c r="AN132" s="4"/>
      <c r="AO132" s="4"/>
    </row>
    <row r="133" spans="1:41" ht="18.75" customHeight="1" x14ac:dyDescent="0.25">
      <c r="A133" s="14" t="s">
        <v>347</v>
      </c>
      <c r="B133" s="2" t="s">
        <v>4</v>
      </c>
      <c r="C133" s="2" t="s">
        <v>2</v>
      </c>
      <c r="D133" s="2" t="s">
        <v>19</v>
      </c>
      <c r="E133" s="2" t="s">
        <v>129</v>
      </c>
      <c r="F133" s="2" t="s">
        <v>2</v>
      </c>
      <c r="G133" s="4"/>
      <c r="H133" s="6">
        <v>2222</v>
      </c>
      <c r="I133" s="6">
        <v>2222</v>
      </c>
      <c r="J133" s="6">
        <v>2222</v>
      </c>
      <c r="K133" s="6">
        <v>2222</v>
      </c>
      <c r="L133" s="6">
        <v>2222</v>
      </c>
      <c r="M133" s="6">
        <v>2222</v>
      </c>
      <c r="N133" s="6">
        <v>2222</v>
      </c>
      <c r="O133" s="6">
        <v>2222</v>
      </c>
      <c r="P133" s="6">
        <v>2222</v>
      </c>
      <c r="Q133" s="6">
        <v>2222</v>
      </c>
      <c r="R133" s="6">
        <v>2222</v>
      </c>
      <c r="S133" s="6">
        <v>2222</v>
      </c>
      <c r="T133" s="6">
        <v>2222</v>
      </c>
      <c r="U133" s="6">
        <v>2222</v>
      </c>
      <c r="V133" s="6">
        <v>2222</v>
      </c>
      <c r="W133" s="6">
        <v>2222</v>
      </c>
      <c r="X133" s="6">
        <v>2222</v>
      </c>
      <c r="Y133" s="6">
        <v>2222</v>
      </c>
      <c r="Z133" s="6">
        <v>2222</v>
      </c>
      <c r="AA133" s="6">
        <v>2222</v>
      </c>
      <c r="AB133" s="6">
        <v>2222</v>
      </c>
      <c r="AC133" s="6">
        <v>2222</v>
      </c>
      <c r="AD133" s="6">
        <v>2222</v>
      </c>
      <c r="AE133" s="6">
        <v>2222</v>
      </c>
      <c r="AF133" s="6">
        <v>2222</v>
      </c>
      <c r="AG133" s="6">
        <v>2222</v>
      </c>
      <c r="AH133" s="6">
        <v>2222</v>
      </c>
      <c r="AI133" s="6">
        <v>2222</v>
      </c>
      <c r="AJ133" s="6">
        <v>2222</v>
      </c>
      <c r="AK133" s="6">
        <v>2222</v>
      </c>
      <c r="AL133" s="6">
        <v>2222</v>
      </c>
      <c r="AM133" s="6">
        <v>2222</v>
      </c>
      <c r="AN133" s="4"/>
      <c r="AO133" s="4"/>
    </row>
    <row r="134" spans="1:41" ht="18.75" customHeight="1" x14ac:dyDescent="0.25">
      <c r="A134" s="14" t="s">
        <v>347</v>
      </c>
      <c r="B134" s="2" t="s">
        <v>4</v>
      </c>
      <c r="C134" s="2" t="s">
        <v>2</v>
      </c>
      <c r="D134" s="2" t="s">
        <v>19</v>
      </c>
      <c r="E134" s="2" t="s">
        <v>130</v>
      </c>
      <c r="F134" s="2" t="s">
        <v>2</v>
      </c>
      <c r="G134" s="4"/>
      <c r="H134" s="6">
        <v>2222</v>
      </c>
      <c r="I134" s="6">
        <v>2222</v>
      </c>
      <c r="J134" s="6">
        <v>2222</v>
      </c>
      <c r="K134" s="6">
        <v>2222</v>
      </c>
      <c r="L134" s="6">
        <v>2222</v>
      </c>
      <c r="M134" s="6">
        <v>2222</v>
      </c>
      <c r="N134" s="6">
        <v>2222</v>
      </c>
      <c r="O134" s="6">
        <v>2222</v>
      </c>
      <c r="P134" s="6">
        <v>2222</v>
      </c>
      <c r="Q134" s="6">
        <v>2222</v>
      </c>
      <c r="R134" s="6">
        <v>2222</v>
      </c>
      <c r="S134" s="6">
        <v>2222</v>
      </c>
      <c r="T134" s="6">
        <v>2222</v>
      </c>
      <c r="U134" s="6">
        <v>2222</v>
      </c>
      <c r="V134" s="6">
        <v>2222</v>
      </c>
      <c r="W134" s="6">
        <v>2222</v>
      </c>
      <c r="X134" s="6">
        <v>2222</v>
      </c>
      <c r="Y134" s="6">
        <v>2222</v>
      </c>
      <c r="Z134" s="6">
        <v>2222</v>
      </c>
      <c r="AA134" s="6">
        <v>2222</v>
      </c>
      <c r="AB134" s="6">
        <v>2222</v>
      </c>
      <c r="AC134" s="6">
        <v>2222</v>
      </c>
      <c r="AD134" s="6">
        <v>2222</v>
      </c>
      <c r="AE134" s="6">
        <v>2222</v>
      </c>
      <c r="AF134" s="6">
        <v>2222</v>
      </c>
      <c r="AG134" s="6">
        <v>2222</v>
      </c>
      <c r="AH134" s="6">
        <v>2222</v>
      </c>
      <c r="AI134" s="6">
        <v>2222</v>
      </c>
      <c r="AJ134" s="6">
        <v>2222</v>
      </c>
      <c r="AK134" s="6">
        <v>2222</v>
      </c>
      <c r="AL134" s="6">
        <v>2222</v>
      </c>
      <c r="AM134" s="6">
        <v>2222</v>
      </c>
      <c r="AN134" s="4"/>
      <c r="AO134" s="4"/>
    </row>
    <row r="135" spans="1:41" ht="18.75" customHeight="1" x14ac:dyDescent="0.25">
      <c r="A135" s="14" t="s">
        <v>347</v>
      </c>
      <c r="B135" s="2" t="s">
        <v>4</v>
      </c>
      <c r="C135" s="2" t="s">
        <v>2</v>
      </c>
      <c r="D135" s="2" t="s">
        <v>19</v>
      </c>
      <c r="E135" s="2" t="s">
        <v>131</v>
      </c>
      <c r="F135" s="2" t="s">
        <v>2</v>
      </c>
      <c r="G135" s="4"/>
      <c r="H135" s="6">
        <v>2222</v>
      </c>
      <c r="I135" s="6">
        <v>2222</v>
      </c>
      <c r="J135" s="6">
        <v>2222</v>
      </c>
      <c r="K135" s="6">
        <v>2222</v>
      </c>
      <c r="L135" s="6">
        <v>2222</v>
      </c>
      <c r="M135" s="6">
        <v>2222</v>
      </c>
      <c r="N135" s="6">
        <v>2222</v>
      </c>
      <c r="O135" s="6">
        <v>2222</v>
      </c>
      <c r="P135" s="6">
        <v>2222</v>
      </c>
      <c r="Q135" s="6">
        <v>2222</v>
      </c>
      <c r="R135" s="6">
        <v>2222</v>
      </c>
      <c r="S135" s="6">
        <v>2222</v>
      </c>
      <c r="T135" s="6">
        <v>2222</v>
      </c>
      <c r="U135" s="6">
        <v>2222</v>
      </c>
      <c r="V135" s="6">
        <v>2222</v>
      </c>
      <c r="W135" s="6">
        <v>2222</v>
      </c>
      <c r="X135" s="6">
        <v>2222</v>
      </c>
      <c r="Y135" s="6">
        <v>2222</v>
      </c>
      <c r="Z135" s="6">
        <v>2222</v>
      </c>
      <c r="AA135" s="6">
        <v>2222</v>
      </c>
      <c r="AB135" s="6">
        <v>2222</v>
      </c>
      <c r="AC135" s="6">
        <v>2222</v>
      </c>
      <c r="AD135" s="6">
        <v>2222</v>
      </c>
      <c r="AE135" s="6">
        <v>2222</v>
      </c>
      <c r="AF135" s="6">
        <v>2222</v>
      </c>
      <c r="AG135" s="6">
        <v>2222</v>
      </c>
      <c r="AH135" s="6">
        <v>2222</v>
      </c>
      <c r="AI135" s="6">
        <v>2222</v>
      </c>
      <c r="AJ135" s="6">
        <v>2222</v>
      </c>
      <c r="AK135" s="6">
        <v>2222</v>
      </c>
      <c r="AL135" s="6">
        <v>2222</v>
      </c>
      <c r="AM135" s="6">
        <v>2222</v>
      </c>
      <c r="AN135" s="4"/>
      <c r="AO135" s="4"/>
    </row>
    <row r="136" spans="1:41" ht="18.75" customHeight="1" x14ac:dyDescent="0.25">
      <c r="A136" s="14" t="s">
        <v>347</v>
      </c>
      <c r="B136" s="2" t="s">
        <v>4</v>
      </c>
      <c r="C136" s="2" t="s">
        <v>2</v>
      </c>
      <c r="D136" s="2" t="s">
        <v>19</v>
      </c>
      <c r="E136" s="2" t="s">
        <v>132</v>
      </c>
      <c r="F136" s="2" t="s">
        <v>2</v>
      </c>
      <c r="G136" s="4"/>
      <c r="H136" s="6">
        <v>4.769127007632</v>
      </c>
      <c r="I136" s="6">
        <v>4.5122894526059998</v>
      </c>
      <c r="J136" s="6">
        <v>4.8253753947611404</v>
      </c>
      <c r="K136" s="6">
        <v>5.8479413212934999</v>
      </c>
      <c r="L136" s="6">
        <v>5.9517310740614997</v>
      </c>
      <c r="M136" s="6">
        <v>6.0555208268295004</v>
      </c>
      <c r="N136" s="6">
        <v>6.1593105795975003</v>
      </c>
      <c r="O136" s="6">
        <v>6.2731256297287503</v>
      </c>
      <c r="P136" s="6">
        <v>6.3869406798600004</v>
      </c>
      <c r="Q136" s="6">
        <v>6.5007557299912504</v>
      </c>
      <c r="R136" s="6">
        <v>6.6145707801225004</v>
      </c>
      <c r="S136" s="6">
        <v>6.7283858302537496</v>
      </c>
      <c r="T136" s="6">
        <v>6.7427398078560001</v>
      </c>
      <c r="U136" s="6">
        <v>6.7570937854582498</v>
      </c>
      <c r="V136" s="6">
        <v>6.7714477630605003</v>
      </c>
      <c r="W136" s="6">
        <v>6.78580174066275</v>
      </c>
      <c r="X136" s="6">
        <v>6.8001557182649996</v>
      </c>
      <c r="Y136" s="6">
        <v>6.81014594639925</v>
      </c>
      <c r="Z136" s="6">
        <v>6.8201361745335003</v>
      </c>
      <c r="AA136" s="6">
        <v>6.8301264026677497</v>
      </c>
      <c r="AB136" s="6">
        <v>6.8401166308020001</v>
      </c>
      <c r="AC136" s="6">
        <v>6.8501068589362504</v>
      </c>
      <c r="AD136" s="6">
        <v>6.8658633687442503</v>
      </c>
      <c r="AE136" s="6">
        <v>6.8816198785522502</v>
      </c>
      <c r="AF136" s="6">
        <v>6.8973763883602501</v>
      </c>
      <c r="AG136" s="6">
        <v>6.9131328981682501</v>
      </c>
      <c r="AH136" s="6">
        <v>6.92888940797625</v>
      </c>
      <c r="AI136" s="6">
        <v>6.9690510207629996</v>
      </c>
      <c r="AJ136" s="6">
        <v>7.0092126335497502</v>
      </c>
      <c r="AK136" s="6">
        <v>7.0493742463364999</v>
      </c>
      <c r="AL136" s="6">
        <v>7.0895358591232496</v>
      </c>
      <c r="AM136" s="6">
        <v>7.1296974719100001</v>
      </c>
      <c r="AN136" s="4"/>
      <c r="AO136" s="4"/>
    </row>
    <row r="137" spans="1:41" ht="18.75" customHeight="1" x14ac:dyDescent="0.25">
      <c r="A137" s="14" t="s">
        <v>347</v>
      </c>
      <c r="B137" s="2" t="s">
        <v>4</v>
      </c>
      <c r="C137" s="2" t="s">
        <v>2</v>
      </c>
      <c r="D137" s="2" t="s">
        <v>19</v>
      </c>
      <c r="E137" s="2" t="s">
        <v>133</v>
      </c>
      <c r="F137" s="2" t="s">
        <v>2</v>
      </c>
      <c r="G137" s="4"/>
      <c r="H137" s="6">
        <v>4.769127007632</v>
      </c>
      <c r="I137" s="6">
        <v>4.5122894526059998</v>
      </c>
      <c r="J137" s="6">
        <v>4.8253753947611404</v>
      </c>
      <c r="K137" s="6">
        <v>5.8479413212934999</v>
      </c>
      <c r="L137" s="6">
        <v>5.9517310740614997</v>
      </c>
      <c r="M137" s="6">
        <v>6.0555208268295004</v>
      </c>
      <c r="N137" s="6">
        <v>6.1593105795975003</v>
      </c>
      <c r="O137" s="6">
        <v>6.2731256297287503</v>
      </c>
      <c r="P137" s="6">
        <v>6.3869406798600004</v>
      </c>
      <c r="Q137" s="6">
        <v>6.5007557299912504</v>
      </c>
      <c r="R137" s="6">
        <v>6.6145707801225004</v>
      </c>
      <c r="S137" s="6">
        <v>6.7283858302537496</v>
      </c>
      <c r="T137" s="6">
        <v>6.7427398078560001</v>
      </c>
      <c r="U137" s="6">
        <v>6.7570937854582498</v>
      </c>
      <c r="V137" s="6">
        <v>6.7714477630605003</v>
      </c>
      <c r="W137" s="6">
        <v>6.78580174066275</v>
      </c>
      <c r="X137" s="6">
        <v>6.8001557182649996</v>
      </c>
      <c r="Y137" s="6">
        <v>6.81014594639925</v>
      </c>
      <c r="Z137" s="6">
        <v>6.8201361745335003</v>
      </c>
      <c r="AA137" s="6">
        <v>6.8301264026677497</v>
      </c>
      <c r="AB137" s="6">
        <v>6.8401166308020001</v>
      </c>
      <c r="AC137" s="6">
        <v>6.8501068589362504</v>
      </c>
      <c r="AD137" s="6">
        <v>6.8658633687442503</v>
      </c>
      <c r="AE137" s="6">
        <v>6.8816198785522502</v>
      </c>
      <c r="AF137" s="6">
        <v>6.8973763883602501</v>
      </c>
      <c r="AG137" s="6">
        <v>6.9131328981682501</v>
      </c>
      <c r="AH137" s="6">
        <v>6.92888940797625</v>
      </c>
      <c r="AI137" s="6">
        <v>6.9690510207629996</v>
      </c>
      <c r="AJ137" s="6">
        <v>7.0092126335497502</v>
      </c>
      <c r="AK137" s="6">
        <v>7.0493742463364999</v>
      </c>
      <c r="AL137" s="6">
        <v>7.0895358591232496</v>
      </c>
      <c r="AM137" s="6">
        <v>7.1296974719100001</v>
      </c>
      <c r="AN137" s="4"/>
      <c r="AO137" s="4"/>
    </row>
    <row r="138" spans="1:41" ht="18.75" customHeight="1" x14ac:dyDescent="0.25">
      <c r="A138" s="14" t="s">
        <v>347</v>
      </c>
      <c r="B138" s="2" t="s">
        <v>4</v>
      </c>
      <c r="C138" s="2" t="s">
        <v>2</v>
      </c>
      <c r="D138" s="2" t="s">
        <v>19</v>
      </c>
      <c r="E138" s="2" t="s">
        <v>38</v>
      </c>
      <c r="F138" s="2" t="s">
        <v>2</v>
      </c>
      <c r="G138" s="4"/>
      <c r="H138" s="6">
        <v>26.245557442552499</v>
      </c>
      <c r="I138" s="6">
        <v>25.994911975987499</v>
      </c>
      <c r="J138" s="6">
        <v>25.975150228491799</v>
      </c>
      <c r="K138" s="6">
        <v>25.955388480996</v>
      </c>
      <c r="L138" s="6">
        <v>25.9356267335003</v>
      </c>
      <c r="M138" s="6">
        <v>25.9158649860045</v>
      </c>
      <c r="N138" s="6">
        <v>25.8961032385088</v>
      </c>
      <c r="O138" s="6">
        <v>26.267399174454798</v>
      </c>
      <c r="P138" s="6">
        <v>26.6386951104008</v>
      </c>
      <c r="Q138" s="6">
        <v>27.009991046346801</v>
      </c>
      <c r="R138" s="6">
        <v>27.381286982292799</v>
      </c>
      <c r="S138" s="6">
        <v>27.752582918238801</v>
      </c>
      <c r="T138" s="6">
        <v>28.0941076852605</v>
      </c>
      <c r="U138" s="6">
        <v>28.435632452282299</v>
      </c>
      <c r="V138" s="6">
        <v>28.777157219304002</v>
      </c>
      <c r="W138" s="6">
        <v>29.1186819863258</v>
      </c>
      <c r="X138" s="6">
        <v>29.460206753347499</v>
      </c>
      <c r="Y138" s="6">
        <v>29.717449263186701</v>
      </c>
      <c r="Z138" s="6">
        <v>29.974691773025999</v>
      </c>
      <c r="AA138" s="6">
        <v>30.2319342828652</v>
      </c>
      <c r="AB138" s="6">
        <v>30.489176792704502</v>
      </c>
      <c r="AC138" s="6">
        <v>30.7464193025437</v>
      </c>
      <c r="AD138" s="6">
        <v>31.068664523968501</v>
      </c>
      <c r="AE138" s="6">
        <v>31.390909745393198</v>
      </c>
      <c r="AF138" s="6">
        <v>31.713154966817999</v>
      </c>
      <c r="AG138" s="6">
        <v>32.035400188242697</v>
      </c>
      <c r="AH138" s="6">
        <v>32.357645409667498</v>
      </c>
      <c r="AI138" s="6">
        <v>32.674606551317197</v>
      </c>
      <c r="AJ138" s="6">
        <v>32.991567692967003</v>
      </c>
      <c r="AK138" s="6">
        <v>33.308528834616702</v>
      </c>
      <c r="AL138" s="6">
        <v>33.6254899762665</v>
      </c>
      <c r="AM138" s="6">
        <v>33.9424511179162</v>
      </c>
      <c r="AN138" s="4"/>
      <c r="AO138" s="4"/>
    </row>
    <row r="139" spans="1:41" ht="18.75" customHeight="1" x14ac:dyDescent="0.25">
      <c r="A139" s="14" t="s">
        <v>347</v>
      </c>
      <c r="B139" s="2" t="s">
        <v>4</v>
      </c>
      <c r="C139" s="2" t="s">
        <v>2</v>
      </c>
      <c r="D139" s="2" t="s">
        <v>19</v>
      </c>
      <c r="E139" s="2" t="s">
        <v>134</v>
      </c>
      <c r="F139" s="2" t="s">
        <v>2</v>
      </c>
      <c r="G139" s="4"/>
      <c r="H139" s="6">
        <v>6.2819762055484896</v>
      </c>
      <c r="I139" s="6">
        <v>5.9436653560402704</v>
      </c>
      <c r="J139" s="6">
        <v>6.3560675495156902</v>
      </c>
      <c r="K139" s="6">
        <v>7.7030089936837998</v>
      </c>
      <c r="L139" s="6">
        <v>7.8397226430005196</v>
      </c>
      <c r="M139" s="6">
        <v>7.97643629231725</v>
      </c>
      <c r="N139" s="6">
        <v>8.1131499416339796</v>
      </c>
      <c r="O139" s="6">
        <v>8.2630690852453004</v>
      </c>
      <c r="P139" s="6">
        <v>8.4129882288566193</v>
      </c>
      <c r="Q139" s="6">
        <v>8.5629073724679508</v>
      </c>
      <c r="R139" s="6">
        <v>8.7128265160792697</v>
      </c>
      <c r="S139" s="6">
        <v>8.8627456596905905</v>
      </c>
      <c r="T139" s="6">
        <v>8.8816529661238306</v>
      </c>
      <c r="U139" s="6">
        <v>8.9005602725570601</v>
      </c>
      <c r="V139" s="6">
        <v>8.9194675789903002</v>
      </c>
      <c r="W139" s="6">
        <v>8.9383748854235296</v>
      </c>
      <c r="X139" s="6">
        <v>8.9572821918567591</v>
      </c>
      <c r="Y139" s="6">
        <v>8.9704414923591305</v>
      </c>
      <c r="Z139" s="6">
        <v>8.9836007928614894</v>
      </c>
      <c r="AA139" s="6">
        <v>8.9967600933638501</v>
      </c>
      <c r="AB139" s="6">
        <v>9.0099193938662108</v>
      </c>
      <c r="AC139" s="6">
        <v>9.0230786943685803</v>
      </c>
      <c r="AD139" s="6">
        <v>9.0438334403709195</v>
      </c>
      <c r="AE139" s="6">
        <v>9.0645881863732694</v>
      </c>
      <c r="AF139" s="6">
        <v>9.0853429323756192</v>
      </c>
      <c r="AG139" s="6">
        <v>9.1060976783779708</v>
      </c>
      <c r="AH139" s="6">
        <v>9.1268524243803206</v>
      </c>
      <c r="AI139" s="6">
        <v>9.1797539922142395</v>
      </c>
      <c r="AJ139" s="6">
        <v>9.2326555600481601</v>
      </c>
      <c r="AK139" s="6">
        <v>9.2855571278820808</v>
      </c>
      <c r="AL139" s="6">
        <v>9.3384586957159907</v>
      </c>
      <c r="AM139" s="6">
        <v>9.3913602635499096</v>
      </c>
      <c r="AN139" s="4"/>
      <c r="AO139" s="4"/>
    </row>
    <row r="140" spans="1:41" ht="18.75" customHeight="1" x14ac:dyDescent="0.25">
      <c r="A140" s="14" t="s">
        <v>347</v>
      </c>
      <c r="B140" s="2" t="s">
        <v>4</v>
      </c>
      <c r="C140" s="2" t="s">
        <v>2</v>
      </c>
      <c r="D140" s="2" t="s">
        <v>19</v>
      </c>
      <c r="E140" s="2" t="s">
        <v>135</v>
      </c>
      <c r="F140" s="2" t="s">
        <v>2</v>
      </c>
      <c r="G140" s="4"/>
      <c r="H140" s="6">
        <v>6.2819762055484896</v>
      </c>
      <c r="I140" s="6">
        <v>5.9436653560402704</v>
      </c>
      <c r="J140" s="6">
        <v>6.3560675495156902</v>
      </c>
      <c r="K140" s="6">
        <v>7.7030089936837998</v>
      </c>
      <c r="L140" s="6">
        <v>7.8397226430005196</v>
      </c>
      <c r="M140" s="6">
        <v>7.97643629231725</v>
      </c>
      <c r="N140" s="6">
        <v>8.1131499416339796</v>
      </c>
      <c r="O140" s="6">
        <v>8.2630690852453004</v>
      </c>
      <c r="P140" s="6">
        <v>8.4129882288566193</v>
      </c>
      <c r="Q140" s="6">
        <v>8.5629073724679508</v>
      </c>
      <c r="R140" s="6">
        <v>8.7128265160792697</v>
      </c>
      <c r="S140" s="6">
        <v>8.8627456596905905</v>
      </c>
      <c r="T140" s="6">
        <v>8.8816529661238306</v>
      </c>
      <c r="U140" s="6">
        <v>8.9005602725570601</v>
      </c>
      <c r="V140" s="6">
        <v>8.9194675789903002</v>
      </c>
      <c r="W140" s="6">
        <v>8.9383748854235296</v>
      </c>
      <c r="X140" s="6">
        <v>8.9572821918567591</v>
      </c>
      <c r="Y140" s="6">
        <v>8.9704414923591305</v>
      </c>
      <c r="Z140" s="6">
        <v>8.9836007928614894</v>
      </c>
      <c r="AA140" s="6">
        <v>8.9967600933638501</v>
      </c>
      <c r="AB140" s="6">
        <v>9.0099193938662108</v>
      </c>
      <c r="AC140" s="6">
        <v>9.0230786943685803</v>
      </c>
      <c r="AD140" s="6">
        <v>9.0438334403709195</v>
      </c>
      <c r="AE140" s="6">
        <v>9.0645881863732694</v>
      </c>
      <c r="AF140" s="6">
        <v>9.0853429323756192</v>
      </c>
      <c r="AG140" s="6">
        <v>9.1060976783779708</v>
      </c>
      <c r="AH140" s="6">
        <v>9.1268524243803206</v>
      </c>
      <c r="AI140" s="6">
        <v>9.1797539922142395</v>
      </c>
      <c r="AJ140" s="6">
        <v>9.2326555600481601</v>
      </c>
      <c r="AK140" s="6">
        <v>9.2855571278820808</v>
      </c>
      <c r="AL140" s="6">
        <v>9.3384586957159907</v>
      </c>
      <c r="AM140" s="6">
        <v>9.3913602635499096</v>
      </c>
      <c r="AN140" s="4"/>
      <c r="AO140" s="4"/>
    </row>
    <row r="141" spans="1:41" ht="18.75" customHeight="1" x14ac:dyDescent="0.25">
      <c r="A141" s="14" t="s">
        <v>347</v>
      </c>
      <c r="B141" s="2" t="s">
        <v>4</v>
      </c>
      <c r="C141" s="2" t="s">
        <v>2</v>
      </c>
      <c r="D141" s="2" t="s">
        <v>19</v>
      </c>
      <c r="E141" s="2" t="s">
        <v>39</v>
      </c>
      <c r="F141" s="2" t="s">
        <v>2</v>
      </c>
      <c r="G141" s="4"/>
      <c r="H141" s="6">
        <v>9.2415067298189992</v>
      </c>
      <c r="I141" s="6">
        <v>9.6605963379900004</v>
      </c>
      <c r="J141" s="6">
        <v>9.6007797966833994</v>
      </c>
      <c r="K141" s="6">
        <v>9.5409632553768002</v>
      </c>
      <c r="L141" s="6">
        <v>9.4811467140701993</v>
      </c>
      <c r="M141" s="6">
        <v>9.4213301727636001</v>
      </c>
      <c r="N141" s="6">
        <v>9.3615136314570009</v>
      </c>
      <c r="O141" s="6">
        <v>9.6447022051535996</v>
      </c>
      <c r="P141" s="6">
        <v>9.9278907788502</v>
      </c>
      <c r="Q141" s="6">
        <v>10.2110793525468</v>
      </c>
      <c r="R141" s="6">
        <v>10.494267926243401</v>
      </c>
      <c r="S141" s="6">
        <v>10.77745649994</v>
      </c>
      <c r="T141" s="6">
        <v>11.028976801596</v>
      </c>
      <c r="U141" s="6">
        <v>11.280497103251999</v>
      </c>
      <c r="V141" s="6">
        <v>11.532017404908</v>
      </c>
      <c r="W141" s="6">
        <v>11.783537706563999</v>
      </c>
      <c r="X141" s="6">
        <v>12.03505800822</v>
      </c>
      <c r="Y141" s="6">
        <v>12.303440922123</v>
      </c>
      <c r="Z141" s="6">
        <v>12.571823836026001</v>
      </c>
      <c r="AA141" s="6">
        <v>12.840206749928999</v>
      </c>
      <c r="AB141" s="6">
        <v>13.108589663831999</v>
      </c>
      <c r="AC141" s="6">
        <v>13.376972577735</v>
      </c>
      <c r="AD141" s="6">
        <v>13.561516528466401</v>
      </c>
      <c r="AE141" s="6">
        <v>13.7460604791978</v>
      </c>
      <c r="AF141" s="6">
        <v>13.9306044299292</v>
      </c>
      <c r="AG141" s="6">
        <v>14.1151483806606</v>
      </c>
      <c r="AH141" s="6">
        <v>14.299692331392</v>
      </c>
      <c r="AI141" s="6">
        <v>14.457699112194</v>
      </c>
      <c r="AJ141" s="6">
        <v>14.615705892996001</v>
      </c>
      <c r="AK141" s="6">
        <v>14.773712673798</v>
      </c>
      <c r="AL141" s="6">
        <v>14.9317194546</v>
      </c>
      <c r="AM141" s="6">
        <v>15.089726235402001</v>
      </c>
      <c r="AN141" s="4"/>
      <c r="AO141" s="4"/>
    </row>
    <row r="142" spans="1:41" ht="18.75" customHeight="1" x14ac:dyDescent="0.25">
      <c r="A142" s="14" t="s">
        <v>347</v>
      </c>
      <c r="B142" s="2" t="s">
        <v>4</v>
      </c>
      <c r="C142" s="2" t="s">
        <v>2</v>
      </c>
      <c r="D142" s="2" t="s">
        <v>19</v>
      </c>
      <c r="E142" s="2" t="s">
        <v>136</v>
      </c>
      <c r="F142" s="2" t="s">
        <v>2</v>
      </c>
      <c r="G142" s="4"/>
      <c r="H142" s="6">
        <v>9.2415067298189992</v>
      </c>
      <c r="I142" s="6">
        <v>9.6605963379900004</v>
      </c>
      <c r="J142" s="6">
        <v>9.6007797966833994</v>
      </c>
      <c r="K142" s="6">
        <v>9.5409632553768002</v>
      </c>
      <c r="L142" s="6">
        <v>9.4811467140701993</v>
      </c>
      <c r="M142" s="6">
        <v>9.4213301727636001</v>
      </c>
      <c r="N142" s="6">
        <v>9.3615136314570009</v>
      </c>
      <c r="O142" s="6">
        <v>9.6447022051535996</v>
      </c>
      <c r="P142" s="6">
        <v>9.9278907788502</v>
      </c>
      <c r="Q142" s="6">
        <v>10.2110793525468</v>
      </c>
      <c r="R142" s="6">
        <v>10.494267926243401</v>
      </c>
      <c r="S142" s="6">
        <v>10.77745649994</v>
      </c>
      <c r="T142" s="6">
        <v>11.028976801596</v>
      </c>
      <c r="U142" s="6">
        <v>11.280497103251999</v>
      </c>
      <c r="V142" s="6">
        <v>11.532017404908</v>
      </c>
      <c r="W142" s="6">
        <v>11.783537706563999</v>
      </c>
      <c r="X142" s="6">
        <v>12.03505800822</v>
      </c>
      <c r="Y142" s="6">
        <v>12.303440922123</v>
      </c>
      <c r="Z142" s="6">
        <v>12.571823836026001</v>
      </c>
      <c r="AA142" s="6">
        <v>12.840206749928999</v>
      </c>
      <c r="AB142" s="6">
        <v>13.108589663831999</v>
      </c>
      <c r="AC142" s="6">
        <v>13.376972577735</v>
      </c>
      <c r="AD142" s="6">
        <v>13.561516528466401</v>
      </c>
      <c r="AE142" s="6">
        <v>13.7460604791978</v>
      </c>
      <c r="AF142" s="6">
        <v>13.9306044299292</v>
      </c>
      <c r="AG142" s="6">
        <v>14.1151483806606</v>
      </c>
      <c r="AH142" s="6">
        <v>14.299692331392</v>
      </c>
      <c r="AI142" s="6">
        <v>14.457699112194</v>
      </c>
      <c r="AJ142" s="6">
        <v>14.615705892996001</v>
      </c>
      <c r="AK142" s="6">
        <v>14.773712673798</v>
      </c>
      <c r="AL142" s="6">
        <v>14.9317194546</v>
      </c>
      <c r="AM142" s="6">
        <v>15.089726235402001</v>
      </c>
      <c r="AN142" s="4"/>
      <c r="AO142" s="4"/>
    </row>
    <row r="143" spans="1:41" ht="18.75" customHeight="1" x14ac:dyDescent="0.25">
      <c r="A143" s="14" t="s">
        <v>347</v>
      </c>
      <c r="B143" s="2" t="s">
        <v>4</v>
      </c>
      <c r="C143" s="2" t="s">
        <v>2</v>
      </c>
      <c r="D143" s="2" t="s">
        <v>19</v>
      </c>
      <c r="E143" s="2" t="s">
        <v>40</v>
      </c>
      <c r="F143" s="2" t="s">
        <v>2</v>
      </c>
      <c r="G143" s="4"/>
      <c r="H143" s="6">
        <v>7.1598435060130798</v>
      </c>
      <c r="I143" s="6">
        <v>6.7622507074095797</v>
      </c>
      <c r="J143" s="6">
        <v>7.0529452811552602</v>
      </c>
      <c r="K143" s="6">
        <v>7.3436398549009496</v>
      </c>
      <c r="L143" s="6">
        <v>7.6343344286466399</v>
      </c>
      <c r="M143" s="6">
        <v>7.9250290023923204</v>
      </c>
      <c r="N143" s="6">
        <v>8.2157235761380107</v>
      </c>
      <c r="O143" s="6">
        <v>8.3883118770535603</v>
      </c>
      <c r="P143" s="6">
        <v>8.5609001779691098</v>
      </c>
      <c r="Q143" s="6">
        <v>8.7334884788846594</v>
      </c>
      <c r="R143" s="6">
        <v>9.1299757746420003</v>
      </c>
      <c r="S143" s="6">
        <v>9.9975056683492198</v>
      </c>
      <c r="T143" s="6">
        <v>10.8753042687198</v>
      </c>
      <c r="U143" s="6">
        <v>11.8584520160249</v>
      </c>
      <c r="V143" s="6">
        <v>12.11351234859</v>
      </c>
      <c r="W143" s="6">
        <v>12.368572681155101</v>
      </c>
      <c r="X143" s="6">
        <v>12.6236330137202</v>
      </c>
      <c r="Y143" s="6">
        <v>12.826658271401399</v>
      </c>
      <c r="Z143" s="6">
        <v>13.0296835290826</v>
      </c>
      <c r="AA143" s="6">
        <v>13.2327087867638</v>
      </c>
      <c r="AB143" s="6">
        <v>13.435734044445001</v>
      </c>
      <c r="AC143" s="6">
        <v>13.6387593021262</v>
      </c>
      <c r="AD143" s="6">
        <v>13.881030105229501</v>
      </c>
      <c r="AE143" s="6">
        <v>14.1233009083328</v>
      </c>
      <c r="AF143" s="6">
        <v>14.3655717114361</v>
      </c>
      <c r="AG143" s="6">
        <v>14.607842514539399</v>
      </c>
      <c r="AH143" s="6">
        <v>14.8501133176427</v>
      </c>
      <c r="AI143" s="6">
        <v>15.0846375714753</v>
      </c>
      <c r="AJ143" s="6">
        <v>15.3191618253078</v>
      </c>
      <c r="AK143" s="6">
        <v>15.5536860791404</v>
      </c>
      <c r="AL143" s="6">
        <v>15.7882103329729</v>
      </c>
      <c r="AM143" s="6">
        <v>16.022734586805498</v>
      </c>
      <c r="AN143" s="4"/>
      <c r="AO143" s="4"/>
    </row>
    <row r="144" spans="1:41" ht="18.75" customHeight="1" x14ac:dyDescent="0.25">
      <c r="A144" s="14" t="s">
        <v>347</v>
      </c>
      <c r="B144" s="2" t="s">
        <v>4</v>
      </c>
      <c r="C144" s="2" t="s">
        <v>2</v>
      </c>
      <c r="D144" s="2" t="s">
        <v>19</v>
      </c>
      <c r="E144" s="2" t="s">
        <v>137</v>
      </c>
      <c r="F144" s="2" t="s">
        <v>2</v>
      </c>
      <c r="G144" s="4"/>
      <c r="H144" s="6">
        <v>6.1154405712888602</v>
      </c>
      <c r="I144" s="6">
        <v>5.71784777268536</v>
      </c>
      <c r="J144" s="6">
        <v>6.0085423464310397</v>
      </c>
      <c r="K144" s="6">
        <v>6.29923692017673</v>
      </c>
      <c r="L144" s="6">
        <v>6.5899314939224203</v>
      </c>
      <c r="M144" s="6">
        <v>6.8806260676680999</v>
      </c>
      <c r="N144" s="6">
        <v>7.1713206414137902</v>
      </c>
      <c r="O144" s="6">
        <v>7.3439089423293398</v>
      </c>
      <c r="P144" s="6">
        <v>7.5164972432448902</v>
      </c>
      <c r="Q144" s="6">
        <v>7.6890855441604398</v>
      </c>
      <c r="R144" s="6">
        <v>8.0855728399177806</v>
      </c>
      <c r="S144" s="6">
        <v>8.9531027336250002</v>
      </c>
      <c r="T144" s="6">
        <v>9.8309013339955893</v>
      </c>
      <c r="U144" s="6">
        <v>10.8140490813007</v>
      </c>
      <c r="V144" s="6">
        <v>11.1606892749769</v>
      </c>
      <c r="W144" s="6">
        <v>11.415749607542001</v>
      </c>
      <c r="X144" s="6">
        <v>11.6708099401071</v>
      </c>
      <c r="Y144" s="6">
        <v>11.873835197788299</v>
      </c>
      <c r="Z144" s="6">
        <v>12.0768604554695</v>
      </c>
      <c r="AA144" s="6">
        <v>12.2798857131507</v>
      </c>
      <c r="AB144" s="6">
        <v>12.482910970831901</v>
      </c>
      <c r="AC144" s="6">
        <v>12.6859362285131</v>
      </c>
      <c r="AD144" s="6">
        <v>12.928207031616401</v>
      </c>
      <c r="AE144" s="6">
        <v>13.1704778347197</v>
      </c>
      <c r="AF144" s="6">
        <v>13.412748637823</v>
      </c>
      <c r="AG144" s="6">
        <v>13.655019440926299</v>
      </c>
      <c r="AH144" s="6">
        <v>13.8972902440296</v>
      </c>
      <c r="AI144" s="6">
        <v>14.1318144978622</v>
      </c>
      <c r="AJ144" s="6">
        <v>14.3663387516947</v>
      </c>
      <c r="AK144" s="6">
        <v>14.6008630055273</v>
      </c>
      <c r="AL144" s="6">
        <v>14.8353872593598</v>
      </c>
      <c r="AM144" s="6">
        <v>15.0699115131924</v>
      </c>
      <c r="AN144" s="4"/>
      <c r="AO144" s="4"/>
    </row>
    <row r="145" spans="1:41" ht="18.75" customHeight="1" x14ac:dyDescent="0.25">
      <c r="A145" s="14" t="s">
        <v>347</v>
      </c>
      <c r="B145" s="2" t="s">
        <v>4</v>
      </c>
      <c r="C145" s="2" t="s">
        <v>2</v>
      </c>
      <c r="D145" s="2" t="s">
        <v>19</v>
      </c>
      <c r="E145" s="2" t="s">
        <v>41</v>
      </c>
      <c r="F145" s="2" t="s">
        <v>2</v>
      </c>
      <c r="G145" s="4"/>
      <c r="H145" s="6">
        <v>17.346292740269998</v>
      </c>
      <c r="I145" s="6">
        <v>17.119292938312501</v>
      </c>
      <c r="J145" s="6">
        <v>17.309999405614501</v>
      </c>
      <c r="K145" s="6">
        <v>17.500705872916502</v>
      </c>
      <c r="L145" s="6">
        <v>17.691412340218498</v>
      </c>
      <c r="M145" s="6">
        <v>17.882118807520499</v>
      </c>
      <c r="N145" s="6">
        <v>18.072825274822499</v>
      </c>
      <c r="O145" s="6">
        <v>18.407060144342999</v>
      </c>
      <c r="P145" s="6">
        <v>18.7412950138635</v>
      </c>
      <c r="Q145" s="6">
        <v>19.075529883384</v>
      </c>
      <c r="R145" s="6">
        <v>19.409764752904501</v>
      </c>
      <c r="S145" s="6">
        <v>19.743999622425001</v>
      </c>
      <c r="T145" s="6">
        <v>20.093158818427501</v>
      </c>
      <c r="U145" s="6">
        <v>20.442318014430001</v>
      </c>
      <c r="V145" s="6">
        <v>20.7914772104325</v>
      </c>
      <c r="W145" s="6">
        <v>21.140636406435</v>
      </c>
      <c r="X145" s="6">
        <v>21.4897956024375</v>
      </c>
      <c r="Y145" s="6">
        <v>21.740870667057798</v>
      </c>
      <c r="Z145" s="6">
        <v>21.991945731678001</v>
      </c>
      <c r="AA145" s="6">
        <v>22.2430207962983</v>
      </c>
      <c r="AB145" s="6">
        <v>22.494095860918499</v>
      </c>
      <c r="AC145" s="6">
        <v>22.745170925538801</v>
      </c>
      <c r="AD145" s="6">
        <v>23.101220040268501</v>
      </c>
      <c r="AE145" s="6">
        <v>23.457269154998301</v>
      </c>
      <c r="AF145" s="6">
        <v>23.813318269728001</v>
      </c>
      <c r="AG145" s="6">
        <v>24.1693673844578</v>
      </c>
      <c r="AH145" s="6">
        <v>24.5254164991875</v>
      </c>
      <c r="AI145" s="6">
        <v>24.7998576224002</v>
      </c>
      <c r="AJ145" s="6">
        <v>25.074298745613</v>
      </c>
      <c r="AK145" s="6">
        <v>25.3487398688257</v>
      </c>
      <c r="AL145" s="6">
        <v>25.623180992038499</v>
      </c>
      <c r="AM145" s="6">
        <v>25.897622115251199</v>
      </c>
      <c r="AN145" s="4"/>
      <c r="AO145" s="4"/>
    </row>
    <row r="146" spans="1:41" ht="18.75" customHeight="1" x14ac:dyDescent="0.25">
      <c r="A146" s="14" t="s">
        <v>347</v>
      </c>
      <c r="B146" s="2" t="s">
        <v>4</v>
      </c>
      <c r="C146" s="2" t="s">
        <v>2</v>
      </c>
      <c r="D146" s="2" t="s">
        <v>19</v>
      </c>
      <c r="E146" s="2" t="s">
        <v>42</v>
      </c>
      <c r="F146" s="2" t="s">
        <v>2</v>
      </c>
      <c r="G146" s="4"/>
      <c r="H146" s="6">
        <v>10.833488947313199</v>
      </c>
      <c r="I146" s="6">
        <v>10.580552219669199</v>
      </c>
      <c r="J146" s="6">
        <v>11.599522637734401</v>
      </c>
      <c r="K146" s="6">
        <v>12.077609189439199</v>
      </c>
      <c r="L146" s="6">
        <v>12.5556957411439</v>
      </c>
      <c r="M146" s="6">
        <v>13.0337822928487</v>
      </c>
      <c r="N146" s="6">
        <v>13.511868844553399</v>
      </c>
      <c r="O146" s="6">
        <v>13.7957136531651</v>
      </c>
      <c r="P146" s="6">
        <v>14.079558461776699</v>
      </c>
      <c r="Q146" s="6">
        <v>14.3634032703884</v>
      </c>
      <c r="R146" s="6">
        <v>14.647248079000001</v>
      </c>
      <c r="S146" s="6">
        <v>14.931092887611699</v>
      </c>
      <c r="T146" s="6">
        <v>15.266677864796399</v>
      </c>
      <c r="U146" s="6">
        <v>15.6022628419811</v>
      </c>
      <c r="V146" s="6">
        <v>15.9378478191658</v>
      </c>
      <c r="W146" s="6">
        <v>16.273432796350502</v>
      </c>
      <c r="X146" s="6">
        <v>16.6090177735352</v>
      </c>
      <c r="Y146" s="6">
        <v>16.876139774756101</v>
      </c>
      <c r="Z146" s="6">
        <v>17.143261775977098</v>
      </c>
      <c r="AA146" s="6">
        <v>17.410383777198</v>
      </c>
      <c r="AB146" s="6">
        <v>17.677505778419</v>
      </c>
      <c r="AC146" s="6">
        <v>17.944627779639902</v>
      </c>
      <c r="AD146" s="6">
        <v>18.26338546773</v>
      </c>
      <c r="AE146" s="6">
        <v>18.582143155820098</v>
      </c>
      <c r="AF146" s="6">
        <v>18.9009008439103</v>
      </c>
      <c r="AG146" s="6">
        <v>19.219658532000398</v>
      </c>
      <c r="AH146" s="6">
        <v>19.5384162200905</v>
      </c>
      <c r="AI146" s="6">
        <v>19.846981709597099</v>
      </c>
      <c r="AJ146" s="6">
        <v>20.155547199103701</v>
      </c>
      <c r="AK146" s="6">
        <v>20.4641126886102</v>
      </c>
      <c r="AL146" s="6">
        <v>20.772678178116799</v>
      </c>
      <c r="AM146" s="6">
        <v>21.081243667623401</v>
      </c>
      <c r="AN146" s="4"/>
      <c r="AO146" s="4"/>
    </row>
    <row r="147" spans="1:41" ht="18.75" customHeight="1" x14ac:dyDescent="0.25">
      <c r="A147" s="14" t="s">
        <v>347</v>
      </c>
      <c r="B147" s="2" t="s">
        <v>4</v>
      </c>
      <c r="C147" s="2" t="s">
        <v>2</v>
      </c>
      <c r="D147" s="2" t="s">
        <v>19</v>
      </c>
      <c r="E147" s="2" t="s">
        <v>138</v>
      </c>
      <c r="F147" s="2" t="s">
        <v>2</v>
      </c>
      <c r="G147" s="4"/>
      <c r="H147" s="6">
        <v>10.3366854801827</v>
      </c>
      <c r="I147" s="6">
        <v>10.0837487525387</v>
      </c>
      <c r="J147" s="6">
        <v>11.102719170604001</v>
      </c>
      <c r="K147" s="6">
        <v>11.5808057223087</v>
      </c>
      <c r="L147" s="6">
        <v>12.058892274013401</v>
      </c>
      <c r="M147" s="6">
        <v>12.536978825718201</v>
      </c>
      <c r="N147" s="6">
        <v>13.0150653774229</v>
      </c>
      <c r="O147" s="6">
        <v>13.2989101860346</v>
      </c>
      <c r="P147" s="6">
        <v>13.5827549946462</v>
      </c>
      <c r="Q147" s="6">
        <v>13.8665998032579</v>
      </c>
      <c r="R147" s="6">
        <v>14.150444611869601</v>
      </c>
      <c r="S147" s="6">
        <v>14.4342894204812</v>
      </c>
      <c r="T147" s="6">
        <v>14.7698743976659</v>
      </c>
      <c r="U147" s="6">
        <v>15.1054593748506</v>
      </c>
      <c r="V147" s="6">
        <v>15.5326242131464</v>
      </c>
      <c r="W147" s="6">
        <v>15.8682091903311</v>
      </c>
      <c r="X147" s="6">
        <v>16.203794167515799</v>
      </c>
      <c r="Y147" s="6">
        <v>16.4709161687368</v>
      </c>
      <c r="Z147" s="6">
        <v>16.738038169957701</v>
      </c>
      <c r="AA147" s="6">
        <v>17.005160171178598</v>
      </c>
      <c r="AB147" s="6">
        <v>17.272282172399599</v>
      </c>
      <c r="AC147" s="6">
        <v>17.5394041736205</v>
      </c>
      <c r="AD147" s="6">
        <v>17.858161861710599</v>
      </c>
      <c r="AE147" s="6">
        <v>18.1769195498008</v>
      </c>
      <c r="AF147" s="6">
        <v>18.495677237890899</v>
      </c>
      <c r="AG147" s="6">
        <v>18.814434925981001</v>
      </c>
      <c r="AH147" s="6">
        <v>19.133192614071099</v>
      </c>
      <c r="AI147" s="6">
        <v>19.441758103577701</v>
      </c>
      <c r="AJ147" s="6">
        <v>19.7503235930843</v>
      </c>
      <c r="AK147" s="6">
        <v>20.058889082590898</v>
      </c>
      <c r="AL147" s="6">
        <v>20.367454572097401</v>
      </c>
      <c r="AM147" s="6">
        <v>20.676020061604</v>
      </c>
      <c r="AN147" s="4"/>
      <c r="AO147" s="4"/>
    </row>
    <row r="148" spans="1:41" ht="18.75" customHeight="1" x14ac:dyDescent="0.25">
      <c r="A148" s="14" t="s">
        <v>347</v>
      </c>
      <c r="B148" s="2" t="s">
        <v>4</v>
      </c>
      <c r="C148" s="2" t="s">
        <v>2</v>
      </c>
      <c r="D148" s="2" t="s">
        <v>19</v>
      </c>
      <c r="E148" s="2" t="s">
        <v>139</v>
      </c>
      <c r="F148" s="2" t="s">
        <v>2</v>
      </c>
      <c r="G148" s="4"/>
      <c r="H148" s="6">
        <v>10.3501952967696</v>
      </c>
      <c r="I148" s="6">
        <v>10.0991521517055</v>
      </c>
      <c r="J148" s="6">
        <v>11.110494161468599</v>
      </c>
      <c r="K148" s="6">
        <v>11.5850015715657</v>
      </c>
      <c r="L148" s="6">
        <v>12.0595089816629</v>
      </c>
      <c r="M148" s="6">
        <v>12.536978825718201</v>
      </c>
      <c r="N148" s="6">
        <v>13.0150653774229</v>
      </c>
      <c r="O148" s="6">
        <v>13.2989101860346</v>
      </c>
      <c r="P148" s="6">
        <v>13.6743348557573</v>
      </c>
      <c r="Q148" s="6">
        <v>13.958179664369</v>
      </c>
      <c r="R148" s="6">
        <v>14.242024472980701</v>
      </c>
      <c r="S148" s="6">
        <v>14.5258692815923</v>
      </c>
      <c r="T148" s="6">
        <v>14.861454258777</v>
      </c>
      <c r="U148" s="6">
        <v>15.1970392359617</v>
      </c>
      <c r="V148" s="6">
        <v>15.5326242131464</v>
      </c>
      <c r="W148" s="6">
        <v>15.8682091903311</v>
      </c>
      <c r="X148" s="6">
        <v>16.203794167515799</v>
      </c>
      <c r="Y148" s="6">
        <v>16.4709161687368</v>
      </c>
      <c r="Z148" s="6">
        <v>16.738038169957701</v>
      </c>
      <c r="AA148" s="6">
        <v>17.005160171178598</v>
      </c>
      <c r="AB148" s="6">
        <v>17.272282172399599</v>
      </c>
      <c r="AC148" s="6">
        <v>17.5394041736205</v>
      </c>
      <c r="AD148" s="6">
        <v>17.858161861710599</v>
      </c>
      <c r="AE148" s="6">
        <v>18.1769195498008</v>
      </c>
      <c r="AF148" s="6">
        <v>18.495677237890899</v>
      </c>
      <c r="AG148" s="6">
        <v>18.814434925981001</v>
      </c>
      <c r="AH148" s="6">
        <v>19.133192614071099</v>
      </c>
      <c r="AI148" s="6">
        <v>19.441758103577701</v>
      </c>
      <c r="AJ148" s="6">
        <v>19.7503235930843</v>
      </c>
      <c r="AK148" s="6">
        <v>20.058889082590898</v>
      </c>
      <c r="AL148" s="6">
        <v>20.367454572097401</v>
      </c>
      <c r="AM148" s="6">
        <v>20.676020061604</v>
      </c>
      <c r="AN148" s="4"/>
      <c r="AO148" s="4"/>
    </row>
    <row r="149" spans="1:41" ht="18.75" customHeight="1" x14ac:dyDescent="0.25">
      <c r="A149" s="14" t="s">
        <v>347</v>
      </c>
      <c r="B149" s="2" t="s">
        <v>4</v>
      </c>
      <c r="C149" s="2" t="s">
        <v>2</v>
      </c>
      <c r="D149" s="2" t="s">
        <v>19</v>
      </c>
      <c r="E149" s="2" t="s">
        <v>140</v>
      </c>
      <c r="F149" s="2" t="s">
        <v>2</v>
      </c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>
        <v>15.1909722222222</v>
      </c>
      <c r="W149" s="6">
        <v>5.3224828879267996</v>
      </c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4"/>
      <c r="AO149" s="4"/>
    </row>
    <row r="150" spans="1:41" ht="18.75" customHeight="1" x14ac:dyDescent="0.25">
      <c r="A150" s="14" t="s">
        <v>347</v>
      </c>
      <c r="B150" s="2" t="s">
        <v>4</v>
      </c>
      <c r="C150" s="2" t="s">
        <v>2</v>
      </c>
      <c r="D150" s="2" t="s">
        <v>19</v>
      </c>
      <c r="E150" s="2" t="s">
        <v>43</v>
      </c>
      <c r="F150" s="2" t="s">
        <v>2</v>
      </c>
      <c r="G150" s="4"/>
      <c r="H150" s="6">
        <v>17.551047751146001</v>
      </c>
      <c r="I150" s="6">
        <v>16.867144707893999</v>
      </c>
      <c r="J150" s="6">
        <v>17.4683021896656</v>
      </c>
      <c r="K150" s="6">
        <v>18.069459671437201</v>
      </c>
      <c r="L150" s="6">
        <v>18.670617153208799</v>
      </c>
      <c r="M150" s="6">
        <v>19.2717746349804</v>
      </c>
      <c r="N150" s="6">
        <v>19.872932116752001</v>
      </c>
      <c r="O150" s="6">
        <v>20.302857168867</v>
      </c>
      <c r="P150" s="6">
        <v>25.9159777762275</v>
      </c>
      <c r="Q150" s="6">
        <v>26.453384091371198</v>
      </c>
      <c r="R150" s="6">
        <v>26.990790406515</v>
      </c>
      <c r="S150" s="6">
        <v>27.528196721658698</v>
      </c>
      <c r="T150" s="6">
        <v>27.745488744947998</v>
      </c>
      <c r="U150" s="6">
        <v>27.962780768237199</v>
      </c>
      <c r="V150" s="6">
        <v>28.180072791526499</v>
      </c>
      <c r="W150" s="6">
        <v>28.397364814815699</v>
      </c>
      <c r="X150" s="6">
        <v>28.614656838104999</v>
      </c>
      <c r="Y150" s="6">
        <v>28.9948504061385</v>
      </c>
      <c r="Z150" s="6">
        <v>29.375043974172002</v>
      </c>
      <c r="AA150" s="6">
        <v>29.755237542205499</v>
      </c>
      <c r="AB150" s="6">
        <v>30.135431110239001</v>
      </c>
      <c r="AC150" s="6">
        <v>30.515624678272498</v>
      </c>
      <c r="AD150" s="6">
        <v>30.8819249077658</v>
      </c>
      <c r="AE150" s="6">
        <v>31.248225137258999</v>
      </c>
      <c r="AF150" s="6">
        <v>31.6145253667523</v>
      </c>
      <c r="AG150" s="6">
        <v>31.980825596245499</v>
      </c>
      <c r="AH150" s="6">
        <v>32.3471258257388</v>
      </c>
      <c r="AI150" s="6">
        <v>32.734151969571002</v>
      </c>
      <c r="AJ150" s="6">
        <v>33.121178113403303</v>
      </c>
      <c r="AK150" s="6">
        <v>33.508204257235498</v>
      </c>
      <c r="AL150" s="6">
        <v>33.895230401067799</v>
      </c>
      <c r="AM150" s="6">
        <v>34.282256544900001</v>
      </c>
      <c r="AN150" s="4"/>
      <c r="AO150" s="4"/>
    </row>
    <row r="151" spans="1:41" ht="18.75" customHeight="1" x14ac:dyDescent="0.25">
      <c r="A151" s="14" t="s">
        <v>347</v>
      </c>
      <c r="B151" s="2" t="s">
        <v>4</v>
      </c>
      <c r="C151" s="2" t="s">
        <v>2</v>
      </c>
      <c r="D151" s="2" t="s">
        <v>19</v>
      </c>
      <c r="E151" s="2" t="s">
        <v>44</v>
      </c>
      <c r="F151" s="2" t="s">
        <v>2</v>
      </c>
      <c r="G151" s="4"/>
      <c r="H151" s="6">
        <v>10.833488947313199</v>
      </c>
      <c r="I151" s="6">
        <v>10.2318951854405</v>
      </c>
      <c r="J151" s="6">
        <v>10.671742292304399</v>
      </c>
      <c r="K151" s="6">
        <v>11.111589399168199</v>
      </c>
      <c r="L151" s="6">
        <v>11.5514365060321</v>
      </c>
      <c r="M151" s="6">
        <v>11.9912836128959</v>
      </c>
      <c r="N151" s="6">
        <v>12.4311307197598</v>
      </c>
      <c r="O151" s="6">
        <v>12.6922723842157</v>
      </c>
      <c r="P151" s="6">
        <v>12.953414048671601</v>
      </c>
      <c r="Q151" s="6">
        <v>13.2145557131276</v>
      </c>
      <c r="R151" s="6">
        <v>13.475697377583501</v>
      </c>
      <c r="S151" s="6">
        <v>13.736839042039399</v>
      </c>
      <c r="T151" s="6">
        <v>14.0455824710176</v>
      </c>
      <c r="U151" s="6">
        <v>14.3543258999957</v>
      </c>
      <c r="V151" s="6">
        <v>14.663069328973901</v>
      </c>
      <c r="W151" s="6">
        <v>14.971812757952</v>
      </c>
      <c r="X151" s="6">
        <v>15.2805561869302</v>
      </c>
      <c r="Y151" s="6">
        <v>15.526312606971199</v>
      </c>
      <c r="Z151" s="6">
        <v>15.772069027012201</v>
      </c>
      <c r="AA151" s="6">
        <v>16.017825447053301</v>
      </c>
      <c r="AB151" s="6">
        <v>16.263581867094299</v>
      </c>
      <c r="AC151" s="6">
        <v>16.5093382871353</v>
      </c>
      <c r="AD151" s="6">
        <v>16.802600346896501</v>
      </c>
      <c r="AE151" s="6">
        <v>17.095862406657702</v>
      </c>
      <c r="AF151" s="6">
        <v>17.389124466418899</v>
      </c>
      <c r="AG151" s="6">
        <v>17.6823865261801</v>
      </c>
      <c r="AH151" s="6">
        <v>17.9756485859413</v>
      </c>
      <c r="AI151" s="6">
        <v>18.2595336635565</v>
      </c>
      <c r="AJ151" s="6">
        <v>18.543418741171699</v>
      </c>
      <c r="AK151" s="6">
        <v>18.827303818787001</v>
      </c>
      <c r="AL151" s="6">
        <v>19.111188896402201</v>
      </c>
      <c r="AM151" s="6">
        <v>19.3950739740174</v>
      </c>
      <c r="AN151" s="4"/>
      <c r="AO151" s="4"/>
    </row>
    <row r="152" spans="1:41" ht="18.75" customHeight="1" x14ac:dyDescent="0.25">
      <c r="A152" s="14" t="s">
        <v>347</v>
      </c>
      <c r="B152" s="2" t="s">
        <v>4</v>
      </c>
      <c r="C152" s="2" t="s">
        <v>2</v>
      </c>
      <c r="D152" s="2" t="s">
        <v>19</v>
      </c>
      <c r="E152" s="2" t="s">
        <v>141</v>
      </c>
      <c r="F152" s="2" t="s">
        <v>2</v>
      </c>
      <c r="G152" s="4"/>
      <c r="H152" s="6">
        <v>10.3366854801827</v>
      </c>
      <c r="I152" s="6">
        <v>9.7350917183100201</v>
      </c>
      <c r="J152" s="6">
        <v>10.1749388251739</v>
      </c>
      <c r="K152" s="6">
        <v>10.6147859320377</v>
      </c>
      <c r="L152" s="6">
        <v>11.054633038901599</v>
      </c>
      <c r="M152" s="6">
        <v>11.4944801457655</v>
      </c>
      <c r="N152" s="6">
        <v>11.9343272526293</v>
      </c>
      <c r="O152" s="6">
        <v>12.195468917085201</v>
      </c>
      <c r="P152" s="6">
        <v>12.4566105815412</v>
      </c>
      <c r="Q152" s="6">
        <v>12.761844145047201</v>
      </c>
      <c r="R152" s="6">
        <v>13.0704737715641</v>
      </c>
      <c r="S152" s="6">
        <v>13.33161543602</v>
      </c>
      <c r="T152" s="6">
        <v>13.6403588649982</v>
      </c>
      <c r="U152" s="6">
        <v>13.949102293976299</v>
      </c>
      <c r="V152" s="6">
        <v>14.257845722954499</v>
      </c>
      <c r="W152" s="6">
        <v>14.5665891519327</v>
      </c>
      <c r="X152" s="6">
        <v>14.875332580910801</v>
      </c>
      <c r="Y152" s="6">
        <v>15.1210890009518</v>
      </c>
      <c r="Z152" s="6">
        <v>15.366845420992901</v>
      </c>
      <c r="AA152" s="6">
        <v>15.6126018410339</v>
      </c>
      <c r="AB152" s="6">
        <v>15.858358261074899</v>
      </c>
      <c r="AC152" s="6">
        <v>16.104114681115899</v>
      </c>
      <c r="AD152" s="6">
        <v>16.3973767408771</v>
      </c>
      <c r="AE152" s="6">
        <v>16.6906388006383</v>
      </c>
      <c r="AF152" s="6">
        <v>16.983900860399501</v>
      </c>
      <c r="AG152" s="6">
        <v>17.277162920160698</v>
      </c>
      <c r="AH152" s="6">
        <v>17.570424979921899</v>
      </c>
      <c r="AI152" s="6">
        <v>17.854310057537099</v>
      </c>
      <c r="AJ152" s="6">
        <v>18.138195135152401</v>
      </c>
      <c r="AK152" s="6">
        <v>18.4220802127676</v>
      </c>
      <c r="AL152" s="6">
        <v>18.7059652903828</v>
      </c>
      <c r="AM152" s="6">
        <v>18.989850367997999</v>
      </c>
      <c r="AN152" s="4"/>
      <c r="AO152" s="4"/>
    </row>
    <row r="153" spans="1:41" ht="18.75" customHeight="1" x14ac:dyDescent="0.25">
      <c r="A153" s="14" t="s">
        <v>347</v>
      </c>
      <c r="B153" s="2" t="s">
        <v>4</v>
      </c>
      <c r="C153" s="2" t="s">
        <v>2</v>
      </c>
      <c r="D153" s="2" t="s">
        <v>19</v>
      </c>
      <c r="E153" s="2" t="s">
        <v>142</v>
      </c>
      <c r="F153" s="2" t="s">
        <v>2</v>
      </c>
      <c r="G153" s="4"/>
      <c r="H153" s="6">
        <v>10.4008072102587</v>
      </c>
      <c r="I153" s="6">
        <v>9.8007974740895296</v>
      </c>
      <c r="J153" s="6">
        <v>10.239486442077901</v>
      </c>
      <c r="K153" s="6">
        <v>10.6781754100663</v>
      </c>
      <c r="L153" s="6">
        <v>11.116864378054601</v>
      </c>
      <c r="M153" s="6">
        <v>11.555553346043</v>
      </c>
      <c r="N153" s="6">
        <v>11.9942423140314</v>
      </c>
      <c r="O153" s="6">
        <v>12.254696379753801</v>
      </c>
      <c r="P153" s="6">
        <v>12.5151504454762</v>
      </c>
      <c r="Q153" s="6">
        <v>12.775604511198599</v>
      </c>
      <c r="R153" s="6">
        <v>13.036058576921</v>
      </c>
      <c r="S153" s="6">
        <v>13.2965126426434</v>
      </c>
      <c r="T153" s="6">
        <v>13.6044431351215</v>
      </c>
      <c r="U153" s="6">
        <v>13.9123736275995</v>
      </c>
      <c r="V153" s="6">
        <v>14.2203041200775</v>
      </c>
      <c r="W153" s="6">
        <v>14.528234612555501</v>
      </c>
      <c r="X153" s="6">
        <v>14.8361651050335</v>
      </c>
      <c r="Y153" s="6">
        <v>15.0812744364396</v>
      </c>
      <c r="Z153" s="6">
        <v>15.326383767845799</v>
      </c>
      <c r="AA153" s="6">
        <v>15.571493099251899</v>
      </c>
      <c r="AB153" s="6">
        <v>15.816602430658</v>
      </c>
      <c r="AC153" s="6">
        <v>16.0617117620641</v>
      </c>
      <c r="AD153" s="6">
        <v>16.354201648524999</v>
      </c>
      <c r="AE153" s="6">
        <v>16.646691534986001</v>
      </c>
      <c r="AF153" s="6">
        <v>16.983900860399501</v>
      </c>
      <c r="AG153" s="6">
        <v>17.277162920160698</v>
      </c>
      <c r="AH153" s="6">
        <v>17.570424979921899</v>
      </c>
      <c r="AI153" s="6">
        <v>17.854310057537099</v>
      </c>
      <c r="AJ153" s="6">
        <v>18.138195135152401</v>
      </c>
      <c r="AK153" s="6">
        <v>18.4220802127676</v>
      </c>
      <c r="AL153" s="6">
        <v>18.7059652903828</v>
      </c>
      <c r="AM153" s="6">
        <v>18.989850367997999</v>
      </c>
      <c r="AN153" s="4"/>
      <c r="AO153" s="4"/>
    </row>
    <row r="154" spans="1:41" ht="18.75" customHeight="1" x14ac:dyDescent="0.25">
      <c r="A154" s="14" t="s">
        <v>347</v>
      </c>
      <c r="B154" s="2" t="s">
        <v>4</v>
      </c>
      <c r="C154" s="2" t="s">
        <v>2</v>
      </c>
      <c r="D154" s="2" t="s">
        <v>19</v>
      </c>
      <c r="E154" s="2" t="s">
        <v>143</v>
      </c>
      <c r="F154" s="2" t="s">
        <v>2</v>
      </c>
      <c r="G154" s="4"/>
      <c r="H154" s="6">
        <v>10.0987598590532</v>
      </c>
      <c r="I154" s="6">
        <v>9.6425634001029206</v>
      </c>
      <c r="J154" s="6">
        <v>10.2263169937036</v>
      </c>
      <c r="K154" s="6">
        <v>10.647805427396101</v>
      </c>
      <c r="L154" s="6">
        <v>11.0692938610885</v>
      </c>
      <c r="M154" s="6">
        <v>11.490782294781001</v>
      </c>
      <c r="N154" s="6">
        <v>11.9122707284735</v>
      </c>
      <c r="O154" s="6">
        <v>12.1625126634681</v>
      </c>
      <c r="P154" s="6">
        <v>12.412754598462699</v>
      </c>
      <c r="Q154" s="6">
        <v>12.6629965334572</v>
      </c>
      <c r="R154" s="6">
        <v>12.958018267420201</v>
      </c>
      <c r="S154" s="6">
        <v>13.3472485209731</v>
      </c>
      <c r="T154" s="6">
        <v>13.7778554486917</v>
      </c>
      <c r="U154" s="6">
        <v>14.2295322057972</v>
      </c>
      <c r="V154" s="6">
        <v>14.5355914799547</v>
      </c>
      <c r="W154" s="6">
        <v>14.8416507541122</v>
      </c>
      <c r="X154" s="6">
        <v>15.147710028269699</v>
      </c>
      <c r="Y154" s="6">
        <v>15.391329890192701</v>
      </c>
      <c r="Z154" s="6">
        <v>15.6349497521158</v>
      </c>
      <c r="AA154" s="6">
        <v>15.878569614038801</v>
      </c>
      <c r="AB154" s="6">
        <v>16.1221894759618</v>
      </c>
      <c r="AC154" s="6">
        <v>16.365809337884901</v>
      </c>
      <c r="AD154" s="6">
        <v>16.656521834813201</v>
      </c>
      <c r="AE154" s="6">
        <v>16.947234331741502</v>
      </c>
      <c r="AF154" s="6">
        <v>17.237946828669699</v>
      </c>
      <c r="AG154" s="6">
        <v>17.528659325597999</v>
      </c>
      <c r="AH154" s="6">
        <v>17.8193718225263</v>
      </c>
      <c r="AI154" s="6">
        <v>18.100788858952399</v>
      </c>
      <c r="AJ154" s="6">
        <v>18.382205895378501</v>
      </c>
      <c r="AK154" s="6">
        <v>18.6636229318046</v>
      </c>
      <c r="AL154" s="6">
        <v>18.945039968230699</v>
      </c>
      <c r="AM154" s="6">
        <v>19.226457004656801</v>
      </c>
      <c r="AN154" s="4"/>
      <c r="AO154" s="4"/>
    </row>
    <row r="155" spans="1:41" ht="18.75" customHeight="1" x14ac:dyDescent="0.25">
      <c r="A155" s="14" t="s">
        <v>347</v>
      </c>
      <c r="B155" s="2" t="s">
        <v>4</v>
      </c>
      <c r="C155" s="2" t="s">
        <v>2</v>
      </c>
      <c r="D155" s="2" t="s">
        <v>19</v>
      </c>
      <c r="E155" s="2" t="s">
        <v>144</v>
      </c>
      <c r="F155" s="2" t="s">
        <v>2</v>
      </c>
      <c r="G155" s="4"/>
      <c r="H155" s="6">
        <v>9.7313918076287003</v>
      </c>
      <c r="I155" s="6">
        <v>9.1909985295000993</v>
      </c>
      <c r="J155" s="6">
        <v>9.5860997340299292</v>
      </c>
      <c r="K155" s="6">
        <v>9.9812009385597804</v>
      </c>
      <c r="L155" s="6">
        <v>10.3763021430896</v>
      </c>
      <c r="M155" s="6">
        <v>10.771403347619501</v>
      </c>
      <c r="N155" s="6">
        <v>11.1665045521493</v>
      </c>
      <c r="O155" s="6">
        <v>11.4010801229996</v>
      </c>
      <c r="P155" s="6">
        <v>11.63565569385</v>
      </c>
      <c r="Q155" s="6">
        <v>11.870231264700299</v>
      </c>
      <c r="R155" s="6">
        <v>12.1719767477635</v>
      </c>
      <c r="S155" s="6">
        <v>12.6150354599244</v>
      </c>
      <c r="T155" s="6">
        <v>13.0944959836074</v>
      </c>
      <c r="U155" s="6">
        <v>13.605561351949399</v>
      </c>
      <c r="V155" s="6">
        <v>13.898199800751399</v>
      </c>
      <c r="W155" s="6">
        <v>14.190838249553501</v>
      </c>
      <c r="X155" s="6">
        <v>14.483476698355499</v>
      </c>
      <c r="Y155" s="6">
        <v>14.7164137288924</v>
      </c>
      <c r="Z155" s="6">
        <v>14.949350759429301</v>
      </c>
      <c r="AA155" s="6">
        <v>15.1822877899661</v>
      </c>
      <c r="AB155" s="6">
        <v>15.415224820502999</v>
      </c>
      <c r="AC155" s="6">
        <v>15.6481618510399</v>
      </c>
      <c r="AD155" s="6">
        <v>15.9261264851215</v>
      </c>
      <c r="AE155" s="6">
        <v>16.204091119202999</v>
      </c>
      <c r="AF155" s="6">
        <v>16.482055753284602</v>
      </c>
      <c r="AG155" s="6">
        <v>16.7600203873662</v>
      </c>
      <c r="AH155" s="6">
        <v>17.037985021447799</v>
      </c>
      <c r="AI155" s="6">
        <v>17.307061804802501</v>
      </c>
      <c r="AJ155" s="6">
        <v>17.576138588157299</v>
      </c>
      <c r="AK155" s="6">
        <v>17.845215371512101</v>
      </c>
      <c r="AL155" s="6">
        <v>18.114292154866799</v>
      </c>
      <c r="AM155" s="6">
        <v>18.383368938221601</v>
      </c>
      <c r="AN155" s="4"/>
      <c r="AO155" s="4"/>
    </row>
    <row r="156" spans="1:41" ht="18.75" customHeight="1" x14ac:dyDescent="0.25">
      <c r="A156" s="14" t="s">
        <v>347</v>
      </c>
      <c r="B156" s="2" t="s">
        <v>4</v>
      </c>
      <c r="C156" s="2" t="s">
        <v>2</v>
      </c>
      <c r="D156" s="2" t="s">
        <v>19</v>
      </c>
      <c r="E156" s="2" t="s">
        <v>45</v>
      </c>
      <c r="F156" s="2" t="s">
        <v>2</v>
      </c>
      <c r="G156" s="4"/>
      <c r="H156" s="6">
        <v>2.8116572892335601</v>
      </c>
      <c r="I156" s="6">
        <v>3.14905604394158</v>
      </c>
      <c r="J156" s="6">
        <v>3.5269426492145701</v>
      </c>
      <c r="K156" s="6">
        <v>3.9501756471203202</v>
      </c>
      <c r="L156" s="6">
        <v>4.4241966047747603</v>
      </c>
      <c r="M156" s="6">
        <v>4.9551000773477396</v>
      </c>
      <c r="N156" s="6">
        <v>5.15232684302108</v>
      </c>
      <c r="O156" s="6">
        <v>5.2659878310317598</v>
      </c>
      <c r="P156" s="6">
        <v>5.3796488190424503</v>
      </c>
      <c r="Q156" s="6">
        <v>5.4933098070531301</v>
      </c>
      <c r="R156" s="6">
        <v>5.6069707950638197</v>
      </c>
      <c r="S156" s="6">
        <v>5.7206317830745004</v>
      </c>
      <c r="T156" s="6">
        <v>5.73496633087177</v>
      </c>
      <c r="U156" s="6">
        <v>5.7493008786690396</v>
      </c>
      <c r="V156" s="6">
        <v>5.7636354264663101</v>
      </c>
      <c r="W156" s="6">
        <v>5.7779699742635797</v>
      </c>
      <c r="X156" s="6">
        <v>5.7923045220608502</v>
      </c>
      <c r="Y156" s="6">
        <v>5.8022812272407096</v>
      </c>
      <c r="Z156" s="6">
        <v>5.5974741244295796</v>
      </c>
      <c r="AA156" s="6">
        <v>5.8222346376004399</v>
      </c>
      <c r="AB156" s="6">
        <v>5.8322113427803002</v>
      </c>
      <c r="AC156" s="6">
        <v>5.8421880479601702</v>
      </c>
      <c r="AD156" s="6">
        <v>5.8579232294701002</v>
      </c>
      <c r="AE156" s="6">
        <v>5.87365841098004</v>
      </c>
      <c r="AF156" s="6">
        <v>5.8893935924899701</v>
      </c>
      <c r="AG156" s="6">
        <v>5.9051287739999001</v>
      </c>
      <c r="AH156" s="6">
        <v>5.9208639555098301</v>
      </c>
      <c r="AI156" s="6">
        <v>5.9609712048075298</v>
      </c>
      <c r="AJ156" s="6"/>
      <c r="AK156" s="6"/>
      <c r="AL156" s="6"/>
      <c r="AM156" s="6"/>
      <c r="AN156" s="4"/>
      <c r="AO156" s="4"/>
    </row>
    <row r="157" spans="1:41" ht="18.75" customHeight="1" x14ac:dyDescent="0.25">
      <c r="A157" s="14" t="s">
        <v>347</v>
      </c>
      <c r="B157" s="2" t="s">
        <v>4</v>
      </c>
      <c r="C157" s="2" t="s">
        <v>2</v>
      </c>
      <c r="D157" s="2" t="s">
        <v>19</v>
      </c>
      <c r="E157" s="2" t="s">
        <v>46</v>
      </c>
      <c r="F157" s="2" t="s">
        <v>2</v>
      </c>
      <c r="G157" s="4"/>
      <c r="H157" s="6">
        <v>3.8626317773025001</v>
      </c>
      <c r="I157" s="6">
        <v>4.3261474705787997</v>
      </c>
      <c r="J157" s="6">
        <v>4.8452850470482502</v>
      </c>
      <c r="K157" s="6">
        <v>5.42671913269404</v>
      </c>
      <c r="L157" s="6">
        <v>6.0779253086173304</v>
      </c>
      <c r="M157" s="6">
        <v>6.8072762256514103</v>
      </c>
      <c r="N157" s="6">
        <v>7.6241492527295804</v>
      </c>
      <c r="O157" s="6">
        <v>8.5390470430571295</v>
      </c>
      <c r="P157" s="6">
        <v>9.5637325682239798</v>
      </c>
      <c r="Q157" s="6">
        <v>10.711380356410899</v>
      </c>
      <c r="R157" s="6">
        <v>11.9967458791802</v>
      </c>
      <c r="S157" s="6">
        <v>13.380472215800999</v>
      </c>
      <c r="T157" s="6">
        <v>13.479766775937099</v>
      </c>
      <c r="U157" s="6">
        <v>13.579061336073099</v>
      </c>
      <c r="V157" s="6">
        <v>11.3528918522168</v>
      </c>
      <c r="W157" s="6">
        <v>11.4909902122108</v>
      </c>
      <c r="X157" s="6">
        <v>11.629088572204701</v>
      </c>
      <c r="Y157" s="6">
        <v>11.7676550366382</v>
      </c>
      <c r="Z157" s="6">
        <v>11.906221501071601</v>
      </c>
      <c r="AA157" s="6">
        <v>12.044787965505099</v>
      </c>
      <c r="AB157" s="6">
        <v>12.1833544299386</v>
      </c>
      <c r="AC157" s="6">
        <v>12.3219208943721</v>
      </c>
      <c r="AD157" s="6">
        <v>12.4769814821432</v>
      </c>
      <c r="AE157" s="6">
        <v>12.6320420699144</v>
      </c>
      <c r="AF157" s="6">
        <v>12.787102657685599</v>
      </c>
      <c r="AG157" s="6">
        <v>12.942163245456801</v>
      </c>
      <c r="AH157" s="6">
        <v>13.097223833227901</v>
      </c>
      <c r="AI157" s="6">
        <v>13.265711140651399</v>
      </c>
      <c r="AJ157" s="6">
        <v>13.4341984480749</v>
      </c>
      <c r="AK157" s="6">
        <v>13.602685755498401</v>
      </c>
      <c r="AL157" s="6">
        <v>13.7711730629218</v>
      </c>
      <c r="AM157" s="6">
        <v>13.939660370345299</v>
      </c>
      <c r="AN157" s="4"/>
      <c r="AO157" s="4"/>
    </row>
    <row r="158" spans="1:41" ht="18.75" customHeight="1" x14ac:dyDescent="0.25">
      <c r="A158" s="14" t="s">
        <v>347</v>
      </c>
      <c r="B158" s="2" t="s">
        <v>4</v>
      </c>
      <c r="C158" s="2" t="s">
        <v>2</v>
      </c>
      <c r="D158" s="2" t="s">
        <v>19</v>
      </c>
      <c r="E158" s="2" t="s">
        <v>47</v>
      </c>
      <c r="F158" s="2" t="s">
        <v>2</v>
      </c>
      <c r="G158" s="4"/>
      <c r="H158" s="6">
        <v>2.0972150373937901</v>
      </c>
      <c r="I158" s="6">
        <v>2.3488807218810401</v>
      </c>
      <c r="J158" s="6">
        <v>2.6307462885067698</v>
      </c>
      <c r="K158" s="6">
        <v>2.9464357231275802</v>
      </c>
      <c r="L158" s="6">
        <v>3.30000788990289</v>
      </c>
      <c r="M158" s="6">
        <v>3.6960087166912299</v>
      </c>
      <c r="N158" s="6">
        <v>4.1395296426941801</v>
      </c>
      <c r="O158" s="6">
        <v>4.6362730798174896</v>
      </c>
      <c r="P158" s="6">
        <v>5.19262572939558</v>
      </c>
      <c r="Q158" s="6">
        <v>5.8157406969230596</v>
      </c>
      <c r="R158" s="6">
        <v>6.5136294605538199</v>
      </c>
      <c r="S158" s="6">
        <v>7.2952648758202798</v>
      </c>
      <c r="T158" s="6">
        <v>8.1706965409187102</v>
      </c>
      <c r="U158" s="6">
        <v>9.1511800058289605</v>
      </c>
      <c r="V158" s="6">
        <v>10.1481343808757</v>
      </c>
      <c r="W158" s="6">
        <v>10.4025854519373</v>
      </c>
      <c r="X158" s="6">
        <v>10.657036522998901</v>
      </c>
      <c r="Y158" s="6">
        <v>10.859673649729601</v>
      </c>
      <c r="Z158" s="6">
        <v>11.062310776460301</v>
      </c>
      <c r="AA158" s="6">
        <v>11.264947903191</v>
      </c>
      <c r="AB158" s="6">
        <v>11.4675850299217</v>
      </c>
      <c r="AC158" s="6">
        <v>11.6702221566524</v>
      </c>
      <c r="AD158" s="6">
        <v>11.9119908230936</v>
      </c>
      <c r="AE158" s="6">
        <v>12.153759489534901</v>
      </c>
      <c r="AF158" s="6">
        <v>12.3955281559762</v>
      </c>
      <c r="AG158" s="6">
        <v>12.637296822417399</v>
      </c>
      <c r="AH158" s="6">
        <v>12.8790654888587</v>
      </c>
      <c r="AI158" s="6">
        <v>13.113133254776599</v>
      </c>
      <c r="AJ158" s="6">
        <v>13.3472010206945</v>
      </c>
      <c r="AK158" s="6">
        <v>13.5812687866124</v>
      </c>
      <c r="AL158" s="6">
        <v>13.8153365525302</v>
      </c>
      <c r="AM158" s="6">
        <v>14.049404318448101</v>
      </c>
      <c r="AN158" s="4"/>
      <c r="AO158" s="4"/>
    </row>
    <row r="159" spans="1:41" ht="18.75" customHeight="1" x14ac:dyDescent="0.25">
      <c r="A159" s="14" t="s">
        <v>347</v>
      </c>
      <c r="B159" s="2" t="s">
        <v>4</v>
      </c>
      <c r="C159" s="2" t="s">
        <v>2</v>
      </c>
      <c r="D159" s="2" t="s">
        <v>19</v>
      </c>
      <c r="E159" s="2" t="s">
        <v>48</v>
      </c>
      <c r="F159" s="2" t="s">
        <v>2</v>
      </c>
      <c r="G159" s="4"/>
      <c r="H159" s="6">
        <v>4.1218587792887096</v>
      </c>
      <c r="I159" s="6">
        <v>4.6164817128033597</v>
      </c>
      <c r="J159" s="6">
        <v>5.1704593983397604</v>
      </c>
      <c r="K159" s="6">
        <v>5.7909144061405398</v>
      </c>
      <c r="L159" s="6">
        <v>6.4858240148773998</v>
      </c>
      <c r="M159" s="6">
        <v>7.2641227766626901</v>
      </c>
      <c r="N159" s="6">
        <v>8.1358173898622095</v>
      </c>
      <c r="O159" s="6">
        <v>9.1121153566456794</v>
      </c>
      <c r="P159" s="6">
        <v>9.8046196507781094</v>
      </c>
      <c r="Q159" s="6">
        <v>10.024196490111899</v>
      </c>
      <c r="R159" s="6">
        <v>10.2437733294457</v>
      </c>
      <c r="S159" s="6">
        <v>10.463350168779501</v>
      </c>
      <c r="T159" s="6">
        <v>10.722952199123201</v>
      </c>
      <c r="U159" s="6">
        <v>10.982554229466899</v>
      </c>
      <c r="V159" s="6">
        <v>11.242156259810701</v>
      </c>
      <c r="W159" s="6">
        <v>11.501758290154401</v>
      </c>
      <c r="X159" s="6">
        <v>11.7613603204982</v>
      </c>
      <c r="Y159" s="6">
        <v>11.9680007203402</v>
      </c>
      <c r="Z159" s="6">
        <v>12.174641120182301</v>
      </c>
      <c r="AA159" s="6">
        <v>12.3812815200244</v>
      </c>
      <c r="AB159" s="6">
        <v>12.587921919866501</v>
      </c>
      <c r="AC159" s="6">
        <v>12.794562319708501</v>
      </c>
      <c r="AD159" s="6">
        <v>13.0411470855407</v>
      </c>
      <c r="AE159" s="6">
        <v>13.287731851372801</v>
      </c>
      <c r="AF159" s="6">
        <v>13.534316617204899</v>
      </c>
      <c r="AG159" s="6">
        <v>13.780901383037101</v>
      </c>
      <c r="AH159" s="6">
        <v>14.027486148869199</v>
      </c>
      <c r="AI159" s="6">
        <v>14.266186427534601</v>
      </c>
      <c r="AJ159" s="6">
        <v>14.504886706200001</v>
      </c>
      <c r="AK159" s="6">
        <v>14.7435869848655</v>
      </c>
      <c r="AL159" s="6">
        <v>14.9822872635309</v>
      </c>
      <c r="AM159" s="6">
        <v>15.220987542196299</v>
      </c>
      <c r="AN159" s="4"/>
      <c r="AO159" s="4"/>
    </row>
    <row r="160" spans="1:41" ht="18.75" customHeight="1" x14ac:dyDescent="0.25">
      <c r="A160" s="14" t="s">
        <v>347</v>
      </c>
      <c r="B160" s="2" t="s">
        <v>4</v>
      </c>
      <c r="C160" s="2" t="s">
        <v>2</v>
      </c>
      <c r="D160" s="2" t="s">
        <v>19</v>
      </c>
      <c r="E160" s="2" t="s">
        <v>49</v>
      </c>
      <c r="F160" s="2" t="s">
        <v>2</v>
      </c>
      <c r="G160" s="4"/>
      <c r="H160" s="6">
        <v>4.4534921675109196</v>
      </c>
      <c r="I160" s="6">
        <v>4.9879111076122298</v>
      </c>
      <c r="J160" s="6">
        <v>5.5864603205256902</v>
      </c>
      <c r="K160" s="6">
        <v>6.2568354389887801</v>
      </c>
      <c r="L160" s="6">
        <v>7.0076555716674296</v>
      </c>
      <c r="M160" s="6">
        <v>7.8485741202675303</v>
      </c>
      <c r="N160" s="6">
        <v>8.7904028946996302</v>
      </c>
      <c r="O160" s="6">
        <v>9.8452511220635799</v>
      </c>
      <c r="P160" s="6">
        <v>11.026681136711201</v>
      </c>
      <c r="Q160" s="6">
        <v>11.359298048188499</v>
      </c>
      <c r="R160" s="6">
        <v>11.857087182516899</v>
      </c>
      <c r="S160" s="6">
        <v>12.1134258689397</v>
      </c>
      <c r="T160" s="6">
        <v>12.4135634619293</v>
      </c>
      <c r="U160" s="6">
        <v>12.7137010549189</v>
      </c>
      <c r="V160" s="6">
        <v>13.0138386479085</v>
      </c>
      <c r="W160" s="6">
        <v>13.3139762408981</v>
      </c>
      <c r="X160" s="6">
        <v>13.6141138338877</v>
      </c>
      <c r="Y160" s="6">
        <v>13.852985146714801</v>
      </c>
      <c r="Z160" s="6">
        <v>14.091856459542001</v>
      </c>
      <c r="AA160" s="6">
        <v>14.3307277723691</v>
      </c>
      <c r="AB160" s="6">
        <v>14.5695990851963</v>
      </c>
      <c r="AC160" s="6">
        <v>14.808470398023401</v>
      </c>
      <c r="AD160" s="6">
        <v>15.0936098284911</v>
      </c>
      <c r="AE160" s="6">
        <v>15.3787492589588</v>
      </c>
      <c r="AF160" s="6">
        <v>15.6638886894265</v>
      </c>
      <c r="AG160" s="6">
        <v>15.9490281198942</v>
      </c>
      <c r="AH160" s="6">
        <v>16.234167550361899</v>
      </c>
      <c r="AI160" s="6">
        <v>16.5107963117262</v>
      </c>
      <c r="AJ160" s="6">
        <v>16.787425073090599</v>
      </c>
      <c r="AK160" s="6">
        <v>17.064053834454899</v>
      </c>
      <c r="AL160" s="6">
        <v>17.340682595819199</v>
      </c>
      <c r="AM160" s="6">
        <v>17.617311357183599</v>
      </c>
      <c r="AN160" s="4"/>
      <c r="AO160" s="4"/>
    </row>
    <row r="161" spans="1:41" ht="18.75" customHeight="1" x14ac:dyDescent="0.25">
      <c r="A161" s="14" t="s">
        <v>347</v>
      </c>
      <c r="B161" s="2" t="s">
        <v>4</v>
      </c>
      <c r="C161" s="2" t="s">
        <v>2</v>
      </c>
      <c r="D161" s="2" t="s">
        <v>19</v>
      </c>
      <c r="E161" s="2" t="s">
        <v>50</v>
      </c>
      <c r="F161" s="2" t="s">
        <v>2</v>
      </c>
      <c r="G161" s="4"/>
      <c r="H161" s="6">
        <v>2.5883234513021001</v>
      </c>
      <c r="I161" s="6">
        <v>2.89892214545835</v>
      </c>
      <c r="J161" s="6">
        <v>3.2467926829133602</v>
      </c>
      <c r="K161" s="6">
        <v>3.6364076848629598</v>
      </c>
      <c r="L161" s="6">
        <v>4.0727764870465197</v>
      </c>
      <c r="M161" s="6">
        <v>4.5615095454921004</v>
      </c>
      <c r="N161" s="6">
        <v>5.1088905709511501</v>
      </c>
      <c r="O161" s="6">
        <v>5.7219573194652904</v>
      </c>
      <c r="P161" s="6">
        <v>6.4085920778011198</v>
      </c>
      <c r="Q161" s="6">
        <v>7.1776230071372602</v>
      </c>
      <c r="R161" s="6">
        <v>8.0389376479937305</v>
      </c>
      <c r="S161" s="6">
        <v>9.0036100457529802</v>
      </c>
      <c r="T161" s="6">
        <v>10.0840431312433</v>
      </c>
      <c r="U161" s="6">
        <v>11.2941281869925</v>
      </c>
      <c r="V161" s="6">
        <v>12.6494234494316</v>
      </c>
      <c r="W161" s="6">
        <v>13.280947772321699</v>
      </c>
      <c r="X161" s="6">
        <v>13.577248549781</v>
      </c>
      <c r="Y161" s="6">
        <v>13.816450588266299</v>
      </c>
      <c r="Z161" s="6">
        <v>14.0556526267516</v>
      </c>
      <c r="AA161" s="6">
        <v>14.2948546652368</v>
      </c>
      <c r="AB161" s="6">
        <v>14.534056703722101</v>
      </c>
      <c r="AC161" s="6">
        <v>14.7732587422074</v>
      </c>
      <c r="AD161" s="6">
        <v>15.057286862602099</v>
      </c>
      <c r="AE161" s="6">
        <v>15.341314982996799</v>
      </c>
      <c r="AF161" s="6">
        <v>15.6678635085411</v>
      </c>
      <c r="AG161" s="6">
        <v>15.952625831384299</v>
      </c>
      <c r="AH161" s="6">
        <v>16.237388154227499</v>
      </c>
      <c r="AI161" s="6">
        <v>16.5135696268005</v>
      </c>
      <c r="AJ161" s="6">
        <v>16.7897510993735</v>
      </c>
      <c r="AK161" s="6">
        <v>17.065932571946501</v>
      </c>
      <c r="AL161" s="6">
        <v>17.342114044519501</v>
      </c>
      <c r="AM161" s="6">
        <v>17.618295517092498</v>
      </c>
      <c r="AN161" s="4"/>
      <c r="AO161" s="4"/>
    </row>
    <row r="162" spans="1:41" ht="18.75" customHeight="1" x14ac:dyDescent="0.25">
      <c r="A162" s="14" t="s">
        <v>347</v>
      </c>
      <c r="B162" s="2" t="s">
        <v>4</v>
      </c>
      <c r="C162" s="2" t="s">
        <v>2</v>
      </c>
      <c r="D162" s="2" t="s">
        <v>19</v>
      </c>
      <c r="E162" s="2" t="s">
        <v>51</v>
      </c>
      <c r="F162" s="2" t="s">
        <v>2</v>
      </c>
      <c r="G162" s="4"/>
      <c r="H162" s="6">
        <v>0.976701552427373</v>
      </c>
      <c r="I162" s="6">
        <v>1.09390561871866</v>
      </c>
      <c r="J162" s="6">
        <v>1.2251741729648999</v>
      </c>
      <c r="K162" s="6">
        <v>1.3721949537206799</v>
      </c>
      <c r="L162" s="6">
        <v>1.5368582281671701</v>
      </c>
      <c r="M162" s="6">
        <v>1.72128109554723</v>
      </c>
      <c r="N162" s="6">
        <v>1.9278347070128901</v>
      </c>
      <c r="O162" s="6">
        <v>2.1591747518544402</v>
      </c>
      <c r="P162" s="6">
        <v>2.41827560207697</v>
      </c>
      <c r="Q162" s="6">
        <v>2.7084685543262101</v>
      </c>
      <c r="R162" s="6">
        <v>3.0334846608453598</v>
      </c>
      <c r="S162" s="6">
        <v>3.3975027001467999</v>
      </c>
      <c r="T162" s="6">
        <v>3.8052029041644202</v>
      </c>
      <c r="U162" s="6">
        <v>4.2618271326641501</v>
      </c>
      <c r="V162" s="6">
        <v>4.7732462685838497</v>
      </c>
      <c r="W162" s="6">
        <v>5.3460357008139097</v>
      </c>
      <c r="X162" s="6">
        <v>5.66142495819805</v>
      </c>
      <c r="Y162" s="6">
        <v>5.6711855828357001</v>
      </c>
      <c r="Z162" s="6">
        <v>5.6809462074733599</v>
      </c>
      <c r="AA162" s="6">
        <v>5.6907068321110099</v>
      </c>
      <c r="AB162" s="6">
        <v>5.70046745674866</v>
      </c>
      <c r="AC162" s="6">
        <v>5.7102280813863198</v>
      </c>
      <c r="AD162" s="6">
        <v>5.72562246235226</v>
      </c>
      <c r="AE162" s="6">
        <v>5.7410168433182198</v>
      </c>
      <c r="AF162" s="6">
        <v>5.7564112242841601</v>
      </c>
      <c r="AG162" s="6">
        <v>5.7718056052501101</v>
      </c>
      <c r="AH162" s="6">
        <v>5.7871999862160601</v>
      </c>
      <c r="AI162" s="6">
        <v>5.8264385723610896</v>
      </c>
      <c r="AJ162" s="6">
        <v>5.86567715850612</v>
      </c>
      <c r="AK162" s="6">
        <v>5.9049157446511398</v>
      </c>
      <c r="AL162" s="6">
        <v>5.9441543307961702</v>
      </c>
      <c r="AM162" s="6">
        <v>5.9833929169411997</v>
      </c>
      <c r="AN162" s="4"/>
      <c r="AO162" s="4"/>
    </row>
    <row r="163" spans="1:41" ht="18.75" customHeight="1" x14ac:dyDescent="0.25">
      <c r="A163" s="14" t="s">
        <v>347</v>
      </c>
      <c r="B163" s="2" t="s">
        <v>4</v>
      </c>
      <c r="C163" s="2" t="s">
        <v>2</v>
      </c>
      <c r="D163" s="2" t="s">
        <v>19</v>
      </c>
      <c r="E163" s="2" t="s">
        <v>145</v>
      </c>
      <c r="F163" s="2" t="s">
        <v>2</v>
      </c>
      <c r="G163" s="4"/>
      <c r="H163" s="6">
        <v>14.1971235480378</v>
      </c>
      <c r="I163" s="6">
        <v>13.4325487118792</v>
      </c>
      <c r="J163" s="6">
        <v>14.364568302638</v>
      </c>
      <c r="K163" s="6">
        <v>17.4086253746685</v>
      </c>
      <c r="L163" s="6">
        <v>17.7175951170783</v>
      </c>
      <c r="M163" s="6">
        <v>18.026564859488101</v>
      </c>
      <c r="N163" s="6">
        <v>18.335534601897901</v>
      </c>
      <c r="O163" s="6">
        <v>18.6743484614897</v>
      </c>
      <c r="P163" s="6">
        <v>19.013162321081499</v>
      </c>
      <c r="Q163" s="6">
        <v>19.3519761806734</v>
      </c>
      <c r="R163" s="6">
        <v>19.690790040265199</v>
      </c>
      <c r="S163" s="6">
        <v>20.029603899857101</v>
      </c>
      <c r="T163" s="6">
        <v>20.072333982972602</v>
      </c>
      <c r="U163" s="6">
        <v>20.115064066088198</v>
      </c>
      <c r="V163" s="6">
        <v>20.157794149203799</v>
      </c>
      <c r="W163" s="6">
        <v>20.200524232319399</v>
      </c>
      <c r="X163" s="6">
        <v>20.243254315434999</v>
      </c>
      <c r="Y163" s="6">
        <v>20.272994035695799</v>
      </c>
      <c r="Z163" s="6">
        <v>20.302733755956499</v>
      </c>
      <c r="AA163" s="6">
        <v>20.332473476217299</v>
      </c>
      <c r="AB163" s="6">
        <v>20.362213196478098</v>
      </c>
      <c r="AC163" s="6">
        <v>20.391952916738799</v>
      </c>
      <c r="AD163" s="6">
        <v>20.438858171321499</v>
      </c>
      <c r="AE163" s="6">
        <v>20.485763425904199</v>
      </c>
      <c r="AF163" s="6">
        <v>20.5326686804868</v>
      </c>
      <c r="AG163" s="6">
        <v>20.579573935069501</v>
      </c>
      <c r="AH163" s="6">
        <v>20.626479189652098</v>
      </c>
      <c r="AI163" s="6">
        <v>20.746035531454201</v>
      </c>
      <c r="AJ163" s="6">
        <v>20.865591873256299</v>
      </c>
      <c r="AK163" s="6">
        <v>20.985148215058398</v>
      </c>
      <c r="AL163" s="6">
        <v>21.104704556860401</v>
      </c>
      <c r="AM163" s="6">
        <v>21.2242608986625</v>
      </c>
      <c r="AN163" s="4"/>
      <c r="AO163" s="4"/>
    </row>
    <row r="164" spans="1:41" ht="18.75" customHeight="1" x14ac:dyDescent="0.25">
      <c r="A164" s="14" t="s">
        <v>347</v>
      </c>
      <c r="B164" s="2" t="s">
        <v>4</v>
      </c>
      <c r="C164" s="2" t="s">
        <v>2</v>
      </c>
      <c r="D164" s="2" t="s">
        <v>19</v>
      </c>
      <c r="E164" s="2" t="s">
        <v>146</v>
      </c>
      <c r="F164" s="2" t="s">
        <v>2</v>
      </c>
      <c r="G164" s="4"/>
      <c r="H164" s="6">
        <v>19.7797116877659</v>
      </c>
      <c r="I164" s="6">
        <v>19.461499874426</v>
      </c>
      <c r="J164" s="6">
        <v>20.2169277770363</v>
      </c>
      <c r="K164" s="6">
        <v>22.7946687615526</v>
      </c>
      <c r="L164" s="6">
        <v>23.012515347830199</v>
      </c>
      <c r="M164" s="6">
        <v>23.230361934107801</v>
      </c>
      <c r="N164" s="6">
        <v>23.4482085203854</v>
      </c>
      <c r="O164" s="6">
        <v>23.971290926384</v>
      </c>
      <c r="P164" s="6">
        <v>24.494373332382601</v>
      </c>
      <c r="Q164" s="6">
        <v>25.017455738381098</v>
      </c>
      <c r="R164" s="6">
        <v>25.540538144379699</v>
      </c>
      <c r="S164" s="6">
        <v>26.0636205503783</v>
      </c>
      <c r="T164" s="6">
        <v>26.3054314878902</v>
      </c>
      <c r="U164" s="6">
        <v>26.5472424254021</v>
      </c>
      <c r="V164" s="6">
        <v>26.789053362914</v>
      </c>
      <c r="W164" s="6">
        <v>27.0308643004259</v>
      </c>
      <c r="X164" s="6">
        <v>27.272675237937801</v>
      </c>
      <c r="Y164" s="6">
        <v>27.5170177066943</v>
      </c>
      <c r="Z164" s="6">
        <v>27.7613601754508</v>
      </c>
      <c r="AA164" s="6">
        <v>28.0057026442073</v>
      </c>
      <c r="AB164" s="6">
        <v>28.2500451129638</v>
      </c>
      <c r="AC164" s="6">
        <v>28.4943875817204</v>
      </c>
      <c r="AD164" s="6">
        <v>28.685227627393001</v>
      </c>
      <c r="AE164" s="6">
        <v>28.876067673065599</v>
      </c>
      <c r="AF164" s="6">
        <v>29.0669077187383</v>
      </c>
      <c r="AG164" s="6">
        <v>29.257747764410901</v>
      </c>
      <c r="AH164" s="6">
        <v>29.448587810083598</v>
      </c>
      <c r="AI164" s="6">
        <v>29.680489956261798</v>
      </c>
      <c r="AJ164" s="6">
        <v>29.912392102440101</v>
      </c>
      <c r="AK164" s="6">
        <v>30.144294248618301</v>
      </c>
      <c r="AL164" s="6">
        <v>30.376196394796501</v>
      </c>
      <c r="AM164" s="6">
        <v>30.608098540974801</v>
      </c>
      <c r="AN164" s="4"/>
      <c r="AO164" s="4"/>
    </row>
    <row r="165" spans="1:41" ht="18.75" customHeight="1" x14ac:dyDescent="0.25">
      <c r="A165" s="14" t="s">
        <v>347</v>
      </c>
      <c r="B165" s="2" t="s">
        <v>4</v>
      </c>
      <c r="C165" s="2" t="s">
        <v>2</v>
      </c>
      <c r="D165" s="2" t="s">
        <v>20</v>
      </c>
      <c r="E165" s="2" t="s">
        <v>147</v>
      </c>
      <c r="F165" s="2" t="s">
        <v>194</v>
      </c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3">
        <v>266.73883552000001</v>
      </c>
      <c r="AO165" s="4"/>
    </row>
    <row r="166" spans="1:41" ht="18.75" customHeight="1" x14ac:dyDescent="0.25">
      <c r="A166" s="14" t="s">
        <v>347</v>
      </c>
      <c r="B166" s="2" t="s">
        <v>4</v>
      </c>
      <c r="C166" s="2" t="s">
        <v>2</v>
      </c>
      <c r="D166" s="2" t="s">
        <v>20</v>
      </c>
      <c r="E166" s="2" t="s">
        <v>147</v>
      </c>
      <c r="F166" s="2" t="s">
        <v>195</v>
      </c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3">
        <v>2135.7396415784501</v>
      </c>
      <c r="AO166" s="4"/>
    </row>
    <row r="167" spans="1:41" ht="18.75" customHeight="1" x14ac:dyDescent="0.25">
      <c r="A167" s="14" t="s">
        <v>347</v>
      </c>
      <c r="B167" s="2" t="s">
        <v>4</v>
      </c>
      <c r="C167" s="2" t="s">
        <v>2</v>
      </c>
      <c r="D167" s="2" t="s">
        <v>20</v>
      </c>
      <c r="E167" s="2" t="s">
        <v>147</v>
      </c>
      <c r="F167" s="2" t="s">
        <v>196</v>
      </c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3">
        <v>6496.7121983715797</v>
      </c>
      <c r="AO167" s="4"/>
    </row>
    <row r="168" spans="1:41" ht="18.75" customHeight="1" x14ac:dyDescent="0.25">
      <c r="A168" s="14" t="s">
        <v>347</v>
      </c>
      <c r="B168" s="2" t="s">
        <v>4</v>
      </c>
      <c r="C168" s="2" t="s">
        <v>2</v>
      </c>
      <c r="D168" s="2" t="s">
        <v>20</v>
      </c>
      <c r="E168" s="2" t="s">
        <v>147</v>
      </c>
      <c r="F168" s="2" t="s">
        <v>197</v>
      </c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3">
        <v>44.660401360000002</v>
      </c>
      <c r="AO168" s="4"/>
    </row>
    <row r="169" spans="1:41" ht="18.75" customHeight="1" x14ac:dyDescent="0.25">
      <c r="A169" s="14" t="s">
        <v>347</v>
      </c>
      <c r="B169" s="2" t="s">
        <v>4</v>
      </c>
      <c r="C169" s="2" t="s">
        <v>2</v>
      </c>
      <c r="D169" s="2" t="s">
        <v>20</v>
      </c>
      <c r="E169" s="2" t="s">
        <v>147</v>
      </c>
      <c r="F169" s="2" t="s">
        <v>198</v>
      </c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3">
        <v>1058.6607668002</v>
      </c>
      <c r="AO169" s="4"/>
    </row>
    <row r="170" spans="1:41" ht="18.75" customHeight="1" x14ac:dyDescent="0.25">
      <c r="A170" s="14" t="s">
        <v>347</v>
      </c>
      <c r="B170" s="2" t="s">
        <v>4</v>
      </c>
      <c r="C170" s="2" t="s">
        <v>2</v>
      </c>
      <c r="D170" s="2" t="s">
        <v>20</v>
      </c>
      <c r="E170" s="2" t="s">
        <v>147</v>
      </c>
      <c r="F170" s="2" t="s">
        <v>199</v>
      </c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3">
        <v>283.33235609851999</v>
      </c>
      <c r="AO170" s="4"/>
    </row>
    <row r="171" spans="1:41" ht="18.75" customHeight="1" x14ac:dyDescent="0.25">
      <c r="A171" s="14" t="s">
        <v>347</v>
      </c>
      <c r="B171" s="2" t="s">
        <v>4</v>
      </c>
      <c r="C171" s="2" t="s">
        <v>2</v>
      </c>
      <c r="D171" s="2" t="s">
        <v>20</v>
      </c>
      <c r="E171" s="2" t="s">
        <v>147</v>
      </c>
      <c r="F171" s="2" t="s">
        <v>200</v>
      </c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3">
        <v>157.75252398843699</v>
      </c>
      <c r="AO171" s="4"/>
    </row>
    <row r="172" spans="1:41" ht="18.75" customHeight="1" x14ac:dyDescent="0.25">
      <c r="A172" s="14" t="s">
        <v>347</v>
      </c>
      <c r="B172" s="2" t="s">
        <v>4</v>
      </c>
      <c r="C172" s="2" t="s">
        <v>2</v>
      </c>
      <c r="D172" s="2" t="s">
        <v>21</v>
      </c>
      <c r="E172" s="2" t="s">
        <v>147</v>
      </c>
      <c r="F172" s="2" t="s">
        <v>194</v>
      </c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3">
        <v>-2.8116562892335599</v>
      </c>
      <c r="AO172" s="4"/>
    </row>
    <row r="173" spans="1:41" ht="18.75" customHeight="1" x14ac:dyDescent="0.25">
      <c r="A173" s="14" t="s">
        <v>347</v>
      </c>
      <c r="B173" s="2" t="s">
        <v>4</v>
      </c>
      <c r="C173" s="2" t="s">
        <v>2</v>
      </c>
      <c r="D173" s="2" t="s">
        <v>21</v>
      </c>
      <c r="E173" s="2" t="s">
        <v>147</v>
      </c>
      <c r="F173" s="2" t="s">
        <v>195</v>
      </c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3">
        <v>-3.8626307773024999</v>
      </c>
      <c r="AO173" s="4"/>
    </row>
    <row r="174" spans="1:41" ht="18.75" customHeight="1" x14ac:dyDescent="0.25">
      <c r="A174" s="14" t="s">
        <v>347</v>
      </c>
      <c r="B174" s="2" t="s">
        <v>4</v>
      </c>
      <c r="C174" s="2" t="s">
        <v>2</v>
      </c>
      <c r="D174" s="2" t="s">
        <v>21</v>
      </c>
      <c r="E174" s="2" t="s">
        <v>147</v>
      </c>
      <c r="F174" s="2" t="s">
        <v>196</v>
      </c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3">
        <v>-2.09721403739379</v>
      </c>
      <c r="AO174" s="4"/>
    </row>
    <row r="175" spans="1:41" ht="18.75" customHeight="1" x14ac:dyDescent="0.25">
      <c r="A175" s="14" t="s">
        <v>347</v>
      </c>
      <c r="B175" s="2" t="s">
        <v>4</v>
      </c>
      <c r="C175" s="2" t="s">
        <v>2</v>
      </c>
      <c r="D175" s="2" t="s">
        <v>21</v>
      </c>
      <c r="E175" s="2" t="s">
        <v>147</v>
      </c>
      <c r="F175" s="2" t="s">
        <v>197</v>
      </c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3">
        <v>-4.1218577792887103</v>
      </c>
      <c r="AO175" s="4"/>
    </row>
    <row r="176" spans="1:41" ht="18.75" customHeight="1" x14ac:dyDescent="0.25">
      <c r="A176" s="14" t="s">
        <v>347</v>
      </c>
      <c r="B176" s="2" t="s">
        <v>4</v>
      </c>
      <c r="C176" s="2" t="s">
        <v>2</v>
      </c>
      <c r="D176" s="2" t="s">
        <v>21</v>
      </c>
      <c r="E176" s="2" t="s">
        <v>147</v>
      </c>
      <c r="F176" s="2" t="s">
        <v>198</v>
      </c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3">
        <v>-4.4534911675109203</v>
      </c>
      <c r="AO176" s="4"/>
    </row>
    <row r="177" spans="1:41" ht="18.75" customHeight="1" x14ac:dyDescent="0.25">
      <c r="A177" s="14" t="s">
        <v>347</v>
      </c>
      <c r="B177" s="2" t="s">
        <v>4</v>
      </c>
      <c r="C177" s="2" t="s">
        <v>2</v>
      </c>
      <c r="D177" s="2" t="s">
        <v>21</v>
      </c>
      <c r="E177" s="2" t="s">
        <v>147</v>
      </c>
      <c r="F177" s="2" t="s">
        <v>199</v>
      </c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3">
        <v>-2.5883224513020999</v>
      </c>
      <c r="AO177" s="4"/>
    </row>
    <row r="178" spans="1:41" ht="18.75" customHeight="1" x14ac:dyDescent="0.25">
      <c r="A178" s="14" t="s">
        <v>347</v>
      </c>
      <c r="B178" s="2" t="s">
        <v>4</v>
      </c>
      <c r="C178" s="2" t="s">
        <v>2</v>
      </c>
      <c r="D178" s="2" t="s">
        <v>21</v>
      </c>
      <c r="E178" s="2" t="s">
        <v>147</v>
      </c>
      <c r="F178" s="2" t="s">
        <v>200</v>
      </c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3">
        <v>-0.97670055242737297</v>
      </c>
      <c r="AO178" s="4"/>
    </row>
    <row r="179" spans="1:41" ht="18.75" customHeight="1" x14ac:dyDescent="0.25">
      <c r="A179" s="14" t="s">
        <v>347</v>
      </c>
      <c r="B179" s="2" t="s">
        <v>4</v>
      </c>
      <c r="C179" s="2" t="s">
        <v>2</v>
      </c>
      <c r="D179" s="2" t="s">
        <v>22</v>
      </c>
      <c r="E179" s="2" t="s">
        <v>2</v>
      </c>
      <c r="F179" s="2" t="s">
        <v>2</v>
      </c>
      <c r="G179" s="3">
        <v>81345.725613079994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4"/>
      <c r="AO179" s="4"/>
    </row>
    <row r="180" spans="1:41" ht="18.75" customHeight="1" x14ac:dyDescent="0.25">
      <c r="A180" s="14" t="s">
        <v>347</v>
      </c>
      <c r="B180" s="2" t="s">
        <v>4</v>
      </c>
      <c r="C180" s="2" t="s">
        <v>2</v>
      </c>
      <c r="D180" s="2" t="s">
        <v>23</v>
      </c>
      <c r="E180" s="2" t="s">
        <v>2</v>
      </c>
      <c r="F180" s="2" t="s">
        <v>201</v>
      </c>
      <c r="G180" s="4"/>
      <c r="H180" s="6">
        <v>0.73408618936161696</v>
      </c>
      <c r="I180" s="6">
        <v>0.59320181882106504</v>
      </c>
      <c r="J180" s="6">
        <v>0.46444457492948998</v>
      </c>
      <c r="K180" s="6">
        <v>0.54238420429190404</v>
      </c>
      <c r="L180" s="6">
        <v>0.51697539702732298</v>
      </c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4"/>
      <c r="AO180" s="4"/>
    </row>
    <row r="181" spans="1:41" ht="18.75" customHeight="1" x14ac:dyDescent="0.25">
      <c r="A181" s="14" t="s">
        <v>347</v>
      </c>
      <c r="B181" s="2" t="s">
        <v>4</v>
      </c>
      <c r="C181" s="2" t="s">
        <v>2</v>
      </c>
      <c r="D181" s="2" t="s">
        <v>23</v>
      </c>
      <c r="E181" s="2" t="s">
        <v>2</v>
      </c>
      <c r="F181" s="2" t="s">
        <v>202</v>
      </c>
      <c r="G181" s="4"/>
      <c r="H181" s="6">
        <v>8.5591327795199998E-2</v>
      </c>
      <c r="I181" s="6">
        <v>8.5591327795199998E-2</v>
      </c>
      <c r="J181" s="6">
        <v>8.5591327795199998E-2</v>
      </c>
      <c r="K181" s="6">
        <v>8.5591327795199998E-2</v>
      </c>
      <c r="L181" s="6">
        <v>8.5591327795199998E-2</v>
      </c>
      <c r="M181" s="6">
        <v>8.5591327795199998E-2</v>
      </c>
      <c r="N181" s="6">
        <v>8.5591327795199998E-2</v>
      </c>
      <c r="O181" s="6">
        <v>8.5591327795199998E-2</v>
      </c>
      <c r="P181" s="6">
        <v>8.5591327795199998E-2</v>
      </c>
      <c r="Q181" s="6">
        <v>8.5591327795199998E-2</v>
      </c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4"/>
      <c r="AO181" s="4"/>
    </row>
    <row r="182" spans="1:41" ht="18.75" customHeight="1" x14ac:dyDescent="0.25">
      <c r="A182" s="14" t="s">
        <v>347</v>
      </c>
      <c r="B182" s="2" t="s">
        <v>4</v>
      </c>
      <c r="C182" s="2" t="s">
        <v>2</v>
      </c>
      <c r="D182" s="2" t="s">
        <v>23</v>
      </c>
      <c r="E182" s="2" t="s">
        <v>2</v>
      </c>
      <c r="F182" s="2" t="s">
        <v>203</v>
      </c>
      <c r="G182" s="4"/>
      <c r="H182" s="6">
        <v>2.8530442598399999E-2</v>
      </c>
      <c r="I182" s="6">
        <v>2.8530442598399999E-2</v>
      </c>
      <c r="J182" s="6">
        <v>2.8530442598399999E-2</v>
      </c>
      <c r="K182" s="6">
        <v>2.8530442598399999E-2</v>
      </c>
      <c r="L182" s="6">
        <v>2.8530442598399999E-2</v>
      </c>
      <c r="M182" s="6">
        <v>2.8530442598399999E-2</v>
      </c>
      <c r="N182" s="6">
        <v>2.8530442598399999E-2</v>
      </c>
      <c r="O182" s="6">
        <v>2.8530442598399999E-2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4"/>
      <c r="AO182" s="4"/>
    </row>
    <row r="183" spans="1:41" ht="18.75" customHeight="1" x14ac:dyDescent="0.25">
      <c r="A183" s="14" t="s">
        <v>347</v>
      </c>
      <c r="B183" s="2" t="s">
        <v>4</v>
      </c>
      <c r="C183" s="2" t="s">
        <v>2</v>
      </c>
      <c r="D183" s="2" t="s">
        <v>23</v>
      </c>
      <c r="E183" s="2" t="s">
        <v>2</v>
      </c>
      <c r="F183" s="2" t="s">
        <v>204</v>
      </c>
      <c r="G183" s="4"/>
      <c r="H183" s="6">
        <v>4.0412606382738197E-3</v>
      </c>
      <c r="I183" s="6">
        <v>3.11410965658423E-3</v>
      </c>
      <c r="J183" s="6">
        <v>2.52872516640018E-3</v>
      </c>
      <c r="K183" s="6">
        <v>1.9433406762161701E-3</v>
      </c>
      <c r="L183" s="6">
        <v>1.35795618603215E-3</v>
      </c>
      <c r="M183" s="6">
        <v>5.0788127584783498E-4</v>
      </c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4"/>
      <c r="AO183" s="4"/>
    </row>
    <row r="184" spans="1:41" ht="18.75" customHeight="1" x14ac:dyDescent="0.25">
      <c r="A184" s="14" t="s">
        <v>347</v>
      </c>
      <c r="B184" s="2" t="s">
        <v>4</v>
      </c>
      <c r="C184" s="2" t="s">
        <v>2</v>
      </c>
      <c r="D184" s="2" t="s">
        <v>23</v>
      </c>
      <c r="E184" s="2" t="s">
        <v>2</v>
      </c>
      <c r="F184" s="2" t="s">
        <v>205</v>
      </c>
      <c r="G184" s="4"/>
      <c r="H184" s="6">
        <v>3.1700491776000001E-3</v>
      </c>
      <c r="I184" s="6">
        <v>3.1700491776000001E-3</v>
      </c>
      <c r="J184" s="6">
        <v>3.1700491776000001E-3</v>
      </c>
      <c r="K184" s="6">
        <v>3.1700491776000001E-3</v>
      </c>
      <c r="L184" s="6">
        <v>3.1700491776000001E-3</v>
      </c>
      <c r="M184" s="6">
        <v>3.1700491776000001E-3</v>
      </c>
      <c r="N184" s="6">
        <v>3.1700491776000001E-3</v>
      </c>
      <c r="O184" s="6">
        <v>3.1700491776000001E-3</v>
      </c>
      <c r="P184" s="6">
        <v>3.1700491776000001E-3</v>
      </c>
      <c r="Q184" s="6">
        <v>3.1700491776000001E-3</v>
      </c>
      <c r="R184" s="6">
        <v>3.1700491776000001E-3</v>
      </c>
      <c r="S184" s="6">
        <v>3.1700491776000001E-3</v>
      </c>
      <c r="T184" s="6">
        <v>3.1700491776000001E-3</v>
      </c>
      <c r="U184" s="6">
        <v>3.1700491776000001E-3</v>
      </c>
      <c r="V184" s="6">
        <v>3.1700491776000001E-3</v>
      </c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4"/>
      <c r="AO184" s="4"/>
    </row>
    <row r="185" spans="1:41" ht="18.75" customHeight="1" x14ac:dyDescent="0.25">
      <c r="A185" s="14" t="s">
        <v>347</v>
      </c>
      <c r="B185" s="2" t="s">
        <v>4</v>
      </c>
      <c r="C185" s="2" t="s">
        <v>2</v>
      </c>
      <c r="D185" s="2" t="s">
        <v>23</v>
      </c>
      <c r="E185" s="2" t="s">
        <v>2</v>
      </c>
      <c r="F185" s="2" t="s">
        <v>206</v>
      </c>
      <c r="G185" s="4"/>
      <c r="H185" s="6">
        <v>0.34236531118079999</v>
      </c>
      <c r="I185" s="6">
        <v>0.34236531118079999</v>
      </c>
      <c r="J185" s="6">
        <v>0.34236531118079999</v>
      </c>
      <c r="K185" s="6">
        <v>0.34236531118079999</v>
      </c>
      <c r="L185" s="6">
        <v>0.34236531118079999</v>
      </c>
      <c r="M185" s="6">
        <v>0.34236531118079999</v>
      </c>
      <c r="N185" s="6">
        <v>0.34236531118079999</v>
      </c>
      <c r="O185" s="6">
        <v>0.34236531118079999</v>
      </c>
      <c r="P185" s="6">
        <v>0.34236531118079999</v>
      </c>
      <c r="Q185" s="6">
        <v>0.34236531118079999</v>
      </c>
      <c r="R185" s="6">
        <v>0.34236531118079999</v>
      </c>
      <c r="S185" s="6">
        <v>0.34236531118079999</v>
      </c>
      <c r="T185" s="6">
        <v>0.34236531118079999</v>
      </c>
      <c r="U185" s="6">
        <v>0.34236531118079999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4"/>
      <c r="AO185" s="4"/>
    </row>
    <row r="186" spans="1:41" ht="18.75" customHeight="1" x14ac:dyDescent="0.25">
      <c r="A186" s="14" t="s">
        <v>347</v>
      </c>
      <c r="B186" s="2" t="s">
        <v>4</v>
      </c>
      <c r="C186" s="2" t="s">
        <v>2</v>
      </c>
      <c r="D186" s="2" t="s">
        <v>23</v>
      </c>
      <c r="E186" s="2" t="s">
        <v>2</v>
      </c>
      <c r="F186" s="2" t="s">
        <v>207</v>
      </c>
      <c r="G186" s="4"/>
      <c r="H186" s="6">
        <v>1.41886919801496E-2</v>
      </c>
      <c r="I186" s="6">
        <v>1.34077982366938E-2</v>
      </c>
      <c r="J186" s="6">
        <v>1.2818444468047901E-2</v>
      </c>
      <c r="K186" s="6">
        <v>1.2229090699402E-2</v>
      </c>
      <c r="L186" s="6">
        <v>1.1639736930756201E-2</v>
      </c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4"/>
      <c r="AO186" s="4"/>
    </row>
    <row r="187" spans="1:41" ht="18.75" customHeight="1" x14ac:dyDescent="0.25">
      <c r="A187" s="14" t="s">
        <v>347</v>
      </c>
      <c r="B187" s="2" t="s">
        <v>4</v>
      </c>
      <c r="C187" s="2" t="s">
        <v>2</v>
      </c>
      <c r="D187" s="2" t="s">
        <v>23</v>
      </c>
      <c r="E187" s="2" t="s">
        <v>2</v>
      </c>
      <c r="F187" s="2" t="s">
        <v>208</v>
      </c>
      <c r="G187" s="4"/>
      <c r="H187" s="6">
        <v>0.1141217703936</v>
      </c>
      <c r="I187" s="6">
        <v>0.1141217703936</v>
      </c>
      <c r="J187" s="6">
        <v>0.1141217703936</v>
      </c>
      <c r="K187" s="6">
        <v>0.1141217703936</v>
      </c>
      <c r="L187" s="6">
        <v>0.1141217703936</v>
      </c>
      <c r="M187" s="6">
        <v>0.1141217703936</v>
      </c>
      <c r="N187" s="6">
        <v>0.1141217703936</v>
      </c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4"/>
      <c r="AO187" s="4"/>
    </row>
    <row r="188" spans="1:41" ht="18.75" customHeight="1" x14ac:dyDescent="0.25">
      <c r="A188" s="14" t="s">
        <v>347</v>
      </c>
      <c r="B188" s="2" t="s">
        <v>4</v>
      </c>
      <c r="C188" s="2" t="s">
        <v>2</v>
      </c>
      <c r="D188" s="2" t="s">
        <v>23</v>
      </c>
      <c r="E188" s="2" t="s">
        <v>2</v>
      </c>
      <c r="F188" s="2" t="s">
        <v>209</v>
      </c>
      <c r="G188" s="4"/>
      <c r="H188" s="6">
        <v>1.26801967104E-2</v>
      </c>
      <c r="I188" s="6">
        <v>1.26801967104E-2</v>
      </c>
      <c r="J188" s="6">
        <v>1.26801967104E-2</v>
      </c>
      <c r="K188" s="6">
        <v>1.26801967104E-2</v>
      </c>
      <c r="L188" s="6">
        <v>1.26801967104E-2</v>
      </c>
      <c r="M188" s="6">
        <v>1.26801967104E-2</v>
      </c>
      <c r="N188" s="6">
        <v>1.26801967104E-2</v>
      </c>
      <c r="O188" s="6">
        <v>1.26801967104E-2</v>
      </c>
      <c r="P188" s="6">
        <v>1.26801967104E-2</v>
      </c>
      <c r="Q188" s="6">
        <v>1.26801967104E-2</v>
      </c>
      <c r="R188" s="6">
        <v>1.26801967104E-2</v>
      </c>
      <c r="S188" s="6">
        <v>1.26801967104E-2</v>
      </c>
      <c r="T188" s="6">
        <v>1.26801967104E-2</v>
      </c>
      <c r="U188" s="6">
        <v>1.26801967104E-2</v>
      </c>
      <c r="V188" s="6">
        <v>6.2878107326414601E-3</v>
      </c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4"/>
      <c r="AO188" s="4"/>
    </row>
    <row r="189" spans="1:41" ht="18.75" customHeight="1" x14ac:dyDescent="0.25">
      <c r="A189" s="14" t="s">
        <v>347</v>
      </c>
      <c r="B189" s="2" t="s">
        <v>4</v>
      </c>
      <c r="C189" s="2" t="s">
        <v>2</v>
      </c>
      <c r="D189" s="2" t="s">
        <v>23</v>
      </c>
      <c r="E189" s="2" t="s">
        <v>2</v>
      </c>
      <c r="F189" s="2" t="s">
        <v>210</v>
      </c>
      <c r="G189" s="4"/>
      <c r="H189" s="6">
        <v>0.72675796819485805</v>
      </c>
      <c r="I189" s="6">
        <v>0.58728001537639796</v>
      </c>
      <c r="J189" s="6">
        <v>0.45980812676562499</v>
      </c>
      <c r="K189" s="6">
        <v>0.536969701929635</v>
      </c>
      <c r="L189" s="6">
        <v>0.51181454520625302</v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4"/>
      <c r="AO189" s="4"/>
    </row>
    <row r="190" spans="1:41" ht="18.75" customHeight="1" x14ac:dyDescent="0.25">
      <c r="A190" s="14" t="s">
        <v>347</v>
      </c>
      <c r="B190" s="2" t="s">
        <v>4</v>
      </c>
      <c r="C190" s="2" t="s">
        <v>2</v>
      </c>
      <c r="D190" s="2" t="s">
        <v>23</v>
      </c>
      <c r="E190" s="2" t="s">
        <v>2</v>
      </c>
      <c r="F190" s="2" t="s">
        <v>211</v>
      </c>
      <c r="G190" s="4"/>
      <c r="H190" s="6">
        <v>4.73281163597236</v>
      </c>
      <c r="I190" s="6">
        <v>4.73281163597236</v>
      </c>
      <c r="J190" s="6">
        <v>4.73281163597236</v>
      </c>
      <c r="K190" s="6">
        <v>4.73281163597236</v>
      </c>
      <c r="L190" s="6">
        <v>4.73281163597236</v>
      </c>
      <c r="M190" s="6">
        <v>4.73281163597236</v>
      </c>
      <c r="N190" s="6">
        <v>4.73281163597236</v>
      </c>
      <c r="O190" s="6">
        <v>4.73281163597236</v>
      </c>
      <c r="P190" s="6">
        <v>4.73281163597236</v>
      </c>
      <c r="Q190" s="6">
        <v>4.4388654758740698</v>
      </c>
      <c r="R190" s="6">
        <v>2.2656595608219998</v>
      </c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4"/>
      <c r="AO190" s="4"/>
    </row>
    <row r="191" spans="1:41" ht="18.75" customHeight="1" x14ac:dyDescent="0.25">
      <c r="A191" s="14" t="s">
        <v>347</v>
      </c>
      <c r="B191" s="2" t="s">
        <v>4</v>
      </c>
      <c r="C191" s="2" t="s">
        <v>2</v>
      </c>
      <c r="D191" s="2" t="s">
        <v>23</v>
      </c>
      <c r="E191" s="2" t="s">
        <v>2</v>
      </c>
      <c r="F191" s="2" t="s">
        <v>212</v>
      </c>
      <c r="G191" s="4"/>
      <c r="H191" s="6">
        <v>0.61324097015441703</v>
      </c>
      <c r="I191" s="6">
        <v>0.61324097015441703</v>
      </c>
      <c r="J191" s="6">
        <v>0.61324097015441703</v>
      </c>
      <c r="K191" s="6">
        <v>0.61324097015441703</v>
      </c>
      <c r="L191" s="6">
        <v>0.61324097015441703</v>
      </c>
      <c r="M191" s="6">
        <v>0.61324097015441703</v>
      </c>
      <c r="N191" s="6">
        <v>0.61324097015441703</v>
      </c>
      <c r="O191" s="6">
        <v>0.61324097015441703</v>
      </c>
      <c r="P191" s="6">
        <v>0.58303868765373101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4"/>
      <c r="AO191" s="4"/>
    </row>
    <row r="192" spans="1:41" ht="18.75" customHeight="1" x14ac:dyDescent="0.25">
      <c r="A192" s="14" t="s">
        <v>347</v>
      </c>
      <c r="B192" s="2" t="s">
        <v>4</v>
      </c>
      <c r="C192" s="2" t="s">
        <v>2</v>
      </c>
      <c r="D192" s="2" t="s">
        <v>23</v>
      </c>
      <c r="E192" s="2" t="s">
        <v>2</v>
      </c>
      <c r="F192" s="2" t="s">
        <v>213</v>
      </c>
      <c r="G192" s="4"/>
      <c r="H192" s="6">
        <v>7.2015258812680699E-2</v>
      </c>
      <c r="I192" s="6">
        <v>7.2015258812680699E-2</v>
      </c>
      <c r="J192" s="6">
        <v>7.2015258812680699E-2</v>
      </c>
      <c r="K192" s="6">
        <v>7.2015258812680699E-2</v>
      </c>
      <c r="L192" s="6">
        <v>7.2015258812680699E-2</v>
      </c>
      <c r="M192" s="6">
        <v>7.2015258812680699E-2</v>
      </c>
      <c r="N192" s="6">
        <v>7.2015258812680699E-2</v>
      </c>
      <c r="O192" s="6">
        <v>7.2015258812680699E-2</v>
      </c>
      <c r="P192" s="6">
        <v>7.2015258812680699E-2</v>
      </c>
      <c r="Q192" s="6">
        <v>7.2015258812680699E-2</v>
      </c>
      <c r="R192" s="6">
        <v>7.2015258812680699E-2</v>
      </c>
      <c r="S192" s="6">
        <v>7.2015258812680699E-2</v>
      </c>
      <c r="T192" s="6">
        <v>7.2015258812680699E-2</v>
      </c>
      <c r="U192" s="6">
        <v>7.2015258812680699E-2</v>
      </c>
      <c r="V192" s="6">
        <v>3.5538981795108102E-2</v>
      </c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4"/>
      <c r="AO192" s="4"/>
    </row>
    <row r="193" spans="1:41" ht="18.75" customHeight="1" x14ac:dyDescent="0.25">
      <c r="A193" s="14" t="s">
        <v>347</v>
      </c>
      <c r="B193" s="2" t="s">
        <v>4</v>
      </c>
      <c r="C193" s="2" t="s">
        <v>2</v>
      </c>
      <c r="D193" s="2" t="s">
        <v>23</v>
      </c>
      <c r="E193" s="2" t="s">
        <v>2</v>
      </c>
      <c r="F193" s="2" t="s">
        <v>214</v>
      </c>
      <c r="G193" s="4"/>
      <c r="H193" s="6">
        <v>8.0173996489854606E-3</v>
      </c>
      <c r="I193" s="6">
        <v>8.0173996489854606E-3</v>
      </c>
      <c r="J193" s="6">
        <v>8.0173996489854606E-3</v>
      </c>
      <c r="K193" s="6">
        <v>8.0173996489854606E-3</v>
      </c>
      <c r="L193" s="6">
        <v>8.0173996489854606E-3</v>
      </c>
      <c r="M193" s="6">
        <v>8.0173996489854606E-3</v>
      </c>
      <c r="N193" s="6">
        <v>8.0173996489854606E-3</v>
      </c>
      <c r="O193" s="6">
        <v>8.0173996489854606E-3</v>
      </c>
      <c r="P193" s="6">
        <v>8.0173996489854606E-3</v>
      </c>
      <c r="Q193" s="6">
        <v>8.0173996489854606E-3</v>
      </c>
      <c r="R193" s="6">
        <v>8.0173996489854606E-3</v>
      </c>
      <c r="S193" s="6">
        <v>8.0173996489854606E-3</v>
      </c>
      <c r="T193" s="6">
        <v>8.0173996489854606E-3</v>
      </c>
      <c r="U193" s="6">
        <v>8.0173996489854606E-3</v>
      </c>
      <c r="V193" s="6">
        <v>8.0173996489854606E-3</v>
      </c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4"/>
      <c r="AO193" s="4"/>
    </row>
    <row r="194" spans="1:41" ht="18.75" customHeight="1" x14ac:dyDescent="0.25">
      <c r="A194" s="14" t="s">
        <v>347</v>
      </c>
      <c r="B194" s="2" t="s">
        <v>4</v>
      </c>
      <c r="C194" s="2" t="s">
        <v>2</v>
      </c>
      <c r="D194" s="2" t="s">
        <v>23</v>
      </c>
      <c r="E194" s="2" t="s">
        <v>2</v>
      </c>
      <c r="F194" s="2" t="s">
        <v>215</v>
      </c>
      <c r="G194" s="4"/>
      <c r="H194" s="6">
        <v>1.5220623656853201</v>
      </c>
      <c r="I194" s="6">
        <v>1.5220623656853201</v>
      </c>
      <c r="J194" s="6">
        <v>1.5220623656853201</v>
      </c>
      <c r="K194" s="6">
        <v>1.5220623656853201</v>
      </c>
      <c r="L194" s="6">
        <v>1.5220623656853201</v>
      </c>
      <c r="M194" s="6">
        <v>1.5220623656853201</v>
      </c>
      <c r="N194" s="6">
        <v>1.5220623656853201</v>
      </c>
      <c r="O194" s="6">
        <v>1.5220623656853201</v>
      </c>
      <c r="P194" s="6">
        <v>1.5220623656853201</v>
      </c>
      <c r="Q194" s="6">
        <v>1.5220623656853201</v>
      </c>
      <c r="R194" s="6">
        <v>1.5220623656853201</v>
      </c>
      <c r="S194" s="6">
        <v>1.5220623656853201</v>
      </c>
      <c r="T194" s="6">
        <v>1.5220623656853201</v>
      </c>
      <c r="U194" s="6">
        <v>1.5220623656853201</v>
      </c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4"/>
      <c r="AO194" s="4"/>
    </row>
    <row r="195" spans="1:41" ht="18.75" customHeight="1" x14ac:dyDescent="0.25">
      <c r="A195" s="14" t="s">
        <v>347</v>
      </c>
      <c r="B195" s="2" t="s">
        <v>4</v>
      </c>
      <c r="C195" s="2" t="s">
        <v>2</v>
      </c>
      <c r="D195" s="2" t="s">
        <v>23</v>
      </c>
      <c r="E195" s="2" t="s">
        <v>2</v>
      </c>
      <c r="F195" s="2" t="s">
        <v>216</v>
      </c>
      <c r="G195" s="4"/>
      <c r="H195" s="6">
        <v>7.7086534699123396E-2</v>
      </c>
      <c r="I195" s="6">
        <v>7.28439735993794E-2</v>
      </c>
      <c r="J195" s="6">
        <v>6.9642040693912194E-2</v>
      </c>
      <c r="K195" s="6">
        <v>6.6440107788444905E-2</v>
      </c>
      <c r="L195" s="6">
        <v>6.3238174882977699E-2</v>
      </c>
      <c r="M195" s="6">
        <v>6.0036241977510403E-2</v>
      </c>
      <c r="N195" s="6">
        <v>5.6834309072043197E-2</v>
      </c>
      <c r="O195" s="6">
        <v>6.4749844781502299E-3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4"/>
      <c r="AO195" s="4"/>
    </row>
    <row r="196" spans="1:41" ht="18.75" customHeight="1" x14ac:dyDescent="0.25">
      <c r="A196" s="14" t="s">
        <v>347</v>
      </c>
      <c r="B196" s="2" t="s">
        <v>4</v>
      </c>
      <c r="C196" s="2" t="s">
        <v>2</v>
      </c>
      <c r="D196" s="2" t="s">
        <v>23</v>
      </c>
      <c r="E196" s="2" t="s">
        <v>2</v>
      </c>
      <c r="F196" s="2" t="s">
        <v>217</v>
      </c>
      <c r="G196" s="4"/>
      <c r="H196" s="6">
        <v>1.14568083232374</v>
      </c>
      <c r="I196" s="6">
        <v>1.0228477965262399</v>
      </c>
      <c r="J196" s="6">
        <v>0.893335490801207</v>
      </c>
      <c r="K196" s="6">
        <v>0.76382318507617697</v>
      </c>
      <c r="L196" s="6">
        <v>0.63431087935114605</v>
      </c>
      <c r="M196" s="6">
        <v>0.49549319560893801</v>
      </c>
      <c r="N196" s="6">
        <v>0.35667551186673002</v>
      </c>
      <c r="O196" s="6">
        <v>0.26079491042955399</v>
      </c>
      <c r="P196" s="6">
        <v>0.14081998340742999</v>
      </c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4"/>
      <c r="AO196" s="4"/>
    </row>
    <row r="197" spans="1:41" ht="18.75" customHeight="1" x14ac:dyDescent="0.25">
      <c r="A197" s="14" t="s">
        <v>347</v>
      </c>
      <c r="B197" s="2" t="s">
        <v>4</v>
      </c>
      <c r="C197" s="2" t="s">
        <v>2</v>
      </c>
      <c r="D197" s="2" t="s">
        <v>23</v>
      </c>
      <c r="E197" s="2" t="s">
        <v>2</v>
      </c>
      <c r="F197" s="2" t="s">
        <v>218</v>
      </c>
      <c r="G197" s="4"/>
      <c r="H197" s="6">
        <v>0.24657422114451399</v>
      </c>
      <c r="I197" s="6">
        <v>0.224938143534058</v>
      </c>
      <c r="J197" s="6">
        <v>0.21127755910745499</v>
      </c>
      <c r="K197" s="6">
        <v>0.19761697468085099</v>
      </c>
      <c r="L197" s="6">
        <v>0.18395639025424801</v>
      </c>
      <c r="M197" s="6">
        <v>0.16411896669036199</v>
      </c>
      <c r="N197" s="6">
        <v>0.14428154312647501</v>
      </c>
      <c r="O197" s="6">
        <v>0.127761905981358</v>
      </c>
      <c r="P197" s="6">
        <v>0.11124226883624</v>
      </c>
      <c r="Q197" s="6">
        <v>9.5488168163755799E-2</v>
      </c>
      <c r="R197" s="6">
        <v>7.9734067491271404E-2</v>
      </c>
      <c r="S197" s="6">
        <v>6.3979966818787107E-2</v>
      </c>
      <c r="T197" s="6">
        <v>5.5826726017149199E-2</v>
      </c>
      <c r="U197" s="6">
        <v>4.7673485215511402E-2</v>
      </c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4"/>
      <c r="AO197" s="4"/>
    </row>
    <row r="198" spans="1:41" ht="18.75" customHeight="1" x14ac:dyDescent="0.25">
      <c r="A198" s="14" t="s">
        <v>347</v>
      </c>
      <c r="B198" s="2" t="s">
        <v>4</v>
      </c>
      <c r="C198" s="2" t="s">
        <v>2</v>
      </c>
      <c r="D198" s="2" t="s">
        <v>23</v>
      </c>
      <c r="E198" s="2" t="s">
        <v>2</v>
      </c>
      <c r="F198" s="2" t="s">
        <v>219</v>
      </c>
      <c r="G198" s="4"/>
      <c r="H198" s="6">
        <v>5.0386982400000004</v>
      </c>
      <c r="I198" s="6">
        <v>5.3637755458064502</v>
      </c>
      <c r="J198" s="6">
        <v>5.3637755458064502</v>
      </c>
      <c r="K198" s="6">
        <v>5.3637755458064502</v>
      </c>
      <c r="L198" s="6">
        <v>5.3637755458064502</v>
      </c>
      <c r="M198" s="6">
        <v>5.3637755458064502</v>
      </c>
      <c r="N198" s="6">
        <v>5.3637755458064502</v>
      </c>
      <c r="O198" s="6">
        <v>5.3637755458064502</v>
      </c>
      <c r="P198" s="6">
        <v>5.3637755458064502</v>
      </c>
      <c r="Q198" s="6">
        <v>5.3637755458064502</v>
      </c>
      <c r="R198" s="6">
        <v>5.3637755458064502</v>
      </c>
      <c r="S198" s="6">
        <v>5.3637755458064502</v>
      </c>
      <c r="T198" s="6">
        <v>5.3637755458064502</v>
      </c>
      <c r="U198" s="6">
        <v>5.3637755458064502</v>
      </c>
      <c r="V198" s="6">
        <v>5.3637755458064502</v>
      </c>
      <c r="W198" s="6">
        <v>5.3637755458064502</v>
      </c>
      <c r="X198" s="6">
        <v>5.3637755458064502</v>
      </c>
      <c r="Y198" s="6">
        <v>5.3637755458064502</v>
      </c>
      <c r="Z198" s="6">
        <v>5.3637755458064502</v>
      </c>
      <c r="AA198" s="6">
        <v>5.3637755458064502</v>
      </c>
      <c r="AB198" s="6">
        <v>5.3637755458064502</v>
      </c>
      <c r="AC198" s="6">
        <v>5.3637755458064502</v>
      </c>
      <c r="AD198" s="6">
        <v>5.3637755458064502</v>
      </c>
      <c r="AE198" s="6">
        <v>5.3637755458064502</v>
      </c>
      <c r="AF198" s="6">
        <v>5.3637755458064502</v>
      </c>
      <c r="AG198" s="6">
        <v>5.3637755458064502</v>
      </c>
      <c r="AH198" s="6">
        <v>5.3637755458064502</v>
      </c>
      <c r="AI198" s="6">
        <v>5.3637755458064502</v>
      </c>
      <c r="AJ198" s="6">
        <v>5.3637755458064502</v>
      </c>
      <c r="AK198" s="6">
        <v>5.3637755458064502</v>
      </c>
      <c r="AL198" s="6">
        <v>5.3637755458064502</v>
      </c>
      <c r="AM198" s="6">
        <v>5.3637755458064502</v>
      </c>
      <c r="AN198" s="4"/>
      <c r="AO198" s="4"/>
    </row>
    <row r="199" spans="1:41" ht="18.75" customHeight="1" x14ac:dyDescent="0.25">
      <c r="A199" s="14" t="s">
        <v>347</v>
      </c>
      <c r="B199" s="2" t="s">
        <v>4</v>
      </c>
      <c r="C199" s="2" t="s">
        <v>2</v>
      </c>
      <c r="D199" s="2" t="s">
        <v>23</v>
      </c>
      <c r="E199" s="2" t="s">
        <v>2</v>
      </c>
      <c r="F199" s="2" t="s">
        <v>220</v>
      </c>
      <c r="G199" s="4"/>
      <c r="H199" s="6">
        <v>3.4419824262295</v>
      </c>
      <c r="I199" s="6">
        <v>3.9363934426229501</v>
      </c>
      <c r="J199" s="6">
        <v>3.9363934426229501</v>
      </c>
      <c r="K199" s="6">
        <v>3.9363934426229501</v>
      </c>
      <c r="L199" s="6">
        <v>3.9363934426229501</v>
      </c>
      <c r="M199" s="6">
        <v>3.9363934426229501</v>
      </c>
      <c r="N199" s="6">
        <v>3.9363934426229501</v>
      </c>
      <c r="O199" s="6">
        <v>3.9363934426229501</v>
      </c>
      <c r="P199" s="6">
        <v>3.9363934426229501</v>
      </c>
      <c r="Q199" s="6">
        <v>3.9363934426229501</v>
      </c>
      <c r="R199" s="6">
        <v>3.9363934426229501</v>
      </c>
      <c r="S199" s="6">
        <v>3.9363934426229501</v>
      </c>
      <c r="T199" s="6">
        <v>3.9363934426229501</v>
      </c>
      <c r="U199" s="6">
        <v>3.9363934426229501</v>
      </c>
      <c r="V199" s="6">
        <v>3.9363934426229501</v>
      </c>
      <c r="W199" s="6">
        <v>3.9363934426229501</v>
      </c>
      <c r="X199" s="6">
        <v>3.9363934426229501</v>
      </c>
      <c r="Y199" s="6">
        <v>3.9363934426229501</v>
      </c>
      <c r="Z199" s="6">
        <v>3.9363934426229501</v>
      </c>
      <c r="AA199" s="6">
        <v>3.9363934426229501</v>
      </c>
      <c r="AB199" s="6">
        <v>3.9363934426229501</v>
      </c>
      <c r="AC199" s="6">
        <v>3.9363934426229501</v>
      </c>
      <c r="AD199" s="6">
        <v>3.9363934426229501</v>
      </c>
      <c r="AE199" s="6">
        <v>3.9363934426229501</v>
      </c>
      <c r="AF199" s="6">
        <v>3.9363934426229501</v>
      </c>
      <c r="AG199" s="6">
        <v>3.9363934426229501</v>
      </c>
      <c r="AH199" s="6">
        <v>3.9363934426229501</v>
      </c>
      <c r="AI199" s="6">
        <v>3.9363934426229501</v>
      </c>
      <c r="AJ199" s="6">
        <v>3.9363934426229501</v>
      </c>
      <c r="AK199" s="6">
        <v>3.9363934426229501</v>
      </c>
      <c r="AL199" s="6">
        <v>3.9363934426229501</v>
      </c>
      <c r="AM199" s="6">
        <v>3.9363934426229501</v>
      </c>
      <c r="AN199" s="4"/>
      <c r="AO199" s="4"/>
    </row>
    <row r="200" spans="1:41" ht="18.75" customHeight="1" x14ac:dyDescent="0.25">
      <c r="A200" s="14" t="s">
        <v>347</v>
      </c>
      <c r="B200" s="2" t="s">
        <v>4</v>
      </c>
      <c r="C200" s="2" t="s">
        <v>2</v>
      </c>
      <c r="D200" s="2" t="s">
        <v>23</v>
      </c>
      <c r="E200" s="2" t="s">
        <v>2</v>
      </c>
      <c r="F200" s="2" t="s">
        <v>221</v>
      </c>
      <c r="G200" s="4"/>
      <c r="H200" s="6">
        <v>181.87272974234099</v>
      </c>
      <c r="I200" s="6">
        <v>173.381123542409</v>
      </c>
      <c r="J200" s="6">
        <v>148.54526053865999</v>
      </c>
      <c r="K200" s="6">
        <v>146.66282717691001</v>
      </c>
      <c r="L200" s="6">
        <v>47.7727245615893</v>
      </c>
      <c r="M200" s="6">
        <v>47.7727245615893</v>
      </c>
      <c r="N200" s="6">
        <v>47.7727245615893</v>
      </c>
      <c r="O200" s="6">
        <v>47.7727245615893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4"/>
      <c r="AO200" s="4"/>
    </row>
    <row r="201" spans="1:41" ht="18.75" customHeight="1" x14ac:dyDescent="0.25">
      <c r="A201" s="14" t="s">
        <v>347</v>
      </c>
      <c r="B201" s="2" t="s">
        <v>4</v>
      </c>
      <c r="C201" s="2" t="s">
        <v>2</v>
      </c>
      <c r="D201" s="2" t="s">
        <v>23</v>
      </c>
      <c r="E201" s="2" t="s">
        <v>2</v>
      </c>
      <c r="F201" s="2" t="s">
        <v>222</v>
      </c>
      <c r="G201" s="4"/>
      <c r="H201" s="6">
        <v>0.41812268961593002</v>
      </c>
      <c r="I201" s="6">
        <v>0.395774087258491</v>
      </c>
      <c r="J201" s="6">
        <v>0.37653669975188098</v>
      </c>
      <c r="K201" s="6">
        <v>0.35729931224527001</v>
      </c>
      <c r="L201" s="6">
        <v>0.33806192473865998</v>
      </c>
      <c r="M201" s="6">
        <v>0.31126909896805099</v>
      </c>
      <c r="N201" s="6">
        <v>0.28447627319744201</v>
      </c>
      <c r="O201" s="6">
        <v>0.26322980632373499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4"/>
      <c r="AO201" s="4"/>
    </row>
    <row r="202" spans="1:41" ht="18.75" customHeight="1" x14ac:dyDescent="0.25">
      <c r="A202" s="14" t="s">
        <v>347</v>
      </c>
      <c r="B202" s="2" t="s">
        <v>4</v>
      </c>
      <c r="C202" s="2" t="s">
        <v>2</v>
      </c>
      <c r="D202" s="2" t="s">
        <v>23</v>
      </c>
      <c r="E202" s="2" t="s">
        <v>2</v>
      </c>
      <c r="F202" s="2" t="s">
        <v>223</v>
      </c>
      <c r="G202" s="4"/>
      <c r="H202" s="6">
        <v>12.3068669718732</v>
      </c>
      <c r="I202" s="6">
        <v>12.057408453843101</v>
      </c>
      <c r="J202" s="6">
        <v>12.0658117975371</v>
      </c>
      <c r="K202" s="6">
        <v>12.0742151412311</v>
      </c>
      <c r="L202" s="6">
        <v>12.082618484925201</v>
      </c>
      <c r="M202" s="6">
        <v>11.0547974913822</v>
      </c>
      <c r="N202" s="6">
        <v>10.0269764978392</v>
      </c>
      <c r="O202" s="6">
        <v>9.1812013139974393</v>
      </c>
      <c r="P202" s="6">
        <v>8.3354261301556498</v>
      </c>
      <c r="Q202" s="6">
        <v>7.6343695146278598</v>
      </c>
      <c r="R202" s="6">
        <v>6.9333128991000796</v>
      </c>
      <c r="S202" s="6">
        <v>6.2322562835722897</v>
      </c>
      <c r="T202" s="6">
        <v>5.7404481655716202</v>
      </c>
      <c r="U202" s="6">
        <v>5.2486400475709498</v>
      </c>
      <c r="V202" s="6">
        <v>2.37247719551827</v>
      </c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4"/>
      <c r="AO202" s="4"/>
    </row>
    <row r="203" spans="1:41" ht="18.75" customHeight="1" x14ac:dyDescent="0.25">
      <c r="A203" s="14" t="s">
        <v>347</v>
      </c>
      <c r="B203" s="2" t="s">
        <v>4</v>
      </c>
      <c r="C203" s="2" t="s">
        <v>2</v>
      </c>
      <c r="D203" s="2" t="s">
        <v>23</v>
      </c>
      <c r="E203" s="2" t="s">
        <v>2</v>
      </c>
      <c r="F203" s="2" t="s">
        <v>162</v>
      </c>
      <c r="G203" s="4"/>
      <c r="H203" s="6">
        <v>720.61637872821598</v>
      </c>
      <c r="I203" s="6">
        <v>681.81480473396005</v>
      </c>
      <c r="J203" s="6">
        <v>648.41491229972496</v>
      </c>
      <c r="K203" s="6">
        <v>615.01501986549101</v>
      </c>
      <c r="L203" s="6">
        <v>581.61512743125604</v>
      </c>
      <c r="M203" s="6">
        <v>535.09750655160099</v>
      </c>
      <c r="N203" s="6">
        <v>488.57988567194599</v>
      </c>
      <c r="O203" s="6">
        <v>451.69183588111702</v>
      </c>
      <c r="P203" s="6">
        <v>336.48190073937599</v>
      </c>
      <c r="Q203" s="6">
        <v>216.763858972425</v>
      </c>
      <c r="R203" s="6">
        <v>110.882989790121</v>
      </c>
      <c r="S203" s="6">
        <v>110.882989790121</v>
      </c>
      <c r="T203" s="6">
        <v>110.882989790121</v>
      </c>
      <c r="U203" s="6">
        <v>39.110409841057901</v>
      </c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4"/>
      <c r="AO203" s="4"/>
    </row>
    <row r="204" spans="1:41" ht="18.75" customHeight="1" x14ac:dyDescent="0.25">
      <c r="A204" s="14" t="s">
        <v>347</v>
      </c>
      <c r="B204" s="2" t="s">
        <v>4</v>
      </c>
      <c r="C204" s="2" t="s">
        <v>2</v>
      </c>
      <c r="D204" s="2" t="s">
        <v>23</v>
      </c>
      <c r="E204" s="2" t="s">
        <v>2</v>
      </c>
      <c r="F204" s="2" t="s">
        <v>163</v>
      </c>
      <c r="G204" s="4"/>
      <c r="H204" s="6">
        <v>108.583327726555</v>
      </c>
      <c r="I204" s="6">
        <v>104.968907819992</v>
      </c>
      <c r="J204" s="6">
        <v>94.397617121401794</v>
      </c>
      <c r="K204" s="6">
        <v>93.596366515180407</v>
      </c>
      <c r="L204" s="6">
        <v>51.504170169832697</v>
      </c>
      <c r="M204" s="6">
        <v>51.504170169832697</v>
      </c>
      <c r="N204" s="6">
        <v>51.504170169832697</v>
      </c>
      <c r="O204" s="6">
        <v>51.504170169832697</v>
      </c>
      <c r="P204" s="6">
        <v>16.1127408665395</v>
      </c>
      <c r="Q204" s="6">
        <v>5.5023366949619597</v>
      </c>
      <c r="R204" s="6">
        <v>2.7553410897176001</v>
      </c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4"/>
      <c r="AO204" s="4"/>
    </row>
    <row r="205" spans="1:41" ht="18.75" customHeight="1" x14ac:dyDescent="0.25">
      <c r="A205" s="14" t="s">
        <v>347</v>
      </c>
      <c r="B205" s="2" t="s">
        <v>4</v>
      </c>
      <c r="C205" s="2" t="s">
        <v>2</v>
      </c>
      <c r="D205" s="2" t="s">
        <v>23</v>
      </c>
      <c r="E205" s="2" t="s">
        <v>2</v>
      </c>
      <c r="F205" s="2" t="s">
        <v>164</v>
      </c>
      <c r="G205" s="4"/>
      <c r="H205" s="6"/>
      <c r="I205" s="6"/>
      <c r="J205" s="6"/>
      <c r="K205" s="6"/>
      <c r="L205" s="6"/>
      <c r="M205" s="6">
        <v>4.2173237210894001</v>
      </c>
      <c r="N205" s="6">
        <v>3.9923997892979699</v>
      </c>
      <c r="O205" s="6">
        <v>0.454843686645441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4"/>
      <c r="AO205" s="4"/>
    </row>
    <row r="206" spans="1:41" ht="18.75" customHeight="1" x14ac:dyDescent="0.25">
      <c r="A206" s="14" t="s">
        <v>347</v>
      </c>
      <c r="B206" s="2" t="s">
        <v>4</v>
      </c>
      <c r="C206" s="2" t="s">
        <v>2</v>
      </c>
      <c r="D206" s="2" t="s">
        <v>23</v>
      </c>
      <c r="E206" s="2" t="s">
        <v>2</v>
      </c>
      <c r="F206" s="2" t="s">
        <v>165</v>
      </c>
      <c r="G206" s="4"/>
      <c r="H206" s="6">
        <v>113.321168509804</v>
      </c>
      <c r="I206" s="6">
        <v>101.180776321772</v>
      </c>
      <c r="J206" s="6">
        <v>88.380228208068502</v>
      </c>
      <c r="K206" s="6">
        <v>75.579680094364804</v>
      </c>
      <c r="L206" s="6">
        <v>62.779131980661198</v>
      </c>
      <c r="M206" s="6">
        <v>49.058872505490697</v>
      </c>
      <c r="N206" s="6">
        <v>35.338613030320197</v>
      </c>
      <c r="O206" s="6">
        <v>69.416111716177397</v>
      </c>
      <c r="P206" s="6">
        <v>66.018227534463705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4"/>
      <c r="AO206" s="4"/>
    </row>
    <row r="207" spans="1:41" ht="18.75" customHeight="1" x14ac:dyDescent="0.25">
      <c r="A207" s="14" t="s">
        <v>347</v>
      </c>
      <c r="B207" s="2" t="s">
        <v>4</v>
      </c>
      <c r="C207" s="2" t="s">
        <v>2</v>
      </c>
      <c r="D207" s="2" t="s">
        <v>23</v>
      </c>
      <c r="E207" s="2" t="s">
        <v>2</v>
      </c>
      <c r="F207" s="2" t="s">
        <v>224</v>
      </c>
      <c r="G207" s="4"/>
      <c r="H207" s="6">
        <v>64.4118914908222</v>
      </c>
      <c r="I207" s="6">
        <v>52.050088586040197</v>
      </c>
      <c r="J207" s="6">
        <v>40.752372129320399</v>
      </c>
      <c r="K207" s="6">
        <v>47.591131694723003</v>
      </c>
      <c r="L207" s="6">
        <v>45.361653249064403</v>
      </c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4"/>
      <c r="AO207" s="4"/>
    </row>
    <row r="208" spans="1:41" ht="18.75" customHeight="1" x14ac:dyDescent="0.25">
      <c r="A208" s="14" t="s">
        <v>347</v>
      </c>
      <c r="B208" s="2" t="s">
        <v>4</v>
      </c>
      <c r="C208" s="2" t="s">
        <v>2</v>
      </c>
      <c r="D208" s="2" t="s">
        <v>23</v>
      </c>
      <c r="E208" s="2" t="s">
        <v>2</v>
      </c>
      <c r="F208" s="2" t="s">
        <v>225</v>
      </c>
      <c r="G208" s="4"/>
      <c r="H208" s="6">
        <v>37.550763101088499</v>
      </c>
      <c r="I208" s="6">
        <v>37.550763101088499</v>
      </c>
      <c r="J208" s="6">
        <v>37.550763101088499</v>
      </c>
      <c r="K208" s="6">
        <v>37.550763101088499</v>
      </c>
      <c r="L208" s="6">
        <v>37.550763101088499</v>
      </c>
      <c r="M208" s="6">
        <v>37.550763101088499</v>
      </c>
      <c r="N208" s="6">
        <v>37.550763101088499</v>
      </c>
      <c r="O208" s="6">
        <v>37.550763101088499</v>
      </c>
      <c r="P208" s="6">
        <v>19.165906821457199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4"/>
      <c r="AO208" s="4"/>
    </row>
    <row r="209" spans="1:41" ht="18.75" customHeight="1" x14ac:dyDescent="0.25">
      <c r="A209" s="14" t="s">
        <v>347</v>
      </c>
      <c r="B209" s="2" t="s">
        <v>4</v>
      </c>
      <c r="C209" s="2" t="s">
        <v>2</v>
      </c>
      <c r="D209" s="2" t="s">
        <v>23</v>
      </c>
      <c r="E209" s="2" t="s">
        <v>2</v>
      </c>
      <c r="F209" s="2" t="s">
        <v>226</v>
      </c>
      <c r="G209" s="4"/>
      <c r="H209" s="6"/>
      <c r="I209" s="6"/>
      <c r="J209" s="6"/>
      <c r="K209" s="6"/>
      <c r="L209" s="6"/>
      <c r="M209" s="6"/>
      <c r="N209" s="6"/>
      <c r="O209" s="6"/>
      <c r="P209" s="6">
        <v>0.24198333945002901</v>
      </c>
      <c r="Q209" s="6">
        <v>0.22073687257632199</v>
      </c>
      <c r="R209" s="6">
        <v>0.14127652980024299</v>
      </c>
      <c r="S209" s="6">
        <v>0.14127652980024499</v>
      </c>
      <c r="T209" s="6">
        <v>0.14127652980024499</v>
      </c>
      <c r="U209" s="6">
        <v>0.10004009828259</v>
      </c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4"/>
      <c r="AO209" s="4"/>
    </row>
    <row r="210" spans="1:41" ht="18.75" customHeight="1" x14ac:dyDescent="0.25">
      <c r="A210" s="14" t="s">
        <v>347</v>
      </c>
      <c r="B210" s="2" t="s">
        <v>4</v>
      </c>
      <c r="C210" s="2" t="s">
        <v>2</v>
      </c>
      <c r="D210" s="2" t="s">
        <v>23</v>
      </c>
      <c r="E210" s="2" t="s">
        <v>2</v>
      </c>
      <c r="F210" s="2" t="s">
        <v>227</v>
      </c>
      <c r="G210" s="4"/>
      <c r="H210" s="6">
        <v>2.2141956705433099</v>
      </c>
      <c r="I210" s="6">
        <v>1.93151850142564</v>
      </c>
      <c r="J210" s="6">
        <v>1.6334702466498701</v>
      </c>
      <c r="K210" s="6">
        <v>1.3354219918740999</v>
      </c>
      <c r="L210" s="6">
        <v>1.03737373709833</v>
      </c>
      <c r="M210" s="6">
        <v>0.71791090196648499</v>
      </c>
      <c r="N210" s="6">
        <v>0.39844806683464501</v>
      </c>
      <c r="O210" s="6">
        <v>0.17779686488728899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4"/>
      <c r="AO210" s="4"/>
    </row>
    <row r="211" spans="1:41" ht="18.75" customHeight="1" x14ac:dyDescent="0.25">
      <c r="A211" s="14" t="s">
        <v>347</v>
      </c>
      <c r="B211" s="2" t="s">
        <v>4</v>
      </c>
      <c r="C211" s="2" t="s">
        <v>2</v>
      </c>
      <c r="D211" s="2" t="s">
        <v>23</v>
      </c>
      <c r="E211" s="2" t="s">
        <v>2</v>
      </c>
      <c r="F211" s="2" t="s">
        <v>228</v>
      </c>
      <c r="G211" s="4"/>
      <c r="H211" s="6">
        <v>0.35459765554912998</v>
      </c>
      <c r="I211" s="6">
        <v>0.27324542566978399</v>
      </c>
      <c r="J211" s="6">
        <v>0.22188126324774801</v>
      </c>
      <c r="K211" s="6">
        <v>0.170517100825712</v>
      </c>
      <c r="L211" s="6">
        <v>0.119152938403675</v>
      </c>
      <c r="M211" s="6">
        <v>4.4563695795148801E-2</v>
      </c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4"/>
      <c r="AO211" s="4"/>
    </row>
    <row r="212" spans="1:41" ht="18.75" customHeight="1" x14ac:dyDescent="0.25">
      <c r="A212" s="14" t="s">
        <v>347</v>
      </c>
      <c r="B212" s="2" t="s">
        <v>4</v>
      </c>
      <c r="C212" s="2" t="s">
        <v>2</v>
      </c>
      <c r="D212" s="2" t="s">
        <v>23</v>
      </c>
      <c r="E212" s="2" t="s">
        <v>2</v>
      </c>
      <c r="F212" s="2" t="s">
        <v>229</v>
      </c>
      <c r="G212" s="4"/>
      <c r="H212" s="6">
        <v>1.3907690037440299</v>
      </c>
      <c r="I212" s="6">
        <v>1.3907690037440299</v>
      </c>
      <c r="J212" s="6">
        <v>1.3907690037440299</v>
      </c>
      <c r="K212" s="6">
        <v>1.3907690037440299</v>
      </c>
      <c r="L212" s="6">
        <v>1.3907690037440299</v>
      </c>
      <c r="M212" s="6">
        <v>1.3907690037440299</v>
      </c>
      <c r="N212" s="6">
        <v>1.3907690037440299</v>
      </c>
      <c r="O212" s="6">
        <v>1.3907690037440299</v>
      </c>
      <c r="P212" s="6">
        <v>1.3907690037440299</v>
      </c>
      <c r="Q212" s="6">
        <v>1.3907690037440299</v>
      </c>
      <c r="R212" s="6">
        <v>1.3907690037440299</v>
      </c>
      <c r="S212" s="6">
        <v>1.3907690037440299</v>
      </c>
      <c r="T212" s="6">
        <v>1.3907690037440299</v>
      </c>
      <c r="U212" s="6">
        <v>1.3907690037440299</v>
      </c>
      <c r="V212" s="6">
        <v>0.82987346050420596</v>
      </c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4"/>
      <c r="AO212" s="4"/>
    </row>
    <row r="213" spans="1:41" ht="18.75" customHeight="1" x14ac:dyDescent="0.25">
      <c r="A213" s="14" t="s">
        <v>347</v>
      </c>
      <c r="B213" s="2" t="s">
        <v>4</v>
      </c>
      <c r="C213" s="2" t="s">
        <v>2</v>
      </c>
      <c r="D213" s="2" t="s">
        <v>23</v>
      </c>
      <c r="E213" s="2" t="s">
        <v>2</v>
      </c>
      <c r="F213" s="2" t="s">
        <v>166</v>
      </c>
      <c r="G213" s="4"/>
      <c r="H213" s="6"/>
      <c r="I213" s="6"/>
      <c r="J213" s="6"/>
      <c r="K213" s="6"/>
      <c r="L213" s="6"/>
      <c r="M213" s="6"/>
      <c r="N213" s="6"/>
      <c r="O213" s="6"/>
      <c r="P213" s="6">
        <v>78.321885350911302</v>
      </c>
      <c r="Q213" s="6">
        <v>161.15187732703299</v>
      </c>
      <c r="R213" s="6">
        <v>129.07394619944699</v>
      </c>
      <c r="S213" s="6">
        <v>129.07394619944699</v>
      </c>
      <c r="T213" s="6">
        <v>129.07394619944699</v>
      </c>
      <c r="U213" s="6">
        <v>129.25196183524201</v>
      </c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4"/>
      <c r="AO213" s="4"/>
    </row>
    <row r="214" spans="1:41" ht="18.75" customHeight="1" x14ac:dyDescent="0.25">
      <c r="A214" s="14" t="s">
        <v>347</v>
      </c>
      <c r="B214" s="2" t="s">
        <v>4</v>
      </c>
      <c r="C214" s="2" t="s">
        <v>2</v>
      </c>
      <c r="D214" s="2" t="s">
        <v>23</v>
      </c>
      <c r="E214" s="2" t="s">
        <v>2</v>
      </c>
      <c r="F214" s="2" t="s">
        <v>167</v>
      </c>
      <c r="G214" s="4"/>
      <c r="H214" s="6">
        <v>5.3745045379355103</v>
      </c>
      <c r="I214" s="6">
        <v>5.0787114532931703</v>
      </c>
      <c r="J214" s="6">
        <v>4.8554713894121404</v>
      </c>
      <c r="K214" s="6">
        <v>4.63223132553113</v>
      </c>
      <c r="L214" s="6">
        <v>4.4089912616501099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4"/>
      <c r="AO214" s="4"/>
    </row>
    <row r="215" spans="1:41" ht="18.75" customHeight="1" x14ac:dyDescent="0.25">
      <c r="A215" s="14" t="s">
        <v>347</v>
      </c>
      <c r="B215" s="2" t="s">
        <v>4</v>
      </c>
      <c r="C215" s="2" t="s">
        <v>2</v>
      </c>
      <c r="D215" s="2" t="s">
        <v>23</v>
      </c>
      <c r="E215" s="2" t="s">
        <v>2</v>
      </c>
      <c r="F215" s="2" t="s">
        <v>168</v>
      </c>
      <c r="G215" s="4"/>
      <c r="H215" s="6">
        <v>44.476355941823698</v>
      </c>
      <c r="I215" s="6">
        <v>45.696659303036199</v>
      </c>
      <c r="J215" s="6">
        <v>46.983318880962599</v>
      </c>
      <c r="K215" s="6">
        <v>48.269978458889099</v>
      </c>
      <c r="L215" s="6">
        <v>49.556638036815599</v>
      </c>
      <c r="M215" s="6">
        <v>50.935743299227397</v>
      </c>
      <c r="N215" s="6">
        <v>52.314848561639202</v>
      </c>
      <c r="O215" s="6">
        <v>10.0394455587384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4"/>
      <c r="AO215" s="4"/>
    </row>
    <row r="216" spans="1:41" ht="18.75" customHeight="1" x14ac:dyDescent="0.25">
      <c r="A216" s="14" t="s">
        <v>347</v>
      </c>
      <c r="B216" s="2" t="s">
        <v>4</v>
      </c>
      <c r="C216" s="2" t="s">
        <v>2</v>
      </c>
      <c r="D216" s="2" t="s">
        <v>23</v>
      </c>
      <c r="E216" s="2" t="s">
        <v>2</v>
      </c>
      <c r="F216" s="2" t="s">
        <v>169</v>
      </c>
      <c r="G216" s="4"/>
      <c r="H216" s="6">
        <v>27.8482500981039</v>
      </c>
      <c r="I216" s="6">
        <v>25.970953871006898</v>
      </c>
      <c r="J216" s="6">
        <v>24.7856667748094</v>
      </c>
      <c r="K216" s="6">
        <v>23.600379678611802</v>
      </c>
      <c r="L216" s="6">
        <v>22.415092582414299</v>
      </c>
      <c r="M216" s="6">
        <v>20.693860061330501</v>
      </c>
      <c r="N216" s="6">
        <v>18.972627540246801</v>
      </c>
      <c r="O216" s="6">
        <v>17.539269191109</v>
      </c>
      <c r="P216" s="6">
        <v>16.105910841971198</v>
      </c>
      <c r="Q216" s="6">
        <v>14.7389757492875</v>
      </c>
      <c r="R216" s="6">
        <v>13.372040656603801</v>
      </c>
      <c r="S216" s="6">
        <v>12.0051055639201</v>
      </c>
      <c r="T216" s="6">
        <v>11.2976738163037</v>
      </c>
      <c r="U216" s="6">
        <v>10.590242068687401</v>
      </c>
      <c r="V216" s="6">
        <v>3.1848812553221602</v>
      </c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4"/>
      <c r="AO216" s="4"/>
    </row>
    <row r="217" spans="1:41" ht="18.75" customHeight="1" x14ac:dyDescent="0.25">
      <c r="A217" s="14" t="s">
        <v>347</v>
      </c>
      <c r="B217" s="2" t="s">
        <v>4</v>
      </c>
      <c r="C217" s="2" t="s">
        <v>2</v>
      </c>
      <c r="D217" s="2" t="s">
        <v>23</v>
      </c>
      <c r="E217" s="2" t="s">
        <v>2</v>
      </c>
      <c r="F217" s="2" t="s">
        <v>230</v>
      </c>
      <c r="G217" s="4"/>
      <c r="H217" s="6">
        <v>8.5470039956174801</v>
      </c>
      <c r="I217" s="6">
        <v>7.83414506750524</v>
      </c>
      <c r="J217" s="6">
        <v>6.9537250722659003</v>
      </c>
      <c r="K217" s="6">
        <v>6.4227197656057102</v>
      </c>
      <c r="L217" s="6">
        <v>4.4149894086722901</v>
      </c>
      <c r="M217" s="6">
        <v>3.7153433854273499</v>
      </c>
      <c r="N217" s="6">
        <v>3.0156973621824101</v>
      </c>
      <c r="O217" s="6">
        <v>2.46088443638416</v>
      </c>
      <c r="P217" s="6">
        <v>0.64033614701869501</v>
      </c>
      <c r="Q217" s="6"/>
      <c r="R217" s="6"/>
      <c r="S217" s="6">
        <v>2.1671178312394401</v>
      </c>
      <c r="T217" s="6">
        <v>2.1671178312394401</v>
      </c>
      <c r="U217" s="6">
        <v>1.09030325516039</v>
      </c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4"/>
      <c r="AO217" s="4"/>
    </row>
    <row r="218" spans="1:41" ht="18.75" customHeight="1" x14ac:dyDescent="0.25">
      <c r="A218" s="14" t="s">
        <v>347</v>
      </c>
      <c r="B218" s="2" t="s">
        <v>4</v>
      </c>
      <c r="C218" s="2" t="s">
        <v>2</v>
      </c>
      <c r="D218" s="2" t="s">
        <v>23</v>
      </c>
      <c r="E218" s="2" t="s">
        <v>2</v>
      </c>
      <c r="F218" s="2" t="s">
        <v>231</v>
      </c>
      <c r="G218" s="4"/>
      <c r="H218" s="6">
        <v>0.140686870480908</v>
      </c>
      <c r="I218" s="6">
        <v>0.137985003963288</v>
      </c>
      <c r="J218" s="6">
        <v>0.13807601994920199</v>
      </c>
      <c r="K218" s="6">
        <v>0.13816703593511501</v>
      </c>
      <c r="L218" s="6">
        <v>0.138258051921028</v>
      </c>
      <c r="M218" s="6">
        <v>0.127125799751451</v>
      </c>
      <c r="N218" s="6">
        <v>0.115993547581874</v>
      </c>
      <c r="O218" s="6">
        <v>0.10683301993703399</v>
      </c>
      <c r="P218" s="6">
        <v>9.7672492292193894E-2</v>
      </c>
      <c r="Q218" s="6">
        <v>9.0079400617442795E-2</v>
      </c>
      <c r="R218" s="6">
        <v>8.2486308942691794E-2</v>
      </c>
      <c r="S218" s="6">
        <v>7.4893217267940695E-2</v>
      </c>
      <c r="T218" s="6">
        <v>6.9566480391555094E-2</v>
      </c>
      <c r="U218" s="6">
        <v>6.4239743515169603E-2</v>
      </c>
      <c r="V218" s="6">
        <v>2.70132215640412E-2</v>
      </c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4"/>
      <c r="AO218" s="4"/>
    </row>
    <row r="219" spans="1:41" ht="18.75" customHeight="1" x14ac:dyDescent="0.25">
      <c r="A219" s="14" t="s">
        <v>347</v>
      </c>
      <c r="B219" s="2" t="s">
        <v>4</v>
      </c>
      <c r="C219" s="2" t="s">
        <v>2</v>
      </c>
      <c r="D219" s="2" t="s">
        <v>23</v>
      </c>
      <c r="E219" s="2" t="s">
        <v>2</v>
      </c>
      <c r="F219" s="2" t="s">
        <v>232</v>
      </c>
      <c r="G219" s="4"/>
      <c r="H219" s="6">
        <v>2.0775231734395598</v>
      </c>
      <c r="I219" s="6">
        <v>1.9804917636710599</v>
      </c>
      <c r="J219" s="6">
        <v>1.69722441178748</v>
      </c>
      <c r="K219" s="6">
        <v>1.67555154670882</v>
      </c>
      <c r="L219" s="6">
        <v>0.54830657975587305</v>
      </c>
      <c r="M219" s="6">
        <v>0.54800122863332501</v>
      </c>
      <c r="N219" s="6">
        <v>0.54769587751077697</v>
      </c>
      <c r="O219" s="6">
        <v>0.54745373685097398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4"/>
      <c r="AO219" s="4"/>
    </row>
    <row r="220" spans="1:41" ht="18.75" customHeight="1" x14ac:dyDescent="0.25">
      <c r="A220" s="14" t="s">
        <v>347</v>
      </c>
      <c r="B220" s="2" t="s">
        <v>4</v>
      </c>
      <c r="C220" s="2" t="s">
        <v>2</v>
      </c>
      <c r="D220" s="2" t="s">
        <v>23</v>
      </c>
      <c r="E220" s="2" t="s">
        <v>2</v>
      </c>
      <c r="F220" s="2" t="s">
        <v>233</v>
      </c>
      <c r="G220" s="4"/>
      <c r="H220" s="6">
        <v>0.140258279477013</v>
      </c>
      <c r="I220" s="6">
        <v>0.13741526324715</v>
      </c>
      <c r="J220" s="6">
        <v>0.137511034049831</v>
      </c>
      <c r="K220" s="6">
        <v>0.13760680485251101</v>
      </c>
      <c r="L220" s="6">
        <v>0.13770257565519201</v>
      </c>
      <c r="M220" s="6">
        <v>0.12598875730530901</v>
      </c>
      <c r="N220" s="6">
        <v>0.11427493895542699</v>
      </c>
      <c r="O220" s="6">
        <v>0.104635851088375</v>
      </c>
      <c r="P220" s="6">
        <v>9.4996763221323194E-2</v>
      </c>
      <c r="Q220" s="6">
        <v>8.7006996619097804E-2</v>
      </c>
      <c r="R220" s="6">
        <v>7.9017230016872303E-2</v>
      </c>
      <c r="S220" s="6">
        <v>7.1027463414646802E-2</v>
      </c>
      <c r="T220" s="6">
        <v>6.5422449512956601E-2</v>
      </c>
      <c r="U220" s="6">
        <v>5.9817435611266297E-2</v>
      </c>
      <c r="V220" s="6">
        <v>2.7038528189371601E-2</v>
      </c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4"/>
      <c r="AO220" s="4"/>
    </row>
    <row r="221" spans="1:41" ht="18.75" customHeight="1" x14ac:dyDescent="0.25">
      <c r="A221" s="14" t="s">
        <v>347</v>
      </c>
      <c r="B221" s="2" t="s">
        <v>4</v>
      </c>
      <c r="C221" s="2" t="s">
        <v>2</v>
      </c>
      <c r="D221" s="2" t="s">
        <v>23</v>
      </c>
      <c r="E221" s="2" t="s">
        <v>2</v>
      </c>
      <c r="F221" s="2" t="s">
        <v>234</v>
      </c>
      <c r="G221" s="4"/>
      <c r="H221" s="6">
        <v>1.7496113806196401</v>
      </c>
      <c r="I221" s="6">
        <v>1.6601136334889099</v>
      </c>
      <c r="J221" s="6">
        <v>1.5673344370786499</v>
      </c>
      <c r="K221" s="6">
        <v>1.49517002526328</v>
      </c>
      <c r="L221" s="6">
        <v>1.33588171793835</v>
      </c>
      <c r="M221" s="6">
        <v>1.2377295378822799</v>
      </c>
      <c r="N221" s="6">
        <v>1.1395773578262001</v>
      </c>
      <c r="O221" s="6">
        <v>1.0617435727675499</v>
      </c>
      <c r="P221" s="6">
        <v>0.743974693788513</v>
      </c>
      <c r="Q221" s="6">
        <v>0.46898167285820702</v>
      </c>
      <c r="R221" s="6">
        <v>0.239776878156471</v>
      </c>
      <c r="S221" s="6">
        <v>0.233963108457166</v>
      </c>
      <c r="T221" s="6">
        <v>0.233963108457166</v>
      </c>
      <c r="U221" s="6">
        <v>8.2522964764635706E-2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4"/>
      <c r="AO221" s="4"/>
    </row>
    <row r="222" spans="1:41" ht="18.75" customHeight="1" x14ac:dyDescent="0.25">
      <c r="A222" s="14" t="s">
        <v>347</v>
      </c>
      <c r="B222" s="2" t="s">
        <v>4</v>
      </c>
      <c r="C222" s="2" t="s">
        <v>2</v>
      </c>
      <c r="D222" s="2" t="s">
        <v>23</v>
      </c>
      <c r="E222" s="2" t="s">
        <v>2</v>
      </c>
      <c r="F222" s="2" t="s">
        <v>235</v>
      </c>
      <c r="G222" s="4"/>
      <c r="H222" s="6"/>
      <c r="I222" s="6"/>
      <c r="J222" s="6"/>
      <c r="K222" s="6"/>
      <c r="L222" s="6"/>
      <c r="M222" s="6">
        <v>8.8985530514990308E-3</v>
      </c>
      <c r="N222" s="6">
        <v>8.4239635554190801E-3</v>
      </c>
      <c r="O222" s="6">
        <v>9.5972017882192196E-4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4"/>
      <c r="AO222" s="4"/>
    </row>
    <row r="223" spans="1:41" ht="18.75" customHeight="1" x14ac:dyDescent="0.25">
      <c r="A223" s="14" t="s">
        <v>347</v>
      </c>
      <c r="B223" s="2" t="s">
        <v>4</v>
      </c>
      <c r="C223" s="2" t="s">
        <v>2</v>
      </c>
      <c r="D223" s="2" t="s">
        <v>23</v>
      </c>
      <c r="E223" s="2" t="s">
        <v>2</v>
      </c>
      <c r="F223" s="2" t="s">
        <v>236</v>
      </c>
      <c r="G223" s="4"/>
      <c r="H223" s="6">
        <v>0.23910766555569599</v>
      </c>
      <c r="I223" s="6">
        <v>0.21349143803894799</v>
      </c>
      <c r="J223" s="6">
        <v>0.18648228151903301</v>
      </c>
      <c r="K223" s="6">
        <v>0.15947312499911701</v>
      </c>
      <c r="L223" s="6">
        <v>0.132463968479201</v>
      </c>
      <c r="M223" s="6">
        <v>0.10351422098658999</v>
      </c>
      <c r="N223" s="6">
        <v>7.4564473493978795E-2</v>
      </c>
      <c r="O223" s="6">
        <v>0.146467995721141</v>
      </c>
      <c r="P223" s="6">
        <v>0.13929846009772401</v>
      </c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4"/>
      <c r="AO223" s="4"/>
    </row>
    <row r="224" spans="1:41" ht="18.75" customHeight="1" x14ac:dyDescent="0.25">
      <c r="A224" s="14" t="s">
        <v>347</v>
      </c>
      <c r="B224" s="2" t="s">
        <v>4</v>
      </c>
      <c r="C224" s="2" t="s">
        <v>2</v>
      </c>
      <c r="D224" s="2" t="s">
        <v>23</v>
      </c>
      <c r="E224" s="2" t="s">
        <v>2</v>
      </c>
      <c r="F224" s="2" t="s">
        <v>179</v>
      </c>
      <c r="G224" s="4"/>
      <c r="H224" s="6">
        <v>52.695421613946102</v>
      </c>
      <c r="I224" s="6">
        <v>78.897247456557196</v>
      </c>
      <c r="J224" s="6">
        <v>71.153426246553806</v>
      </c>
      <c r="K224" s="6">
        <v>63.400625641551997</v>
      </c>
      <c r="L224" s="6">
        <v>55.638845641552201</v>
      </c>
      <c r="M224" s="6">
        <v>47.868086246553901</v>
      </c>
      <c r="N224" s="6">
        <v>40.0883474565575</v>
      </c>
      <c r="O224" s="6">
        <v>34.7849614250662</v>
      </c>
      <c r="P224" s="6">
        <v>29.4897684093207</v>
      </c>
      <c r="Q224" s="6">
        <v>24.202768409320601</v>
      </c>
      <c r="R224" s="6">
        <v>18.923961425066</v>
      </c>
      <c r="S224" s="6">
        <v>13.6533474565571</v>
      </c>
      <c r="T224" s="6">
        <v>10.913022366362799</v>
      </c>
      <c r="U224" s="6">
        <v>8.2059398212658703</v>
      </c>
      <c r="V224" s="6">
        <v>5.5320998212659402</v>
      </c>
      <c r="W224" s="6">
        <v>2.89150236636317</v>
      </c>
      <c r="X224" s="6">
        <v>0.28414745655754797</v>
      </c>
      <c r="Y224" s="6"/>
      <c r="Z224" s="6"/>
      <c r="AA224" s="6"/>
      <c r="AB224" s="6"/>
      <c r="AC224" s="6"/>
      <c r="AD224" s="6"/>
      <c r="AE224" s="6"/>
      <c r="AF224" s="6">
        <v>0.150039021567693</v>
      </c>
      <c r="AG224" s="6">
        <v>1.5762084998974599</v>
      </c>
      <c r="AH224" s="6">
        <v>3.0961474565574498</v>
      </c>
      <c r="AI224" s="6">
        <v>4.38888182235684</v>
      </c>
      <c r="AJ224" s="6">
        <v>5.7990690052565101</v>
      </c>
      <c r="AK224" s="6">
        <v>7.3267090052565296</v>
      </c>
      <c r="AL224" s="6">
        <v>8.9718018223567793</v>
      </c>
      <c r="AM224" s="6">
        <v>10.7343474565573</v>
      </c>
      <c r="AN224" s="4"/>
      <c r="AO224" s="4"/>
    </row>
    <row r="225" spans="1:41" ht="18.75" customHeight="1" x14ac:dyDescent="0.25">
      <c r="A225" s="14" t="s">
        <v>347</v>
      </c>
      <c r="B225" s="2" t="s">
        <v>4</v>
      </c>
      <c r="C225" s="2" t="s">
        <v>2</v>
      </c>
      <c r="D225" s="2" t="s">
        <v>23</v>
      </c>
      <c r="E225" s="2" t="s">
        <v>2</v>
      </c>
      <c r="F225" s="2" t="s">
        <v>183</v>
      </c>
      <c r="G225" s="4"/>
      <c r="H225" s="6">
        <v>48.588286892560397</v>
      </c>
      <c r="I225" s="6">
        <v>41.859423096574702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4"/>
      <c r="AO225" s="4"/>
    </row>
    <row r="226" spans="1:41" ht="18.75" customHeight="1" x14ac:dyDescent="0.25">
      <c r="A226" s="14" t="s">
        <v>347</v>
      </c>
      <c r="B226" s="2" t="s">
        <v>4</v>
      </c>
      <c r="C226" s="2" t="s">
        <v>2</v>
      </c>
      <c r="D226" s="2" t="s">
        <v>23</v>
      </c>
      <c r="E226" s="2" t="s">
        <v>2</v>
      </c>
      <c r="F226" s="2" t="s">
        <v>186</v>
      </c>
      <c r="G226" s="4"/>
      <c r="H226" s="6">
        <v>72.204542970641796</v>
      </c>
      <c r="I226" s="6">
        <v>82.448756541788299</v>
      </c>
      <c r="J226" s="6">
        <v>82.398851508267597</v>
      </c>
      <c r="K226" s="6">
        <v>82.348048991507198</v>
      </c>
      <c r="L226" s="6">
        <v>82.296348991507202</v>
      </c>
      <c r="M226" s="6">
        <v>82.243751508267593</v>
      </c>
      <c r="N226" s="6">
        <v>82.190256541788301</v>
      </c>
      <c r="O226" s="6">
        <v>82.141807525905705</v>
      </c>
      <c r="P226" s="6">
        <v>82.092653017964395</v>
      </c>
      <c r="Q226" s="6">
        <v>82.042793017964399</v>
      </c>
      <c r="R226" s="6">
        <v>81.992227525905705</v>
      </c>
      <c r="S226" s="6">
        <v>81.940956541788296</v>
      </c>
      <c r="T226" s="6">
        <v>81.889961187398796</v>
      </c>
      <c r="U226" s="6">
        <v>81.838383510204096</v>
      </c>
      <c r="V226" s="6">
        <v>81.786223510204096</v>
      </c>
      <c r="W226" s="6">
        <v>81.733481187398795</v>
      </c>
      <c r="X226" s="6">
        <v>81.680156541788307</v>
      </c>
      <c r="Y226" s="6">
        <v>81.623718974052807</v>
      </c>
      <c r="Z226" s="6">
        <v>81.566680190185096</v>
      </c>
      <c r="AA226" s="6">
        <v>81.509040190185104</v>
      </c>
      <c r="AB226" s="6">
        <v>81.450798974052901</v>
      </c>
      <c r="AC226" s="6">
        <v>81.391956541788304</v>
      </c>
      <c r="AD226" s="6">
        <v>81.325327689631294</v>
      </c>
      <c r="AE226" s="6">
        <v>81.258053263552796</v>
      </c>
      <c r="AF226" s="6">
        <v>81.190133263552795</v>
      </c>
      <c r="AG226" s="6">
        <v>81.121567689631306</v>
      </c>
      <c r="AH226" s="6">
        <v>81.052356541788299</v>
      </c>
      <c r="AI226" s="6">
        <v>80.976626800612905</v>
      </c>
      <c r="AJ226" s="6">
        <v>80.900131930025196</v>
      </c>
      <c r="AK226" s="6">
        <v>80.822871930025201</v>
      </c>
      <c r="AL226" s="6">
        <v>80.744846800612905</v>
      </c>
      <c r="AM226" s="6">
        <v>80.666056541788294</v>
      </c>
      <c r="AN226" s="4"/>
      <c r="AO226" s="4"/>
    </row>
    <row r="227" spans="1:41" ht="18.75" customHeight="1" x14ac:dyDescent="0.25">
      <c r="A227" s="14" t="s">
        <v>347</v>
      </c>
      <c r="B227" s="2" t="s">
        <v>4</v>
      </c>
      <c r="C227" s="2" t="s">
        <v>2</v>
      </c>
      <c r="D227" s="2" t="s">
        <v>23</v>
      </c>
      <c r="E227" s="2" t="s">
        <v>2</v>
      </c>
      <c r="F227" s="2" t="s">
        <v>187</v>
      </c>
      <c r="G227" s="4"/>
      <c r="H227" s="6">
        <v>506.03267742747602</v>
      </c>
      <c r="I227" s="6">
        <v>441.85786874439202</v>
      </c>
      <c r="J227" s="6">
        <v>408.45797631015699</v>
      </c>
      <c r="K227" s="6">
        <v>375.05808387592202</v>
      </c>
      <c r="L227" s="6">
        <v>341.65819144168802</v>
      </c>
      <c r="M227" s="6">
        <v>295.14057056203302</v>
      </c>
      <c r="N227" s="6">
        <v>248.62294968237799</v>
      </c>
      <c r="O227" s="6">
        <v>211.734899891548</v>
      </c>
      <c r="P227" s="6">
        <v>174.846850100719</v>
      </c>
      <c r="Q227" s="6">
        <v>137.95880030988999</v>
      </c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4"/>
      <c r="AO227" s="4"/>
    </row>
    <row r="228" spans="1:41" ht="18.75" customHeight="1" x14ac:dyDescent="0.25">
      <c r="A228" s="14" t="s">
        <v>347</v>
      </c>
      <c r="B228" s="2" t="s">
        <v>4</v>
      </c>
      <c r="C228" s="2" t="s">
        <v>2</v>
      </c>
      <c r="D228" s="2" t="s">
        <v>23</v>
      </c>
      <c r="E228" s="2" t="s">
        <v>2</v>
      </c>
      <c r="F228" s="2" t="s">
        <v>191</v>
      </c>
      <c r="G228" s="4"/>
      <c r="H228" s="6">
        <v>8.0320016708031794</v>
      </c>
      <c r="I228" s="6">
        <v>9.6521000919260995</v>
      </c>
      <c r="J228" s="6">
        <v>9.0827757219404095</v>
      </c>
      <c r="K228" s="6">
        <v>8.5202313172778208</v>
      </c>
      <c r="L228" s="6">
        <v>7.9644668779383299</v>
      </c>
      <c r="M228" s="6">
        <v>7.4092831028515604</v>
      </c>
      <c r="N228" s="6">
        <v>6.8486809789155503</v>
      </c>
      <c r="O228" s="6">
        <v>6.3224109673052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4"/>
      <c r="AO228" s="4"/>
    </row>
    <row r="229" spans="1:41" ht="18.75" customHeight="1" x14ac:dyDescent="0.25">
      <c r="A229" s="14" t="s">
        <v>347</v>
      </c>
      <c r="B229" s="2" t="s">
        <v>4</v>
      </c>
      <c r="C229" s="2" t="s">
        <v>2</v>
      </c>
      <c r="D229" s="2" t="s">
        <v>23</v>
      </c>
      <c r="E229" s="2" t="s">
        <v>2</v>
      </c>
      <c r="F229" s="2" t="s">
        <v>237</v>
      </c>
      <c r="G229" s="4"/>
      <c r="H229" s="6">
        <v>31.6646</v>
      </c>
      <c r="I229" s="6">
        <v>27.873699999999999</v>
      </c>
      <c r="J229" s="6">
        <v>29.236599999999999</v>
      </c>
      <c r="K229" s="6">
        <v>30.599499999999999</v>
      </c>
      <c r="L229" s="6">
        <v>31.962399999999999</v>
      </c>
      <c r="M229" s="6">
        <v>33.325299999999999</v>
      </c>
      <c r="N229" s="6">
        <v>34.688200000000002</v>
      </c>
      <c r="O229" s="6">
        <v>36.028120000000001</v>
      </c>
      <c r="P229" s="6">
        <v>37.368040000000001</v>
      </c>
      <c r="Q229" s="6">
        <v>38.70796</v>
      </c>
      <c r="R229" s="6">
        <v>40.047879999999999</v>
      </c>
      <c r="S229" s="6">
        <v>41.387799999999999</v>
      </c>
      <c r="T229" s="6">
        <v>42.865299999999998</v>
      </c>
      <c r="U229" s="6">
        <v>44.342799999999997</v>
      </c>
      <c r="V229" s="6">
        <v>45.820300000000003</v>
      </c>
      <c r="W229" s="6">
        <v>47.297800000000002</v>
      </c>
      <c r="X229" s="6">
        <v>48.775300000000001</v>
      </c>
      <c r="Y229" s="6">
        <v>50.427759999999999</v>
      </c>
      <c r="Z229" s="6">
        <v>52.080219999999997</v>
      </c>
      <c r="AA229" s="6">
        <v>53.732680000000002</v>
      </c>
      <c r="AB229" s="6">
        <v>55.38514</v>
      </c>
      <c r="AC229" s="6">
        <v>57.037599999999998</v>
      </c>
      <c r="AD229" s="6">
        <v>58.916040000000002</v>
      </c>
      <c r="AE229" s="6">
        <v>60.79448</v>
      </c>
      <c r="AF229" s="6">
        <v>62.672919999999998</v>
      </c>
      <c r="AG229" s="6">
        <v>64.551360000000003</v>
      </c>
      <c r="AH229" s="6">
        <v>66.4298</v>
      </c>
      <c r="AI229" s="6">
        <v>68.51858</v>
      </c>
      <c r="AJ229" s="6">
        <v>70.60736</v>
      </c>
      <c r="AK229" s="6">
        <v>72.69614</v>
      </c>
      <c r="AL229" s="6">
        <v>74.78492</v>
      </c>
      <c r="AM229" s="6">
        <v>76.873699999999999</v>
      </c>
      <c r="AN229" s="4"/>
      <c r="AO229" s="4"/>
    </row>
    <row r="230" spans="1:41" ht="18.75" customHeight="1" x14ac:dyDescent="0.25">
      <c r="A230" s="14" t="s">
        <v>347</v>
      </c>
      <c r="B230" s="2" t="s">
        <v>4</v>
      </c>
      <c r="C230" s="2" t="s">
        <v>2</v>
      </c>
      <c r="D230" s="2" t="s">
        <v>23</v>
      </c>
      <c r="E230" s="2" t="s">
        <v>2</v>
      </c>
      <c r="F230" s="2" t="s">
        <v>238</v>
      </c>
      <c r="G230" s="4"/>
      <c r="H230" s="6">
        <v>105.9659</v>
      </c>
      <c r="I230" s="6">
        <v>97.14</v>
      </c>
      <c r="J230" s="6">
        <v>99.984160000000003</v>
      </c>
      <c r="K230" s="6">
        <v>102.82832000000001</v>
      </c>
      <c r="L230" s="6">
        <v>105.67247999999999</v>
      </c>
      <c r="M230" s="6">
        <v>108.51664</v>
      </c>
      <c r="N230" s="6">
        <v>111.3608</v>
      </c>
      <c r="O230" s="6">
        <v>113.86648</v>
      </c>
      <c r="P230" s="6">
        <v>116.37215999999999</v>
      </c>
      <c r="Q230" s="6">
        <v>118.87784000000001</v>
      </c>
      <c r="R230" s="6">
        <v>121.38352</v>
      </c>
      <c r="S230" s="6">
        <v>123.8892</v>
      </c>
      <c r="T230" s="6">
        <v>126.28466</v>
      </c>
      <c r="U230" s="6">
        <v>128.68011999999999</v>
      </c>
      <c r="V230" s="6">
        <v>131.07558</v>
      </c>
      <c r="W230" s="6">
        <v>133.47103999999999</v>
      </c>
      <c r="X230" s="6">
        <v>135.8665</v>
      </c>
      <c r="Y230" s="6">
        <v>138.47864000000001</v>
      </c>
      <c r="Z230" s="6">
        <v>141.09078</v>
      </c>
      <c r="AA230" s="6">
        <v>143.70292000000001</v>
      </c>
      <c r="AB230" s="6">
        <v>146.31505999999999</v>
      </c>
      <c r="AC230" s="6">
        <v>148.9272</v>
      </c>
      <c r="AD230" s="6">
        <v>152.36601999999999</v>
      </c>
      <c r="AE230" s="6">
        <v>155.80484000000001</v>
      </c>
      <c r="AF230" s="6">
        <v>159.24366000000001</v>
      </c>
      <c r="AG230" s="6">
        <v>162.68248</v>
      </c>
      <c r="AH230" s="6">
        <v>166.12129999999999</v>
      </c>
      <c r="AI230" s="6">
        <v>170.3622</v>
      </c>
      <c r="AJ230" s="6">
        <v>174.60310000000001</v>
      </c>
      <c r="AK230" s="6">
        <v>178.84399999999999</v>
      </c>
      <c r="AL230" s="6">
        <v>183.0849</v>
      </c>
      <c r="AM230" s="6">
        <v>187.32579999999999</v>
      </c>
      <c r="AN230" s="4"/>
      <c r="AO230" s="4"/>
    </row>
    <row r="231" spans="1:41" ht="18.75" customHeight="1" x14ac:dyDescent="0.25">
      <c r="A231" s="14" t="s">
        <v>347</v>
      </c>
      <c r="B231" s="2" t="s">
        <v>4</v>
      </c>
      <c r="C231" s="2" t="s">
        <v>2</v>
      </c>
      <c r="D231" s="2" t="s">
        <v>23</v>
      </c>
      <c r="E231" s="2" t="s">
        <v>2</v>
      </c>
      <c r="F231" s="2" t="s">
        <v>239</v>
      </c>
      <c r="G231" s="4"/>
      <c r="H231" s="6">
        <v>69.341300000000004</v>
      </c>
      <c r="I231" s="6">
        <v>71.078400000000002</v>
      </c>
      <c r="J231" s="6">
        <v>72.992840000000001</v>
      </c>
      <c r="K231" s="6">
        <v>74.90728</v>
      </c>
      <c r="L231" s="6">
        <v>76.821719999999999</v>
      </c>
      <c r="M231" s="6">
        <v>78.736159999999998</v>
      </c>
      <c r="N231" s="6">
        <v>80.650599999999997</v>
      </c>
      <c r="O231" s="6">
        <v>82.413380000000004</v>
      </c>
      <c r="P231" s="6">
        <v>84.176159999999996</v>
      </c>
      <c r="Q231" s="6">
        <v>85.938940000000002</v>
      </c>
      <c r="R231" s="6">
        <v>87.701719999999995</v>
      </c>
      <c r="S231" s="6">
        <v>89.464500000000001</v>
      </c>
      <c r="T231" s="6">
        <v>90.507499999999993</v>
      </c>
      <c r="U231" s="6">
        <v>91.5505</v>
      </c>
      <c r="V231" s="6">
        <v>92.593500000000006</v>
      </c>
      <c r="W231" s="6">
        <v>93.636499999999998</v>
      </c>
      <c r="X231" s="6">
        <v>94.679500000000004</v>
      </c>
      <c r="Y231" s="6">
        <v>95.391620000000003</v>
      </c>
      <c r="Z231" s="6">
        <v>96.103740000000002</v>
      </c>
      <c r="AA231" s="6">
        <v>96.815860000000001</v>
      </c>
      <c r="AB231" s="6">
        <v>97.527979999999999</v>
      </c>
      <c r="AC231" s="6">
        <v>98.240099999999998</v>
      </c>
      <c r="AD231" s="6">
        <v>99.267380000000003</v>
      </c>
      <c r="AE231" s="6">
        <v>100.29465999999999</v>
      </c>
      <c r="AF231" s="6">
        <v>101.32194</v>
      </c>
      <c r="AG231" s="6">
        <v>102.34922</v>
      </c>
      <c r="AH231" s="6">
        <v>103.37649999999999</v>
      </c>
      <c r="AI231" s="6">
        <v>104.58893999999999</v>
      </c>
      <c r="AJ231" s="6">
        <v>105.80137999999999</v>
      </c>
      <c r="AK231" s="6">
        <v>107.01382</v>
      </c>
      <c r="AL231" s="6">
        <v>108.22626</v>
      </c>
      <c r="AM231" s="6">
        <v>109.4387</v>
      </c>
      <c r="AN231" s="4"/>
      <c r="AO231" s="4"/>
    </row>
    <row r="232" spans="1:41" ht="18.75" customHeight="1" x14ac:dyDescent="0.25">
      <c r="A232" s="14" t="s">
        <v>347</v>
      </c>
      <c r="B232" s="2" t="s">
        <v>4</v>
      </c>
      <c r="C232" s="2" t="s">
        <v>2</v>
      </c>
      <c r="D232" s="2" t="s">
        <v>23</v>
      </c>
      <c r="E232" s="2" t="s">
        <v>2</v>
      </c>
      <c r="F232" s="2" t="s">
        <v>240</v>
      </c>
      <c r="G232" s="4"/>
      <c r="H232" s="6">
        <v>62.181399999999996</v>
      </c>
      <c r="I232" s="6">
        <v>54.353099999999998</v>
      </c>
      <c r="J232" s="6">
        <v>55.485239999999997</v>
      </c>
      <c r="K232" s="6">
        <v>56.617379999999997</v>
      </c>
      <c r="L232" s="6">
        <v>57.749519999999997</v>
      </c>
      <c r="M232" s="6">
        <v>58.881659999999997</v>
      </c>
      <c r="N232" s="6">
        <v>60.013800000000003</v>
      </c>
      <c r="O232" s="6">
        <v>61.532040000000002</v>
      </c>
      <c r="P232" s="6">
        <v>63.050280000000001</v>
      </c>
      <c r="Q232" s="6">
        <v>64.568520000000007</v>
      </c>
      <c r="R232" s="6">
        <v>66.086759999999998</v>
      </c>
      <c r="S232" s="6">
        <v>67.605000000000004</v>
      </c>
      <c r="T232" s="6">
        <v>68.968959999999996</v>
      </c>
      <c r="U232" s="6">
        <v>70.332920000000001</v>
      </c>
      <c r="V232" s="6">
        <v>71.696879999999993</v>
      </c>
      <c r="W232" s="6">
        <v>73.060839999999999</v>
      </c>
      <c r="X232" s="6">
        <v>74.424800000000005</v>
      </c>
      <c r="Y232" s="6">
        <v>75.68844</v>
      </c>
      <c r="Z232" s="6">
        <v>76.952079999999995</v>
      </c>
      <c r="AA232" s="6">
        <v>78.215720000000005</v>
      </c>
      <c r="AB232" s="6">
        <v>79.47936</v>
      </c>
      <c r="AC232" s="6">
        <v>80.742999999999995</v>
      </c>
      <c r="AD232" s="6">
        <v>82.736779999999996</v>
      </c>
      <c r="AE232" s="6">
        <v>84.730559999999997</v>
      </c>
      <c r="AF232" s="6">
        <v>86.724339999999998</v>
      </c>
      <c r="AG232" s="6">
        <v>88.718119999999999</v>
      </c>
      <c r="AH232" s="6">
        <v>90.7119</v>
      </c>
      <c r="AI232" s="6">
        <v>93.38082</v>
      </c>
      <c r="AJ232" s="6">
        <v>96.04974</v>
      </c>
      <c r="AK232" s="6">
        <v>98.71866</v>
      </c>
      <c r="AL232" s="6">
        <v>101.38758</v>
      </c>
      <c r="AM232" s="6">
        <v>104.0565</v>
      </c>
      <c r="AN232" s="4"/>
      <c r="AO232" s="4"/>
    </row>
    <row r="233" spans="1:41" ht="18.75" customHeight="1" x14ac:dyDescent="0.25">
      <c r="A233" s="14" t="s">
        <v>347</v>
      </c>
      <c r="B233" s="2" t="s">
        <v>4</v>
      </c>
      <c r="C233" s="2" t="s">
        <v>2</v>
      </c>
      <c r="D233" s="2" t="s">
        <v>23</v>
      </c>
      <c r="E233" s="2" t="s">
        <v>2</v>
      </c>
      <c r="F233" s="2" t="s">
        <v>241</v>
      </c>
      <c r="G233" s="4"/>
      <c r="H233" s="6">
        <v>574.73889999999994</v>
      </c>
      <c r="I233" s="6">
        <v>589.86</v>
      </c>
      <c r="J233" s="6">
        <v>605.09659999999997</v>
      </c>
      <c r="K233" s="6">
        <v>620.33320000000003</v>
      </c>
      <c r="L233" s="6">
        <v>635.56979999999999</v>
      </c>
      <c r="M233" s="6">
        <v>650.80640000000005</v>
      </c>
      <c r="N233" s="6">
        <v>666.04300000000001</v>
      </c>
      <c r="O233" s="6">
        <v>676.68813999999998</v>
      </c>
      <c r="P233" s="6">
        <v>687.33327999999995</v>
      </c>
      <c r="Q233" s="6">
        <v>697.97842000000003</v>
      </c>
      <c r="R233" s="6">
        <v>708.62356</v>
      </c>
      <c r="S233" s="6">
        <v>719.26869999999997</v>
      </c>
      <c r="T233" s="6">
        <v>726.84820000000002</v>
      </c>
      <c r="U233" s="6">
        <v>734.42769999999996</v>
      </c>
      <c r="V233" s="6">
        <v>742.00720000000001</v>
      </c>
      <c r="W233" s="6">
        <v>749.58669999999995</v>
      </c>
      <c r="X233" s="6">
        <v>757.1662</v>
      </c>
      <c r="Y233" s="6">
        <v>764.67906000000005</v>
      </c>
      <c r="Z233" s="6">
        <v>772.19191999999998</v>
      </c>
      <c r="AA233" s="6">
        <v>779.70478000000003</v>
      </c>
      <c r="AB233" s="6">
        <v>787.21763999999996</v>
      </c>
      <c r="AC233" s="6">
        <v>794.73050000000001</v>
      </c>
      <c r="AD233" s="6">
        <v>801.72234000000003</v>
      </c>
      <c r="AE233" s="6">
        <v>808.71418000000006</v>
      </c>
      <c r="AF233" s="6">
        <v>815.70601999999997</v>
      </c>
      <c r="AG233" s="6">
        <v>822.69785999999999</v>
      </c>
      <c r="AH233" s="6">
        <v>829.68970000000002</v>
      </c>
      <c r="AI233" s="6">
        <v>837.96831999999995</v>
      </c>
      <c r="AJ233" s="6">
        <v>846.24694</v>
      </c>
      <c r="AK233" s="6">
        <v>854.52556000000004</v>
      </c>
      <c r="AL233" s="6">
        <v>862.80417999999997</v>
      </c>
      <c r="AM233" s="6">
        <v>871.08280000000002</v>
      </c>
      <c r="AN233" s="4"/>
      <c r="AO233" s="4"/>
    </row>
    <row r="234" spans="1:41" ht="18.75" customHeight="1" x14ac:dyDescent="0.25">
      <c r="A234" s="14" t="s">
        <v>347</v>
      </c>
      <c r="B234" s="2" t="s">
        <v>4</v>
      </c>
      <c r="C234" s="2" t="s">
        <v>2</v>
      </c>
      <c r="D234" s="2" t="s">
        <v>23</v>
      </c>
      <c r="E234" s="2" t="s">
        <v>2</v>
      </c>
      <c r="F234" s="2" t="s">
        <v>242</v>
      </c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>
        <v>5.0859069101725201E-3</v>
      </c>
      <c r="AA234" s="6">
        <v>5.12590691018611E-3</v>
      </c>
      <c r="AB234" s="6">
        <v>5.1639379401269298E-3</v>
      </c>
      <c r="AC234" s="6">
        <v>5.2000000000238496E-3</v>
      </c>
      <c r="AD234" s="6">
        <v>5.2833179986233603E-3</v>
      </c>
      <c r="AE234" s="6">
        <v>5.3649769979355897E-3</v>
      </c>
      <c r="AF234" s="6">
        <v>5.4449769979258997E-3</v>
      </c>
      <c r="AG234" s="6">
        <v>5.5233179986333703E-3</v>
      </c>
      <c r="AH234" s="6">
        <v>5.6000000000171503E-3</v>
      </c>
      <c r="AI234" s="6">
        <v>5.7038904991926201E-3</v>
      </c>
      <c r="AJ234" s="6">
        <v>5.8058357487862401E-3</v>
      </c>
      <c r="AK234" s="6">
        <v>5.9058357488170898E-3</v>
      </c>
      <c r="AL234" s="6">
        <v>6.0038904992505398E-3</v>
      </c>
      <c r="AM234" s="6">
        <v>6.1000000000976896E-3</v>
      </c>
      <c r="AN234" s="4"/>
      <c r="AO234" s="4"/>
    </row>
    <row r="235" spans="1:41" ht="18.75" customHeight="1" x14ac:dyDescent="0.25">
      <c r="A235" s="14" t="s">
        <v>347</v>
      </c>
      <c r="B235" s="2" t="s">
        <v>4</v>
      </c>
      <c r="C235" s="2" t="s">
        <v>2</v>
      </c>
      <c r="D235" s="2" t="s">
        <v>23</v>
      </c>
      <c r="E235" s="2" t="s">
        <v>2</v>
      </c>
      <c r="F235" s="2" t="s">
        <v>243</v>
      </c>
      <c r="G235" s="4"/>
      <c r="H235" s="6">
        <v>0.52449999999999997</v>
      </c>
      <c r="I235" s="6">
        <v>0.52939999999999998</v>
      </c>
      <c r="J235" s="6">
        <v>0.55536237980117598</v>
      </c>
      <c r="K235" s="6">
        <v>0.58194356970176397</v>
      </c>
      <c r="L235" s="6">
        <v>0.60914356970176398</v>
      </c>
      <c r="M235" s="6">
        <v>0.63696237980117598</v>
      </c>
      <c r="N235" s="6">
        <v>0.66539999999999999</v>
      </c>
      <c r="O235" s="6">
        <v>0.693293971648684</v>
      </c>
      <c r="P235" s="6">
        <v>0.72173095747302596</v>
      </c>
      <c r="Q235" s="6">
        <v>0.75071095747302696</v>
      </c>
      <c r="R235" s="6">
        <v>0.78023397164868502</v>
      </c>
      <c r="S235" s="6">
        <v>0.81030000000000102</v>
      </c>
      <c r="T235" s="6">
        <v>0.84145657513567296</v>
      </c>
      <c r="U235" s="6">
        <v>0.87308486270350805</v>
      </c>
      <c r="V235" s="6">
        <v>0.90518486270350795</v>
      </c>
      <c r="W235" s="6">
        <v>0.93775657513567101</v>
      </c>
      <c r="X235" s="6">
        <v>0.970799999999998</v>
      </c>
      <c r="Y235" s="6">
        <v>1.00586069116119</v>
      </c>
      <c r="Z235" s="6">
        <v>1.04142103674178</v>
      </c>
      <c r="AA235" s="6">
        <v>1.07748103674178</v>
      </c>
      <c r="AB235" s="6">
        <v>1.11404069116119</v>
      </c>
      <c r="AC235" s="6">
        <v>1.1511</v>
      </c>
      <c r="AD235" s="6">
        <v>1.18787056636969</v>
      </c>
      <c r="AE235" s="6">
        <v>1.2251058495545299</v>
      </c>
      <c r="AF235" s="6">
        <v>1.26280584955453</v>
      </c>
      <c r="AG235" s="6">
        <v>1.30097056636969</v>
      </c>
      <c r="AH235" s="6">
        <v>1.3395999999999999</v>
      </c>
      <c r="AI235" s="6">
        <v>1.37654811140606</v>
      </c>
      <c r="AJ235" s="6">
        <v>1.4139621671091001</v>
      </c>
      <c r="AK235" s="6">
        <v>1.45184216710909</v>
      </c>
      <c r="AL235" s="6">
        <v>1.49018811140606</v>
      </c>
      <c r="AM235" s="6">
        <v>1.5289999999999999</v>
      </c>
      <c r="AN235" s="4"/>
      <c r="AO235" s="4"/>
    </row>
    <row r="236" spans="1:41" ht="18.75" customHeight="1" x14ac:dyDescent="0.25">
      <c r="A236" s="14" t="s">
        <v>347</v>
      </c>
      <c r="B236" s="2" t="s">
        <v>4</v>
      </c>
      <c r="C236" s="2" t="s">
        <v>2</v>
      </c>
      <c r="D236" s="2" t="s">
        <v>23</v>
      </c>
      <c r="E236" s="2" t="s">
        <v>2</v>
      </c>
      <c r="F236" s="2" t="s">
        <v>244</v>
      </c>
      <c r="G236" s="4"/>
      <c r="H236" s="6">
        <v>269.4325</v>
      </c>
      <c r="I236" s="6">
        <v>275.0127</v>
      </c>
      <c r="J236" s="6">
        <v>282.756521210004</v>
      </c>
      <c r="K236" s="6">
        <v>290.50932181500502</v>
      </c>
      <c r="L236" s="6">
        <v>298.27110181500501</v>
      </c>
      <c r="M236" s="6">
        <v>306.04186121000299</v>
      </c>
      <c r="N236" s="6">
        <v>313.82159999999999</v>
      </c>
      <c r="O236" s="6">
        <v>319.12498603149101</v>
      </c>
      <c r="P236" s="6">
        <v>324.42017904723701</v>
      </c>
      <c r="Q236" s="6">
        <v>329.70717904723699</v>
      </c>
      <c r="R236" s="6">
        <v>334.985986031491</v>
      </c>
      <c r="S236" s="6">
        <v>340.25659999999999</v>
      </c>
      <c r="T236" s="6">
        <v>342.99692509019502</v>
      </c>
      <c r="U236" s="6">
        <v>345.70400763529102</v>
      </c>
      <c r="V236" s="6">
        <v>348.377847635291</v>
      </c>
      <c r="W236" s="6">
        <v>351.01844509019401</v>
      </c>
      <c r="X236" s="6">
        <v>353.62580000000003</v>
      </c>
      <c r="Y236" s="6">
        <v>354.53260040132699</v>
      </c>
      <c r="Z236" s="6">
        <v>355.371000601991</v>
      </c>
      <c r="AA236" s="6">
        <v>356.14100060199098</v>
      </c>
      <c r="AB236" s="6">
        <v>356.84260040132699</v>
      </c>
      <c r="AC236" s="6">
        <v>357.47579999999999</v>
      </c>
      <c r="AD236" s="6">
        <v>356.33093895666002</v>
      </c>
      <c r="AE236" s="6">
        <v>355.09230843499</v>
      </c>
      <c r="AF236" s="6">
        <v>353.75990843499</v>
      </c>
      <c r="AG236" s="6">
        <v>352.33373895666</v>
      </c>
      <c r="AH236" s="6">
        <v>350.81380000000001</v>
      </c>
      <c r="AI236" s="6">
        <v>349.52106563420102</v>
      </c>
      <c r="AJ236" s="6">
        <v>348.11087845130101</v>
      </c>
      <c r="AK236" s="6">
        <v>346.58323845130099</v>
      </c>
      <c r="AL236" s="6">
        <v>344.93814563420102</v>
      </c>
      <c r="AM236" s="6">
        <v>343.17559999999997</v>
      </c>
      <c r="AN236" s="4"/>
      <c r="AO236" s="4"/>
    </row>
    <row r="237" spans="1:41" ht="18.75" customHeight="1" x14ac:dyDescent="0.25">
      <c r="A237" s="14" t="s">
        <v>347</v>
      </c>
      <c r="B237" s="2" t="s">
        <v>4</v>
      </c>
      <c r="C237" s="2" t="s">
        <v>2</v>
      </c>
      <c r="D237" s="2" t="s">
        <v>23</v>
      </c>
      <c r="E237" s="2" t="s">
        <v>2</v>
      </c>
      <c r="F237" s="2" t="s">
        <v>245</v>
      </c>
      <c r="G237" s="4"/>
      <c r="H237" s="6">
        <v>238.8158</v>
      </c>
      <c r="I237" s="6">
        <v>222.92160000000001</v>
      </c>
      <c r="J237" s="6">
        <v>228.287197175095</v>
      </c>
      <c r="K237" s="6">
        <v>233.619415762643</v>
      </c>
      <c r="L237" s="6">
        <v>238.91825576264301</v>
      </c>
      <c r="M237" s="6">
        <v>244.18371717509501</v>
      </c>
      <c r="N237" s="6">
        <v>249.41579999999999</v>
      </c>
      <c r="O237" s="6">
        <v>255.50159753663101</v>
      </c>
      <c r="P237" s="6">
        <v>261.59791630494698</v>
      </c>
      <c r="Q237" s="6">
        <v>267.70475630494701</v>
      </c>
      <c r="R237" s="6">
        <v>273.82211753663103</v>
      </c>
      <c r="S237" s="6">
        <v>279.95</v>
      </c>
      <c r="T237" s="6">
        <v>286.59225071813103</v>
      </c>
      <c r="U237" s="6">
        <v>293.27014607719701</v>
      </c>
      <c r="V237" s="6">
        <v>299.98368607719698</v>
      </c>
      <c r="W237" s="6">
        <v>306.73287071813098</v>
      </c>
      <c r="X237" s="6">
        <v>313.51769999999999</v>
      </c>
      <c r="Y237" s="6">
        <v>322.103204540158</v>
      </c>
      <c r="Z237" s="6">
        <v>330.76079681023703</v>
      </c>
      <c r="AA237" s="6">
        <v>339.490476810237</v>
      </c>
      <c r="AB237" s="6">
        <v>348.29224454015798</v>
      </c>
      <c r="AC237" s="6">
        <v>357.16609999999997</v>
      </c>
      <c r="AD237" s="6">
        <v>369.30698726053998</v>
      </c>
      <c r="AE237" s="6">
        <v>381.54262089080999</v>
      </c>
      <c r="AF237" s="6">
        <v>393.87300089080998</v>
      </c>
      <c r="AG237" s="6">
        <v>406.29812726054001</v>
      </c>
      <c r="AH237" s="6">
        <v>418.81799999999998</v>
      </c>
      <c r="AI237" s="6">
        <v>433.70144225603298</v>
      </c>
      <c r="AJ237" s="6">
        <v>448.70882338404903</v>
      </c>
      <c r="AK237" s="6">
        <v>463.84014338404899</v>
      </c>
      <c r="AL237" s="6">
        <v>479.09540225603303</v>
      </c>
      <c r="AM237" s="6">
        <v>494.47460000000001</v>
      </c>
      <c r="AN237" s="4"/>
      <c r="AO237" s="4"/>
    </row>
    <row r="238" spans="1:41" ht="18.75" customHeight="1" x14ac:dyDescent="0.25">
      <c r="A238" s="14" t="s">
        <v>347</v>
      </c>
      <c r="B238" s="2" t="s">
        <v>4</v>
      </c>
      <c r="C238" s="2" t="s">
        <v>2</v>
      </c>
      <c r="D238" s="2" t="s">
        <v>23</v>
      </c>
      <c r="E238" s="2" t="s">
        <v>2</v>
      </c>
      <c r="F238" s="2" t="s">
        <v>246</v>
      </c>
      <c r="G238" s="4"/>
      <c r="H238" s="6">
        <v>234.913397403125</v>
      </c>
      <c r="I238" s="6">
        <v>241.25245061188099</v>
      </c>
      <c r="J238" s="6">
        <v>246.73897870014599</v>
      </c>
      <c r="K238" s="6">
        <v>252.18768464259301</v>
      </c>
      <c r="L238" s="6">
        <v>257.59856843922398</v>
      </c>
      <c r="M238" s="6">
        <v>262.97163009003702</v>
      </c>
      <c r="N238" s="6">
        <v>268.30686959503402</v>
      </c>
      <c r="O238" s="6">
        <v>270.82879930066599</v>
      </c>
      <c r="P238" s="6">
        <v>273.29490755691899</v>
      </c>
      <c r="Q238" s="6">
        <v>275.63848022038798</v>
      </c>
      <c r="R238" s="6">
        <v>277.98254362568599</v>
      </c>
      <c r="S238" s="6">
        <v>280.27050362940798</v>
      </c>
      <c r="T238" s="6">
        <v>280.74928277813001</v>
      </c>
      <c r="U238" s="6">
        <v>281.17620745735098</v>
      </c>
      <c r="V238" s="6">
        <v>281.55127766707102</v>
      </c>
      <c r="W238" s="6">
        <v>281.87449340729103</v>
      </c>
      <c r="X238" s="6">
        <v>282.14585467800902</v>
      </c>
      <c r="Y238" s="6">
        <v>281.93258615656902</v>
      </c>
      <c r="Z238" s="6">
        <v>281.667455632665</v>
      </c>
      <c r="AA238" s="6">
        <v>281.33537618602401</v>
      </c>
      <c r="AB238" s="6">
        <v>280.943845406653</v>
      </c>
      <c r="AC238" s="6">
        <v>280.492863294551</v>
      </c>
      <c r="AD238" s="6">
        <v>280.005477536238</v>
      </c>
      <c r="AE238" s="6">
        <v>279.46628394918002</v>
      </c>
      <c r="AF238" s="6">
        <v>278.875282533377</v>
      </c>
      <c r="AG238" s="6">
        <v>278.23247328882798</v>
      </c>
      <c r="AH238" s="6">
        <v>277.53785621553499</v>
      </c>
      <c r="AI238" s="6">
        <v>277.47159630541699</v>
      </c>
      <c r="AJ238" s="6">
        <v>277.34901940131499</v>
      </c>
      <c r="AK238" s="6">
        <v>277.17012550322897</v>
      </c>
      <c r="AL238" s="6">
        <v>276.93491461115798</v>
      </c>
      <c r="AM238" s="6">
        <v>276.64338672510303</v>
      </c>
      <c r="AN238" s="4"/>
      <c r="AO238" s="4"/>
    </row>
    <row r="239" spans="1:41" ht="18.75" customHeight="1" x14ac:dyDescent="0.25">
      <c r="A239" s="14" t="s">
        <v>347</v>
      </c>
      <c r="B239" s="2" t="s">
        <v>4</v>
      </c>
      <c r="C239" s="2" t="s">
        <v>2</v>
      </c>
      <c r="D239" s="2" t="s">
        <v>23</v>
      </c>
      <c r="E239" s="2" t="s">
        <v>2</v>
      </c>
      <c r="F239" s="2" t="s">
        <v>247</v>
      </c>
      <c r="G239" s="4"/>
      <c r="H239" s="6">
        <v>1.1855</v>
      </c>
      <c r="I239" s="6">
        <v>1.2103999999999999</v>
      </c>
      <c r="J239" s="6">
        <v>1.26030503352073</v>
      </c>
      <c r="K239" s="6">
        <v>1.3111075502810901</v>
      </c>
      <c r="L239" s="6">
        <v>1.3628075502810899</v>
      </c>
      <c r="M239" s="6">
        <v>1.41540503352073</v>
      </c>
      <c r="N239" s="6">
        <v>1.4689000000000001</v>
      </c>
      <c r="O239" s="6">
        <v>1.51734901588258</v>
      </c>
      <c r="P239" s="6">
        <v>1.56650352382388</v>
      </c>
      <c r="Q239" s="6">
        <v>1.6163635238238701</v>
      </c>
      <c r="R239" s="6">
        <v>1.66692901588258</v>
      </c>
      <c r="S239" s="6">
        <v>1.7181999999999999</v>
      </c>
      <c r="T239" s="6">
        <v>1.7691953543894701</v>
      </c>
      <c r="U239" s="6">
        <v>1.8207730315841999</v>
      </c>
      <c r="V239" s="6">
        <v>1.8729330315842101</v>
      </c>
      <c r="W239" s="6">
        <v>1.92567535438947</v>
      </c>
      <c r="X239" s="6">
        <v>1.9790000000000001</v>
      </c>
      <c r="Y239" s="6">
        <v>2.0354375677354399</v>
      </c>
      <c r="Z239" s="6">
        <v>2.0924763516031502</v>
      </c>
      <c r="AA239" s="6">
        <v>2.1501163516031601</v>
      </c>
      <c r="AB239" s="6">
        <v>2.2083575677354399</v>
      </c>
      <c r="AC239" s="6">
        <v>2.2671999999999999</v>
      </c>
      <c r="AD239" s="6">
        <v>2.3338288521569699</v>
      </c>
      <c r="AE239" s="6">
        <v>2.40110327823546</v>
      </c>
      <c r="AF239" s="6">
        <v>2.46902327823546</v>
      </c>
      <c r="AG239" s="6">
        <v>2.5375888521569698</v>
      </c>
      <c r="AH239" s="6">
        <v>2.6067999999999998</v>
      </c>
      <c r="AI239" s="6">
        <v>2.6825297411754101</v>
      </c>
      <c r="AJ239" s="6">
        <v>2.7590246117631199</v>
      </c>
      <c r="AK239" s="6">
        <v>2.8362846117631202</v>
      </c>
      <c r="AL239" s="6">
        <v>2.9143097411754102</v>
      </c>
      <c r="AM239" s="6">
        <v>2.9931000000000001</v>
      </c>
      <c r="AN239" s="4"/>
      <c r="AO239" s="4"/>
    </row>
    <row r="240" spans="1:41" ht="18.75" customHeight="1" x14ac:dyDescent="0.25">
      <c r="A240" s="14" t="s">
        <v>347</v>
      </c>
      <c r="B240" s="2" t="s">
        <v>4</v>
      </c>
      <c r="C240" s="2" t="s">
        <v>2</v>
      </c>
      <c r="D240" s="2" t="s">
        <v>23</v>
      </c>
      <c r="E240" s="2" t="s">
        <v>2</v>
      </c>
      <c r="F240" s="2" t="s">
        <v>248</v>
      </c>
      <c r="G240" s="4"/>
      <c r="H240" s="6">
        <v>59.130499999999898</v>
      </c>
      <c r="I240" s="6">
        <v>59.680799999999799</v>
      </c>
      <c r="J240" s="6">
        <v>62.607818892712999</v>
      </c>
      <c r="K240" s="6">
        <v>65.604608339069699</v>
      </c>
      <c r="L240" s="6">
        <v>68.671168339069794</v>
      </c>
      <c r="M240" s="6">
        <v>71.807498892713298</v>
      </c>
      <c r="N240" s="6">
        <v>75.013600000000295</v>
      </c>
      <c r="O240" s="6">
        <v>78.158978997218199</v>
      </c>
      <c r="P240" s="6">
        <v>81.365598495827101</v>
      </c>
      <c r="Q240" s="6">
        <v>84.633458495827</v>
      </c>
      <c r="R240" s="6">
        <v>87.962558997217897</v>
      </c>
      <c r="S240" s="6">
        <v>91.352899999999806</v>
      </c>
      <c r="T240" s="6">
        <v>94.864998726211596</v>
      </c>
      <c r="U240" s="6">
        <v>98.430268089317494</v>
      </c>
      <c r="V240" s="6">
        <v>102.048708089318</v>
      </c>
      <c r="W240" s="6">
        <v>105.720318726212</v>
      </c>
      <c r="X240" s="6">
        <v>109.4451</v>
      </c>
      <c r="Y240" s="6">
        <v>113.396047335693</v>
      </c>
      <c r="Z240" s="6">
        <v>117.40329100354001</v>
      </c>
      <c r="AA240" s="6">
        <v>121.46683100353999</v>
      </c>
      <c r="AB240" s="6">
        <v>125.58666733569299</v>
      </c>
      <c r="AC240" s="6">
        <v>129.7628</v>
      </c>
      <c r="AD240" s="6">
        <v>133.90850522131899</v>
      </c>
      <c r="AE240" s="6">
        <v>138.10660783197801</v>
      </c>
      <c r="AF240" s="6">
        <v>142.357107831978</v>
      </c>
      <c r="AG240" s="6">
        <v>146.66000522131901</v>
      </c>
      <c r="AH240" s="6">
        <v>151.0153</v>
      </c>
      <c r="AI240" s="6">
        <v>155.180064707778</v>
      </c>
      <c r="AJ240" s="6">
        <v>159.39734706166701</v>
      </c>
      <c r="AK240" s="6">
        <v>163.66714706166701</v>
      </c>
      <c r="AL240" s="6">
        <v>167.98946470777801</v>
      </c>
      <c r="AM240" s="6">
        <v>172.36429999999999</v>
      </c>
      <c r="AN240" s="4"/>
      <c r="AO240" s="4"/>
    </row>
    <row r="241" spans="1:41" ht="18.75" customHeight="1" x14ac:dyDescent="0.25">
      <c r="A241" s="14" t="s">
        <v>347</v>
      </c>
      <c r="B241" s="2" t="s">
        <v>4</v>
      </c>
      <c r="C241" s="2" t="s">
        <v>2</v>
      </c>
      <c r="D241" s="2" t="s">
        <v>23</v>
      </c>
      <c r="E241" s="2" t="s">
        <v>2</v>
      </c>
      <c r="F241" s="2" t="s">
        <v>249</v>
      </c>
      <c r="G241" s="4"/>
      <c r="H241" s="6">
        <v>7.3300000000000004E-2</v>
      </c>
      <c r="I241" s="6">
        <v>6.7599999999999993E-2</v>
      </c>
      <c r="J241" s="6">
        <v>7.0082714591920697E-2</v>
      </c>
      <c r="K241" s="6">
        <v>7.2594071887881001E-2</v>
      </c>
      <c r="L241" s="6">
        <v>7.5134071887881099E-2</v>
      </c>
      <c r="M241" s="6">
        <v>7.7702714591920699E-2</v>
      </c>
      <c r="N241" s="6">
        <v>8.0300000000000094E-2</v>
      </c>
      <c r="O241" s="6">
        <v>8.2008639763959196E-2</v>
      </c>
      <c r="P241" s="6">
        <v>8.3712959645938806E-2</v>
      </c>
      <c r="Q241" s="6">
        <v>8.5412959645938799E-2</v>
      </c>
      <c r="R241" s="6">
        <v>8.7108639763959203E-2</v>
      </c>
      <c r="S241" s="6">
        <v>8.8800000000000004E-2</v>
      </c>
      <c r="T241" s="6">
        <v>8.9906333707150093E-2</v>
      </c>
      <c r="U241" s="6">
        <v>9.0989500560725203E-2</v>
      </c>
      <c r="V241" s="6">
        <v>9.2049500560725195E-2</v>
      </c>
      <c r="W241" s="6">
        <v>9.3086333707150207E-2</v>
      </c>
      <c r="X241" s="6">
        <v>9.4100000000000003E-2</v>
      </c>
      <c r="Y241" s="6">
        <v>9.5119575120785796E-2</v>
      </c>
      <c r="Z241" s="6">
        <v>9.6109362681178701E-2</v>
      </c>
      <c r="AA241" s="6">
        <v>9.7069362681178703E-2</v>
      </c>
      <c r="AB241" s="6">
        <v>9.7999575120785803E-2</v>
      </c>
      <c r="AC241" s="6">
        <v>9.8900000000000002E-2</v>
      </c>
      <c r="AD241" s="6">
        <v>0.100685016591958</v>
      </c>
      <c r="AE241" s="6">
        <v>0.102447524887936</v>
      </c>
      <c r="AF241" s="6">
        <v>0.10418752488793601</v>
      </c>
      <c r="AG241" s="6">
        <v>0.105905016591958</v>
      </c>
      <c r="AH241" s="6">
        <v>0.1076</v>
      </c>
      <c r="AI241" s="6">
        <v>0.11003141532925199</v>
      </c>
      <c r="AJ241" s="6">
        <v>0.112447122993878</v>
      </c>
      <c r="AK241" s="6">
        <v>0.114847122993878</v>
      </c>
      <c r="AL241" s="6">
        <v>0.11723141532925201</v>
      </c>
      <c r="AM241" s="6">
        <v>0.1196</v>
      </c>
      <c r="AN241" s="4"/>
      <c r="AO241" s="4"/>
    </row>
    <row r="242" spans="1:41" ht="18.75" customHeight="1" x14ac:dyDescent="0.25">
      <c r="A242" s="14" t="s">
        <v>347</v>
      </c>
      <c r="B242" s="2" t="s">
        <v>4</v>
      </c>
      <c r="C242" s="2" t="s">
        <v>2</v>
      </c>
      <c r="D242" s="2" t="s">
        <v>23</v>
      </c>
      <c r="E242" s="2" t="s">
        <v>2</v>
      </c>
      <c r="F242" s="2" t="s">
        <v>250</v>
      </c>
      <c r="G242" s="4"/>
      <c r="H242" s="6">
        <v>25.455100000000002</v>
      </c>
      <c r="I242" s="6">
        <v>24.8811</v>
      </c>
      <c r="J242" s="6">
        <v>25.434639930646199</v>
      </c>
      <c r="K242" s="6">
        <v>25.9813998959693</v>
      </c>
      <c r="L242" s="6">
        <v>26.5213798959693</v>
      </c>
      <c r="M242" s="6">
        <v>27.054579930646199</v>
      </c>
      <c r="N242" s="6">
        <v>27.581</v>
      </c>
      <c r="O242" s="6">
        <v>28.064602279091801</v>
      </c>
      <c r="P242" s="6">
        <v>28.542643418637599</v>
      </c>
      <c r="Q242" s="6">
        <v>29.0818375620442</v>
      </c>
      <c r="R242" s="6">
        <v>29.5591583746961</v>
      </c>
      <c r="S242" s="6">
        <v>30.031199999999998</v>
      </c>
      <c r="T242" s="6">
        <v>30.4046371710965</v>
      </c>
      <c r="U242" s="6">
        <v>30.776495756644699</v>
      </c>
      <c r="V242" s="6">
        <v>31.146775756644701</v>
      </c>
      <c r="W242" s="6">
        <v>31.515477171096499</v>
      </c>
      <c r="X242" s="6">
        <v>31.8826</v>
      </c>
      <c r="Y242" s="6">
        <v>32.326361281694098</v>
      </c>
      <c r="Z242" s="6">
        <v>32.772151922541099</v>
      </c>
      <c r="AA242" s="6">
        <v>33.219971922541099</v>
      </c>
      <c r="AB242" s="6">
        <v>33.669821281693999</v>
      </c>
      <c r="AC242" s="6">
        <v>34.121699999999997</v>
      </c>
      <c r="AD242" s="6">
        <v>34.722296047578801</v>
      </c>
      <c r="AE242" s="6">
        <v>35.323404071368202</v>
      </c>
      <c r="AF242" s="6">
        <v>35.925024071368199</v>
      </c>
      <c r="AG242" s="6">
        <v>36.527156047578799</v>
      </c>
      <c r="AH242" s="6">
        <v>37.129800000000003</v>
      </c>
      <c r="AI242" s="6">
        <v>37.819418436186602</v>
      </c>
      <c r="AJ242" s="6">
        <v>38.508577654279797</v>
      </c>
      <c r="AK242" s="6">
        <v>39.197277654279802</v>
      </c>
      <c r="AL242" s="6">
        <v>39.885518436186501</v>
      </c>
      <c r="AM242" s="6">
        <v>40.573300000000003</v>
      </c>
      <c r="AN242" s="4"/>
      <c r="AO242" s="4"/>
    </row>
    <row r="243" spans="1:41" ht="18.75" customHeight="1" x14ac:dyDescent="0.25">
      <c r="A243" s="14" t="s">
        <v>347</v>
      </c>
      <c r="B243" s="2" t="s">
        <v>4</v>
      </c>
      <c r="C243" s="2" t="s">
        <v>2</v>
      </c>
      <c r="D243" s="2" t="s">
        <v>23</v>
      </c>
      <c r="E243" s="2" t="s">
        <v>2</v>
      </c>
      <c r="F243" s="2" t="s">
        <v>251</v>
      </c>
      <c r="G243" s="4"/>
      <c r="H243" s="6">
        <v>14.3615025968745</v>
      </c>
      <c r="I243" s="6">
        <v>14.7491493881192</v>
      </c>
      <c r="J243" s="6">
        <v>15.084533963482601</v>
      </c>
      <c r="K243" s="6">
        <v>15.417604352849001</v>
      </c>
      <c r="L243" s="6">
        <v>15.7483605562183</v>
      </c>
      <c r="M243" s="6">
        <v>16.076802573590601</v>
      </c>
      <c r="N243" s="6">
        <v>16.402930404965801</v>
      </c>
      <c r="O243" s="6">
        <v>16.556544227606199</v>
      </c>
      <c r="P243" s="6">
        <v>16.706727735489</v>
      </c>
      <c r="Q243" s="6">
        <v>16.8534809286142</v>
      </c>
      <c r="R243" s="6">
        <v>16.996803806981699</v>
      </c>
      <c r="S243" s="6">
        <v>17.136696370591601</v>
      </c>
      <c r="T243" s="6">
        <v>17.165967253004101</v>
      </c>
      <c r="U243" s="6">
        <v>17.192067589350302</v>
      </c>
      <c r="V243" s="6">
        <v>17.214997379630098</v>
      </c>
      <c r="W243" s="6">
        <v>17.234756623843701</v>
      </c>
      <c r="X243" s="6">
        <v>17.251345321991</v>
      </c>
      <c r="Y243" s="6">
        <v>17.238302450541401</v>
      </c>
      <c r="Z243" s="6">
        <v>17.2089513710905</v>
      </c>
      <c r="AA243" s="6">
        <v>17.188510817731</v>
      </c>
      <c r="AB243" s="6">
        <v>17.164439262517199</v>
      </c>
      <c r="AC243" s="6">
        <v>17.136736705449099</v>
      </c>
      <c r="AD243" s="6">
        <v>17.106687224547901</v>
      </c>
      <c r="AE243" s="6">
        <v>17.073473191998801</v>
      </c>
      <c r="AF243" s="6">
        <v>17.037094607801901</v>
      </c>
      <c r="AG243" s="6">
        <v>16.997551471957301</v>
      </c>
      <c r="AH243" s="6">
        <v>16.9548437844647</v>
      </c>
      <c r="AI243" s="6">
        <v>16.950459501975001</v>
      </c>
      <c r="AJ243" s="6">
        <v>16.9426343097733</v>
      </c>
      <c r="AK243" s="6">
        <v>16.931368207859698</v>
      </c>
      <c r="AL243" s="6">
        <v>16.916661196233999</v>
      </c>
      <c r="AM243" s="6">
        <v>16.898513274896398</v>
      </c>
      <c r="AN243" s="4"/>
      <c r="AO243" s="4"/>
    </row>
    <row r="244" spans="1:41" ht="18.75" customHeight="1" x14ac:dyDescent="0.25">
      <c r="A244" s="14" t="s">
        <v>347</v>
      </c>
      <c r="B244" s="2" t="s">
        <v>4</v>
      </c>
      <c r="C244" s="2" t="s">
        <v>2</v>
      </c>
      <c r="D244" s="2" t="s">
        <v>23</v>
      </c>
      <c r="E244" s="2" t="s">
        <v>2</v>
      </c>
      <c r="F244" s="2" t="s">
        <v>252</v>
      </c>
      <c r="G244" s="4"/>
      <c r="H244" s="6">
        <v>4.17384045016136</v>
      </c>
      <c r="I244" s="6">
        <v>3.3728052405641802</v>
      </c>
      <c r="J244" s="6">
        <v>2.6407220048431901</v>
      </c>
      <c r="K244" s="6">
        <v>3.0838683034901102</v>
      </c>
      <c r="L244" s="6">
        <v>2.9393998349530799</v>
      </c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4"/>
      <c r="AO244" s="4"/>
    </row>
    <row r="245" spans="1:41" ht="18.75" customHeight="1" x14ac:dyDescent="0.25">
      <c r="A245" s="14" t="s">
        <v>347</v>
      </c>
      <c r="B245" s="2" t="s">
        <v>4</v>
      </c>
      <c r="C245" s="2" t="s">
        <v>2</v>
      </c>
      <c r="D245" s="2" t="s">
        <v>23</v>
      </c>
      <c r="E245" s="2" t="s">
        <v>2</v>
      </c>
      <c r="F245" s="2" t="s">
        <v>253</v>
      </c>
      <c r="G245" s="4"/>
      <c r="H245" s="6">
        <v>13.7668656107645</v>
      </c>
      <c r="I245" s="6">
        <v>13.7668656107645</v>
      </c>
      <c r="J245" s="6">
        <v>13.7668656107645</v>
      </c>
      <c r="K245" s="6">
        <v>13.7668656107645</v>
      </c>
      <c r="L245" s="6">
        <v>13.7668656107645</v>
      </c>
      <c r="M245" s="6">
        <v>13.7668656107645</v>
      </c>
      <c r="N245" s="6">
        <v>13.7668656107645</v>
      </c>
      <c r="O245" s="6">
        <v>13.7668656107645</v>
      </c>
      <c r="P245" s="6">
        <v>13.7668656107645</v>
      </c>
      <c r="Q245" s="6">
        <v>12.927019439055</v>
      </c>
      <c r="R245" s="6">
        <v>6.4733130309200098</v>
      </c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4"/>
      <c r="AO245" s="4"/>
    </row>
    <row r="246" spans="1:41" ht="18.75" customHeight="1" x14ac:dyDescent="0.25">
      <c r="A246" s="14" t="s">
        <v>347</v>
      </c>
      <c r="B246" s="2" t="s">
        <v>4</v>
      </c>
      <c r="C246" s="2" t="s">
        <v>2</v>
      </c>
      <c r="D246" s="2" t="s">
        <v>23</v>
      </c>
      <c r="E246" s="2" t="s">
        <v>2</v>
      </c>
      <c r="F246" s="2" t="s">
        <v>254</v>
      </c>
      <c r="G246" s="4"/>
      <c r="H246" s="6">
        <v>1.8336326078651899</v>
      </c>
      <c r="I246" s="6">
        <v>1.8336326078651899</v>
      </c>
      <c r="J246" s="6">
        <v>1.8336326078651899</v>
      </c>
      <c r="K246" s="6">
        <v>1.8336326078651899</v>
      </c>
      <c r="L246" s="6">
        <v>1.8336326078651899</v>
      </c>
      <c r="M246" s="6">
        <v>1.8336326078651899</v>
      </c>
      <c r="N246" s="6">
        <v>1.8336326078651899</v>
      </c>
      <c r="O246" s="6">
        <v>1.8336326078651899</v>
      </c>
      <c r="P246" s="6">
        <v>1.6658248218678</v>
      </c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4"/>
      <c r="AO246" s="4"/>
    </row>
    <row r="247" spans="1:41" ht="18.75" customHeight="1" x14ac:dyDescent="0.25">
      <c r="A247" s="14" t="s">
        <v>347</v>
      </c>
      <c r="B247" s="2" t="s">
        <v>4</v>
      </c>
      <c r="C247" s="2" t="s">
        <v>2</v>
      </c>
      <c r="D247" s="2" t="s">
        <v>23</v>
      </c>
      <c r="E247" s="2" t="s">
        <v>2</v>
      </c>
      <c r="F247" s="2" t="s">
        <v>255</v>
      </c>
      <c r="G247" s="4"/>
      <c r="H247" s="6">
        <v>0.21730434128844101</v>
      </c>
      <c r="I247" s="6">
        <v>0.21465533848361401</v>
      </c>
      <c r="J247" s="6">
        <v>0.21298281136880301</v>
      </c>
      <c r="K247" s="6">
        <v>0.21131028425399101</v>
      </c>
      <c r="L247" s="6">
        <v>0.20963775713918001</v>
      </c>
      <c r="M247" s="6">
        <v>0.20720897168151001</v>
      </c>
      <c r="N247" s="6">
        <v>0.205757882321945</v>
      </c>
      <c r="O247" s="6">
        <v>0.205757882321945</v>
      </c>
      <c r="P247" s="6">
        <v>0.205757882321945</v>
      </c>
      <c r="Q247" s="6">
        <v>0.205757882321945</v>
      </c>
      <c r="R247" s="6">
        <v>0.205757882321945</v>
      </c>
      <c r="S247" s="6">
        <v>0.205757882321945</v>
      </c>
      <c r="T247" s="6">
        <v>0.205757882321945</v>
      </c>
      <c r="U247" s="6">
        <v>0.205757882321945</v>
      </c>
      <c r="V247" s="6">
        <v>0.101539947986023</v>
      </c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4"/>
      <c r="AO247" s="4"/>
    </row>
    <row r="248" spans="1:41" ht="18.75" customHeight="1" x14ac:dyDescent="0.25">
      <c r="A248" s="14" t="s">
        <v>347</v>
      </c>
      <c r="B248" s="2" t="s">
        <v>4</v>
      </c>
      <c r="C248" s="2" t="s">
        <v>2</v>
      </c>
      <c r="D248" s="2" t="s">
        <v>23</v>
      </c>
      <c r="E248" s="2" t="s">
        <v>2</v>
      </c>
      <c r="F248" s="2" t="s">
        <v>256</v>
      </c>
      <c r="G248" s="4"/>
      <c r="H248" s="6">
        <v>3.19641395045299E-2</v>
      </c>
      <c r="I248" s="6">
        <v>3.19641395045299E-2</v>
      </c>
      <c r="J248" s="6">
        <v>3.19641395045299E-2</v>
      </c>
      <c r="K248" s="6">
        <v>3.19641395045299E-2</v>
      </c>
      <c r="L248" s="6">
        <v>3.19641395045299E-2</v>
      </c>
      <c r="M248" s="6">
        <v>3.19641395045299E-2</v>
      </c>
      <c r="N248" s="6">
        <v>3.19641395045299E-2</v>
      </c>
      <c r="O248" s="6">
        <v>3.19641395045299E-2</v>
      </c>
      <c r="P248" s="6">
        <v>3.19641395045299E-2</v>
      </c>
      <c r="Q248" s="6">
        <v>3.19641395045299E-2</v>
      </c>
      <c r="R248" s="6">
        <v>3.19641395045299E-2</v>
      </c>
      <c r="S248" s="6">
        <v>3.19641395045299E-2</v>
      </c>
      <c r="T248" s="6">
        <v>3.19641395045299E-2</v>
      </c>
      <c r="U248" s="6">
        <v>3.19641395045299E-2</v>
      </c>
      <c r="V248" s="6">
        <v>3.19641395045299E-2</v>
      </c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4"/>
      <c r="AO248" s="4"/>
    </row>
    <row r="249" spans="1:41" ht="18.75" customHeight="1" x14ac:dyDescent="0.25">
      <c r="A249" s="14" t="s">
        <v>347</v>
      </c>
      <c r="B249" s="2" t="s">
        <v>4</v>
      </c>
      <c r="C249" s="2" t="s">
        <v>2</v>
      </c>
      <c r="D249" s="2" t="s">
        <v>23</v>
      </c>
      <c r="E249" s="2" t="s">
        <v>2</v>
      </c>
      <c r="F249" s="2" t="s">
        <v>257</v>
      </c>
      <c r="G249" s="4"/>
      <c r="H249" s="6">
        <v>5.3269362196174903</v>
      </c>
      <c r="I249" s="6">
        <v>5.3269362196174903</v>
      </c>
      <c r="J249" s="6">
        <v>5.3269362196174903</v>
      </c>
      <c r="K249" s="6">
        <v>5.3269362196174903</v>
      </c>
      <c r="L249" s="6">
        <v>5.3269362196174903</v>
      </c>
      <c r="M249" s="6">
        <v>5.3269362196174903</v>
      </c>
      <c r="N249" s="6">
        <v>5.3269362196174903</v>
      </c>
      <c r="O249" s="6">
        <v>5.3269362196174903</v>
      </c>
      <c r="P249" s="6">
        <v>5.3269362196174903</v>
      </c>
      <c r="Q249" s="6">
        <v>5.3269362196174903</v>
      </c>
      <c r="R249" s="6">
        <v>5.3269362196174903</v>
      </c>
      <c r="S249" s="6">
        <v>5.3269362196174903</v>
      </c>
      <c r="T249" s="6">
        <v>5.3269362196174903</v>
      </c>
      <c r="U249" s="6">
        <v>5.3269362196174903</v>
      </c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4"/>
      <c r="AO249" s="4"/>
    </row>
    <row r="250" spans="1:41" ht="18.75" customHeight="1" x14ac:dyDescent="0.25">
      <c r="A250" s="14" t="s">
        <v>347</v>
      </c>
      <c r="B250" s="2" t="s">
        <v>4</v>
      </c>
      <c r="C250" s="2" t="s">
        <v>2</v>
      </c>
      <c r="D250" s="2" t="s">
        <v>23</v>
      </c>
      <c r="E250" s="2" t="s">
        <v>2</v>
      </c>
      <c r="F250" s="2" t="s">
        <v>258</v>
      </c>
      <c r="G250" s="4"/>
      <c r="H250" s="6">
        <v>0.26078636194077998</v>
      </c>
      <c r="I250" s="6">
        <v>0.24643363381735101</v>
      </c>
      <c r="J250" s="6">
        <v>0.235601386177029</v>
      </c>
      <c r="K250" s="6">
        <v>0.22476913853670599</v>
      </c>
      <c r="L250" s="6">
        <v>0.21393689089638199</v>
      </c>
      <c r="M250" s="6">
        <v>0.17153211993574399</v>
      </c>
      <c r="N250" s="6">
        <v>0.16238374020583801</v>
      </c>
      <c r="O250" s="6">
        <v>1.8499955651857799E-2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4"/>
      <c r="AO250" s="4"/>
    </row>
    <row r="251" spans="1:41" ht="18.75" customHeight="1" x14ac:dyDescent="0.25">
      <c r="A251" s="14" t="s">
        <v>347</v>
      </c>
      <c r="B251" s="2" t="s">
        <v>4</v>
      </c>
      <c r="C251" s="2" t="s">
        <v>2</v>
      </c>
      <c r="D251" s="2" t="s">
        <v>23</v>
      </c>
      <c r="E251" s="2" t="s">
        <v>2</v>
      </c>
      <c r="F251" s="2" t="s">
        <v>259</v>
      </c>
      <c r="G251" s="4"/>
      <c r="H251" s="6">
        <v>3.5994360077638201</v>
      </c>
      <c r="I251" s="6">
        <v>3.2484844769138199</v>
      </c>
      <c r="J251" s="6">
        <v>2.8784493176994501</v>
      </c>
      <c r="K251" s="6">
        <v>2.5084141584850799</v>
      </c>
      <c r="L251" s="6">
        <v>2.1383789992706999</v>
      </c>
      <c r="M251" s="6">
        <v>1.7417570457215401</v>
      </c>
      <c r="N251" s="6">
        <v>1.3451350921723699</v>
      </c>
      <c r="O251" s="6">
        <v>0.74512831551301195</v>
      </c>
      <c r="P251" s="6">
        <v>0.40234280973551401</v>
      </c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4"/>
      <c r="AO251" s="4"/>
    </row>
    <row r="252" spans="1:41" ht="18.75" customHeight="1" x14ac:dyDescent="0.25">
      <c r="A252" s="14" t="s">
        <v>347</v>
      </c>
      <c r="B252" s="2" t="s">
        <v>4</v>
      </c>
      <c r="C252" s="2" t="s">
        <v>2</v>
      </c>
      <c r="D252" s="2" t="s">
        <v>23</v>
      </c>
      <c r="E252" s="2" t="s">
        <v>2</v>
      </c>
      <c r="F252" s="2" t="s">
        <v>260</v>
      </c>
      <c r="G252" s="4"/>
      <c r="H252" s="6">
        <v>0.70449777469861197</v>
      </c>
      <c r="I252" s="6">
        <v>0.64268041009730903</v>
      </c>
      <c r="J252" s="6">
        <v>0.60365016887844203</v>
      </c>
      <c r="K252" s="6">
        <v>0.56461992765957503</v>
      </c>
      <c r="L252" s="6">
        <v>0.52558968644070803</v>
      </c>
      <c r="M252" s="6">
        <v>0.46891133340103303</v>
      </c>
      <c r="N252" s="6">
        <v>0.41223298036135803</v>
      </c>
      <c r="O252" s="6">
        <v>0.36503401708959399</v>
      </c>
      <c r="P252" s="6">
        <v>0.31783505381782901</v>
      </c>
      <c r="Q252" s="6">
        <v>0.27282333761073102</v>
      </c>
      <c r="R252" s="6">
        <v>0.22781162140363301</v>
      </c>
      <c r="S252" s="6">
        <v>0.182799905196534</v>
      </c>
      <c r="T252" s="6">
        <v>0.159504931477569</v>
      </c>
      <c r="U252" s="6">
        <v>0.13620995775860401</v>
      </c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4"/>
      <c r="AO252" s="4"/>
    </row>
    <row r="253" spans="1:41" ht="18.75" customHeight="1" x14ac:dyDescent="0.25">
      <c r="A253" s="14" t="s">
        <v>347</v>
      </c>
      <c r="B253" s="2" t="s">
        <v>4</v>
      </c>
      <c r="C253" s="2" t="s">
        <v>2</v>
      </c>
      <c r="D253" s="2" t="s">
        <v>23</v>
      </c>
      <c r="E253" s="2" t="s">
        <v>2</v>
      </c>
      <c r="F253" s="2" t="s">
        <v>261</v>
      </c>
      <c r="G253" s="4"/>
      <c r="H253" s="6">
        <v>7.6261793933805194E-2</v>
      </c>
      <c r="I253" s="6">
        <v>7.4876163330034495E-2</v>
      </c>
      <c r="J253" s="6">
        <v>7.4922840149444794E-2</v>
      </c>
      <c r="K253" s="6">
        <v>7.4969516968854996E-2</v>
      </c>
      <c r="L253" s="6">
        <v>7.5016193788265295E-2</v>
      </c>
      <c r="M253" s="6">
        <v>6.9307107423537101E-2</v>
      </c>
      <c r="N253" s="6">
        <v>6.3598021058808796E-2</v>
      </c>
      <c r="O253" s="6">
        <v>5.8900117824654999E-2</v>
      </c>
      <c r="P253" s="6">
        <v>5.4202214590501202E-2</v>
      </c>
      <c r="Q253" s="6">
        <v>5.0308158339698601E-2</v>
      </c>
      <c r="R253" s="6">
        <v>4.6414102088896E-2</v>
      </c>
      <c r="S253" s="6">
        <v>4.2520045838093302E-2</v>
      </c>
      <c r="T253" s="6">
        <v>3.9788271493942498E-2</v>
      </c>
      <c r="U253" s="6">
        <v>3.7056497149791701E-2</v>
      </c>
      <c r="V253" s="6">
        <v>1.79651735218327E-2</v>
      </c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4"/>
      <c r="AO253" s="4"/>
    </row>
    <row r="254" spans="1:41" ht="18.75" customHeight="1" x14ac:dyDescent="0.25">
      <c r="A254" s="14" t="s">
        <v>347</v>
      </c>
      <c r="B254" s="2" t="s">
        <v>4</v>
      </c>
      <c r="C254" s="2" t="s">
        <v>2</v>
      </c>
      <c r="D254" s="2" t="s">
        <v>23</v>
      </c>
      <c r="E254" s="2" t="s">
        <v>2</v>
      </c>
      <c r="F254" s="2" t="s">
        <v>262</v>
      </c>
      <c r="G254" s="4"/>
      <c r="H254" s="6">
        <v>9.4806706723037593</v>
      </c>
      <c r="I254" s="6">
        <v>10.092326844710399</v>
      </c>
      <c r="J254" s="6">
        <v>10.092326844710399</v>
      </c>
      <c r="K254" s="6">
        <v>10.092326844710399</v>
      </c>
      <c r="L254" s="6">
        <v>10.092326844710399</v>
      </c>
      <c r="M254" s="6">
        <v>10.092326844710399</v>
      </c>
      <c r="N254" s="6">
        <v>10.092326844710399</v>
      </c>
      <c r="O254" s="6">
        <v>10.092326844710399</v>
      </c>
      <c r="P254" s="6">
        <v>10.092326844710399</v>
      </c>
      <c r="Q254" s="6">
        <v>10.092326844710399</v>
      </c>
      <c r="R254" s="6">
        <v>10.092326844710399</v>
      </c>
      <c r="S254" s="6">
        <v>10.092326844710399</v>
      </c>
      <c r="T254" s="6">
        <v>10.092326844710399</v>
      </c>
      <c r="U254" s="6">
        <v>10.092326844710399</v>
      </c>
      <c r="V254" s="6">
        <v>10.092326844710399</v>
      </c>
      <c r="W254" s="6">
        <v>10.092326844710399</v>
      </c>
      <c r="X254" s="6">
        <v>10.092326844710399</v>
      </c>
      <c r="Y254" s="6">
        <v>10.092326844710399</v>
      </c>
      <c r="Z254" s="6">
        <v>10.092326844710399</v>
      </c>
      <c r="AA254" s="6">
        <v>10.092326844710399</v>
      </c>
      <c r="AB254" s="6">
        <v>10.092326844710399</v>
      </c>
      <c r="AC254" s="6">
        <v>10.092326844710399</v>
      </c>
      <c r="AD254" s="6">
        <v>10.092326844710399</v>
      </c>
      <c r="AE254" s="6">
        <v>10.092326844710399</v>
      </c>
      <c r="AF254" s="6">
        <v>10.092326844710399</v>
      </c>
      <c r="AG254" s="6">
        <v>10.092326844710399</v>
      </c>
      <c r="AH254" s="6">
        <v>10.092326844710399</v>
      </c>
      <c r="AI254" s="6">
        <v>10.092326844710399</v>
      </c>
      <c r="AJ254" s="6">
        <v>10.092326844710399</v>
      </c>
      <c r="AK254" s="6">
        <v>10.092326844710399</v>
      </c>
      <c r="AL254" s="6">
        <v>10.092326844710399</v>
      </c>
      <c r="AM254" s="6">
        <v>10.092326844710399</v>
      </c>
      <c r="AN254" s="4"/>
      <c r="AO254" s="4"/>
    </row>
    <row r="255" spans="1:41" ht="18.75" customHeight="1" x14ac:dyDescent="0.25">
      <c r="A255" s="14" t="s">
        <v>347</v>
      </c>
      <c r="B255" s="2" t="s">
        <v>4</v>
      </c>
      <c r="C255" s="2" t="s">
        <v>2</v>
      </c>
      <c r="D255" s="2" t="s">
        <v>23</v>
      </c>
      <c r="E255" s="2" t="s">
        <v>2</v>
      </c>
      <c r="F255" s="2" t="s">
        <v>263</v>
      </c>
      <c r="G255" s="4"/>
      <c r="H255" s="6">
        <v>3.6351787607135599</v>
      </c>
      <c r="I255" s="6">
        <v>4.1573407601939198</v>
      </c>
      <c r="J255" s="6">
        <v>4.1573407601939198</v>
      </c>
      <c r="K255" s="6">
        <v>4.1573407601939198</v>
      </c>
      <c r="L255" s="6">
        <v>4.1573407601939198</v>
      </c>
      <c r="M255" s="6">
        <v>4.1573407601939198</v>
      </c>
      <c r="N255" s="6">
        <v>4.1573407601939198</v>
      </c>
      <c r="O255" s="6">
        <v>4.1573407601939198</v>
      </c>
      <c r="P255" s="6">
        <v>4.1573407601939198</v>
      </c>
      <c r="Q255" s="6">
        <v>4.1573407601939198</v>
      </c>
      <c r="R255" s="6">
        <v>4.1573407601939198</v>
      </c>
      <c r="S255" s="6">
        <v>4.1573407601939198</v>
      </c>
      <c r="T255" s="6">
        <v>4.1573407601939198</v>
      </c>
      <c r="U255" s="6">
        <v>4.1573407601939198</v>
      </c>
      <c r="V255" s="6">
        <v>4.1573407601939198</v>
      </c>
      <c r="W255" s="6">
        <v>4.1573407601939198</v>
      </c>
      <c r="X255" s="6">
        <v>4.1573407601939198</v>
      </c>
      <c r="Y255" s="6">
        <v>4.1573407601939198</v>
      </c>
      <c r="Z255" s="6">
        <v>4.1573407601939198</v>
      </c>
      <c r="AA255" s="6">
        <v>4.1573407601939198</v>
      </c>
      <c r="AB255" s="6">
        <v>4.1573407601939198</v>
      </c>
      <c r="AC255" s="6">
        <v>4.1573407601939198</v>
      </c>
      <c r="AD255" s="6">
        <v>4.1573407601939198</v>
      </c>
      <c r="AE255" s="6">
        <v>4.1573407601939198</v>
      </c>
      <c r="AF255" s="6">
        <v>4.1573407601939198</v>
      </c>
      <c r="AG255" s="6">
        <v>4.1573407601939198</v>
      </c>
      <c r="AH255" s="6">
        <v>4.1573407601939198</v>
      </c>
      <c r="AI255" s="6">
        <v>4.1573407601939198</v>
      </c>
      <c r="AJ255" s="6">
        <v>4.1573407601939198</v>
      </c>
      <c r="AK255" s="6">
        <v>4.1573407601939198</v>
      </c>
      <c r="AL255" s="6">
        <v>4.1573407601939198</v>
      </c>
      <c r="AM255" s="6">
        <v>4.1573407601939198</v>
      </c>
      <c r="AN255" s="4"/>
      <c r="AO255" s="4"/>
    </row>
    <row r="256" spans="1:41" ht="18.75" customHeight="1" x14ac:dyDescent="0.25">
      <c r="A256" s="14" t="s">
        <v>347</v>
      </c>
      <c r="B256" s="2" t="s">
        <v>4</v>
      </c>
      <c r="C256" s="2" t="s">
        <v>2</v>
      </c>
      <c r="D256" s="2" t="s">
        <v>23</v>
      </c>
      <c r="E256" s="2" t="s">
        <v>2</v>
      </c>
      <c r="F256" s="2" t="s">
        <v>264</v>
      </c>
      <c r="G256" s="4"/>
      <c r="H256" s="6">
        <v>1.0517168524590099</v>
      </c>
      <c r="I256" s="6">
        <v>1.2027868852459001</v>
      </c>
      <c r="J256" s="6">
        <v>1.2027868852459001</v>
      </c>
      <c r="K256" s="6">
        <v>1.2027868852459001</v>
      </c>
      <c r="L256" s="6">
        <v>1.2027868852459001</v>
      </c>
      <c r="M256" s="6">
        <v>1.2027868852459001</v>
      </c>
      <c r="N256" s="6">
        <v>1.2027868852459001</v>
      </c>
      <c r="O256" s="6">
        <v>1.2027868852459001</v>
      </c>
      <c r="P256" s="6">
        <v>1.2027868852459001</v>
      </c>
      <c r="Q256" s="6">
        <v>1.2027868852459001</v>
      </c>
      <c r="R256" s="6">
        <v>1.2027868852459001</v>
      </c>
      <c r="S256" s="6">
        <v>1.2027868852459001</v>
      </c>
      <c r="T256" s="6">
        <v>1.2027868852459001</v>
      </c>
      <c r="U256" s="6">
        <v>1.2027868852459001</v>
      </c>
      <c r="V256" s="6">
        <v>1.2027868852459001</v>
      </c>
      <c r="W256" s="6">
        <v>1.2027868852459001</v>
      </c>
      <c r="X256" s="6">
        <v>1.2027868852459001</v>
      </c>
      <c r="Y256" s="6">
        <v>1.2027868852459001</v>
      </c>
      <c r="Z256" s="6">
        <v>1.2027868852459001</v>
      </c>
      <c r="AA256" s="6">
        <v>1.2027868852459001</v>
      </c>
      <c r="AB256" s="6">
        <v>1.2027868852459001</v>
      </c>
      <c r="AC256" s="6">
        <v>1.2027868852459001</v>
      </c>
      <c r="AD256" s="6">
        <v>1.2027868852459001</v>
      </c>
      <c r="AE256" s="6">
        <v>1.2027868852459001</v>
      </c>
      <c r="AF256" s="6">
        <v>1.2027868852459001</v>
      </c>
      <c r="AG256" s="6">
        <v>1.2027868852459001</v>
      </c>
      <c r="AH256" s="6">
        <v>1.2027868852459001</v>
      </c>
      <c r="AI256" s="6">
        <v>1.2027868852459001</v>
      </c>
      <c r="AJ256" s="6">
        <v>1.2027868852459001</v>
      </c>
      <c r="AK256" s="6">
        <v>1.2027868852459001</v>
      </c>
      <c r="AL256" s="6">
        <v>1.2027868852459001</v>
      </c>
      <c r="AM256" s="6">
        <v>1.2027868852459001</v>
      </c>
      <c r="AN256" s="4"/>
      <c r="AO256" s="4"/>
    </row>
    <row r="257" spans="1:41" ht="18.75" customHeight="1" x14ac:dyDescent="0.25">
      <c r="A257" s="14" t="s">
        <v>347</v>
      </c>
      <c r="B257" s="2" t="s">
        <v>4</v>
      </c>
      <c r="C257" s="2" t="s">
        <v>2</v>
      </c>
      <c r="D257" s="2" t="s">
        <v>23</v>
      </c>
      <c r="E257" s="2" t="s">
        <v>2</v>
      </c>
      <c r="F257" s="2" t="s">
        <v>177</v>
      </c>
      <c r="G257" s="4"/>
      <c r="H257" s="6">
        <v>0.52449999999999997</v>
      </c>
      <c r="I257" s="6">
        <v>0.52939999999999998</v>
      </c>
      <c r="J257" s="6">
        <v>0.55536237980117598</v>
      </c>
      <c r="K257" s="6">
        <v>0.58194356970176397</v>
      </c>
      <c r="L257" s="6">
        <v>0.60914356970176398</v>
      </c>
      <c r="M257" s="6">
        <v>0.63696237980117598</v>
      </c>
      <c r="N257" s="6">
        <v>0.66539999999999999</v>
      </c>
      <c r="O257" s="6">
        <v>0.693293971648684</v>
      </c>
      <c r="P257" s="6">
        <v>0.72173095747302596</v>
      </c>
      <c r="Q257" s="6">
        <v>0.75071095747302696</v>
      </c>
      <c r="R257" s="6">
        <v>0.78023397164868502</v>
      </c>
      <c r="S257" s="6">
        <v>0.81030000000000102</v>
      </c>
      <c r="T257" s="6">
        <v>0.84145657513567296</v>
      </c>
      <c r="U257" s="6">
        <v>0.87308486270350805</v>
      </c>
      <c r="V257" s="6">
        <v>0.90518486270350795</v>
      </c>
      <c r="W257" s="6">
        <v>0.93775657513567101</v>
      </c>
      <c r="X257" s="6">
        <v>0.970799999999998</v>
      </c>
      <c r="Y257" s="6">
        <v>1.00586069116119</v>
      </c>
      <c r="Z257" s="6">
        <v>1.04142103674178</v>
      </c>
      <c r="AA257" s="6">
        <v>1.07748103674178</v>
      </c>
      <c r="AB257" s="6">
        <v>1.11404069116119</v>
      </c>
      <c r="AC257" s="6">
        <v>1.1511</v>
      </c>
      <c r="AD257" s="6">
        <v>1.18787056636969</v>
      </c>
      <c r="AE257" s="6">
        <v>1.2251058495545299</v>
      </c>
      <c r="AF257" s="6">
        <v>1.26280584955453</v>
      </c>
      <c r="AG257" s="6">
        <v>1.30097056636969</v>
      </c>
      <c r="AH257" s="6">
        <v>1.3395999999999999</v>
      </c>
      <c r="AI257" s="6">
        <v>1.37654811140606</v>
      </c>
      <c r="AJ257" s="6">
        <v>1.4139621671091001</v>
      </c>
      <c r="AK257" s="6">
        <v>1.45184216710909</v>
      </c>
      <c r="AL257" s="6">
        <v>1.49018811140606</v>
      </c>
      <c r="AM257" s="6">
        <v>1.5289999999999999</v>
      </c>
      <c r="AN257" s="4"/>
      <c r="AO257" s="4"/>
    </row>
    <row r="258" spans="1:41" ht="18.75" customHeight="1" x14ac:dyDescent="0.25">
      <c r="A258" s="14" t="s">
        <v>347</v>
      </c>
      <c r="B258" s="2" t="s">
        <v>4</v>
      </c>
      <c r="C258" s="2" t="s">
        <v>2</v>
      </c>
      <c r="D258" s="2" t="s">
        <v>23</v>
      </c>
      <c r="E258" s="2" t="s">
        <v>2</v>
      </c>
      <c r="F258" s="2" t="s">
        <v>178</v>
      </c>
      <c r="G258" s="4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>
        <v>5.0859069101725201E-3</v>
      </c>
      <c r="AA258" s="6">
        <v>5.12590691018611E-3</v>
      </c>
      <c r="AB258" s="6">
        <v>5.1639379401269298E-3</v>
      </c>
      <c r="AC258" s="6">
        <v>5.2000000000238496E-3</v>
      </c>
      <c r="AD258" s="6">
        <v>5.2833179986233603E-3</v>
      </c>
      <c r="AE258" s="6">
        <v>5.3649769979355897E-3</v>
      </c>
      <c r="AF258" s="6">
        <v>5.4449769979258997E-3</v>
      </c>
      <c r="AG258" s="6">
        <v>5.5233179986333703E-3</v>
      </c>
      <c r="AH258" s="6">
        <v>5.6000000000171503E-3</v>
      </c>
      <c r="AI258" s="6">
        <v>5.7038904991926201E-3</v>
      </c>
      <c r="AJ258" s="6">
        <v>5.8058357487862401E-3</v>
      </c>
      <c r="AK258" s="6">
        <v>5.9058357488170898E-3</v>
      </c>
      <c r="AL258" s="6">
        <v>6.0038904992505398E-3</v>
      </c>
      <c r="AM258" s="6">
        <v>6.1000000000976896E-3</v>
      </c>
      <c r="AN258" s="4"/>
      <c r="AO258" s="4"/>
    </row>
    <row r="259" spans="1:41" ht="18.75" customHeight="1" x14ac:dyDescent="0.25">
      <c r="A259" s="14" t="s">
        <v>347</v>
      </c>
      <c r="B259" s="2" t="s">
        <v>4</v>
      </c>
      <c r="C259" s="2" t="s">
        <v>2</v>
      </c>
      <c r="D259" s="2" t="s">
        <v>23</v>
      </c>
      <c r="E259" s="2" t="s">
        <v>2</v>
      </c>
      <c r="F259" s="2" t="s">
        <v>180</v>
      </c>
      <c r="G259" s="4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>
        <v>0.62265294476969801</v>
      </c>
      <c r="Z259" s="6">
        <v>1.46105314543325</v>
      </c>
      <c r="AA259" s="6">
        <v>2.2310531454331799</v>
      </c>
      <c r="AB259" s="6">
        <v>2.9326529447696399</v>
      </c>
      <c r="AC259" s="6">
        <v>3.56585254344236</v>
      </c>
      <c r="AD259" s="6">
        <v>2.42099150010245</v>
      </c>
      <c r="AE259" s="6">
        <v>1.1823609784323701</v>
      </c>
      <c r="AF259" s="6"/>
      <c r="AG259" s="6"/>
      <c r="AH259" s="6"/>
      <c r="AI259" s="6"/>
      <c r="AJ259" s="6"/>
      <c r="AK259" s="6"/>
      <c r="AL259" s="6"/>
      <c r="AM259" s="6"/>
      <c r="AN259" s="4"/>
      <c r="AO259" s="4"/>
    </row>
    <row r="260" spans="1:41" ht="18.75" customHeight="1" x14ac:dyDescent="0.25">
      <c r="A260" s="14" t="s">
        <v>347</v>
      </c>
      <c r="B260" s="2" t="s">
        <v>4</v>
      </c>
      <c r="C260" s="2" t="s">
        <v>2</v>
      </c>
      <c r="D260" s="2" t="s">
        <v>23</v>
      </c>
      <c r="E260" s="2" t="s">
        <v>2</v>
      </c>
      <c r="F260" s="2" t="s">
        <v>182</v>
      </c>
      <c r="G260" s="4"/>
      <c r="H260" s="6">
        <v>14.3615025968745</v>
      </c>
      <c r="I260" s="6">
        <v>14.7491493881192</v>
      </c>
      <c r="J260" s="6">
        <v>15.084533963482601</v>
      </c>
      <c r="K260" s="6">
        <v>15.417604352849001</v>
      </c>
      <c r="L260" s="6">
        <v>15.7483605562183</v>
      </c>
      <c r="M260" s="6">
        <v>16.076802573590601</v>
      </c>
      <c r="N260" s="6">
        <v>16.402930404965801</v>
      </c>
      <c r="O260" s="6">
        <v>16.556544227606199</v>
      </c>
      <c r="P260" s="6">
        <v>16.706727735489</v>
      </c>
      <c r="Q260" s="6">
        <v>16.8534809286142</v>
      </c>
      <c r="R260" s="6">
        <v>16.996803806981699</v>
      </c>
      <c r="S260" s="6">
        <v>17.136696370591601</v>
      </c>
      <c r="T260" s="6">
        <v>17.165967253004101</v>
      </c>
      <c r="U260" s="6">
        <v>17.192067589350302</v>
      </c>
      <c r="V260" s="6">
        <v>17.214997379630098</v>
      </c>
      <c r="W260" s="6">
        <v>17.234756623843701</v>
      </c>
      <c r="X260" s="6">
        <v>17.251345321991</v>
      </c>
      <c r="Y260" s="6">
        <v>17.238302450541401</v>
      </c>
      <c r="Z260" s="6">
        <v>17.2089513710905</v>
      </c>
      <c r="AA260" s="6">
        <v>17.188510817731</v>
      </c>
      <c r="AB260" s="6">
        <v>17.164439262517199</v>
      </c>
      <c r="AC260" s="6">
        <v>17.136736705449099</v>
      </c>
      <c r="AD260" s="6">
        <v>17.106687224547901</v>
      </c>
      <c r="AE260" s="6">
        <v>17.073473191998801</v>
      </c>
      <c r="AF260" s="6">
        <v>17.037094607801901</v>
      </c>
      <c r="AG260" s="6">
        <v>16.997551471957301</v>
      </c>
      <c r="AH260" s="6">
        <v>16.9548437844647</v>
      </c>
      <c r="AI260" s="6">
        <v>16.950459501975001</v>
      </c>
      <c r="AJ260" s="6">
        <v>16.9426343097733</v>
      </c>
      <c r="AK260" s="6">
        <v>16.931368207859698</v>
      </c>
      <c r="AL260" s="6">
        <v>16.916661196233999</v>
      </c>
      <c r="AM260" s="6">
        <v>16.898513274896398</v>
      </c>
      <c r="AN260" s="4"/>
      <c r="AO260" s="4"/>
    </row>
    <row r="261" spans="1:41" ht="18.75" customHeight="1" x14ac:dyDescent="0.25">
      <c r="A261" s="14" t="s">
        <v>347</v>
      </c>
      <c r="B261" s="2" t="s">
        <v>4</v>
      </c>
      <c r="C261" s="2" t="s">
        <v>2</v>
      </c>
      <c r="D261" s="2" t="s">
        <v>23</v>
      </c>
      <c r="E261" s="2" t="s">
        <v>2</v>
      </c>
      <c r="F261" s="2" t="s">
        <v>184</v>
      </c>
      <c r="G261" s="4"/>
      <c r="H261" s="6"/>
      <c r="I261" s="6"/>
      <c r="J261" s="6"/>
      <c r="K261" s="6">
        <v>0.73613884490558201</v>
      </c>
      <c r="L261" s="6">
        <v>107.514806366895</v>
      </c>
      <c r="M261" s="6">
        <v>159.590586925466</v>
      </c>
      <c r="N261" s="6">
        <v>166.241310100611</v>
      </c>
      <c r="O261" s="6">
        <v>173.41478048990601</v>
      </c>
      <c r="P261" s="6">
        <v>246.71349861504501</v>
      </c>
      <c r="Q261" s="6">
        <v>272.708548518903</v>
      </c>
      <c r="R261" s="6">
        <v>279.60642670889098</v>
      </c>
      <c r="S261" s="6">
        <v>286.43536578778799</v>
      </c>
      <c r="T261" s="6">
        <v>293.56942462391999</v>
      </c>
      <c r="U261" s="6">
        <v>300.78036453250297</v>
      </c>
      <c r="V261" s="6">
        <v>311.03100302607902</v>
      </c>
      <c r="W261" s="6">
        <v>320.98253832303499</v>
      </c>
      <c r="X261" s="6">
        <v>327.767367604904</v>
      </c>
      <c r="Y261" s="6">
        <v>336.35287214506201</v>
      </c>
      <c r="Z261" s="6">
        <v>345.01046441514097</v>
      </c>
      <c r="AA261" s="6">
        <v>353.740144415141</v>
      </c>
      <c r="AB261" s="6">
        <v>362.54191214506199</v>
      </c>
      <c r="AC261" s="6">
        <v>371.41576760490398</v>
      </c>
      <c r="AD261" s="6">
        <v>383.55665486544399</v>
      </c>
      <c r="AE261" s="6">
        <v>395.79228849571399</v>
      </c>
      <c r="AF261" s="6">
        <v>408.12266849571398</v>
      </c>
      <c r="AG261" s="6">
        <v>420.54779486544402</v>
      </c>
      <c r="AH261" s="6">
        <v>433.06766760490399</v>
      </c>
      <c r="AI261" s="6">
        <v>447.95110986093698</v>
      </c>
      <c r="AJ261" s="6">
        <v>462.958490988954</v>
      </c>
      <c r="AK261" s="6">
        <v>478.08981098895401</v>
      </c>
      <c r="AL261" s="6">
        <v>493.34506986093697</v>
      </c>
      <c r="AM261" s="6">
        <v>508.72426760490498</v>
      </c>
      <c r="AN261" s="4"/>
      <c r="AO261" s="4"/>
    </row>
    <row r="262" spans="1:41" ht="18.75" customHeight="1" x14ac:dyDescent="0.25">
      <c r="A262" s="14" t="s">
        <v>347</v>
      </c>
      <c r="B262" s="2" t="s">
        <v>4</v>
      </c>
      <c r="C262" s="2" t="s">
        <v>2</v>
      </c>
      <c r="D262" s="2" t="s">
        <v>23</v>
      </c>
      <c r="E262" s="2" t="s">
        <v>2</v>
      </c>
      <c r="F262" s="2" t="s">
        <v>185</v>
      </c>
      <c r="G262" s="4"/>
      <c r="H262" s="6">
        <v>42.32415768688</v>
      </c>
      <c r="I262" s="6">
        <v>27.442715218319801</v>
      </c>
      <c r="J262" s="6">
        <v>32.929243306584702</v>
      </c>
      <c r="K262" s="6">
        <v>38.377949249032397</v>
      </c>
      <c r="L262" s="6">
        <v>43.788833045662997</v>
      </c>
      <c r="M262" s="6">
        <v>49.161894696476502</v>
      </c>
      <c r="N262" s="6">
        <v>54.497134201473102</v>
      </c>
      <c r="O262" s="6">
        <v>57.019063907105199</v>
      </c>
      <c r="P262" s="6">
        <v>59.485172163358598</v>
      </c>
      <c r="Q262" s="6">
        <v>61.828744826826998</v>
      </c>
      <c r="R262" s="6">
        <v>64.172808232125405</v>
      </c>
      <c r="S262" s="6">
        <v>66.460768235847596</v>
      </c>
      <c r="T262" s="6">
        <v>66.939547384569195</v>
      </c>
      <c r="U262" s="6">
        <v>67.366472063789899</v>
      </c>
      <c r="V262" s="6">
        <v>67.741542273510206</v>
      </c>
      <c r="W262" s="6">
        <v>68.064758013729701</v>
      </c>
      <c r="X262" s="6">
        <v>68.336119284448401</v>
      </c>
      <c r="Y262" s="6">
        <v>68.122850763008401</v>
      </c>
      <c r="Z262" s="6">
        <v>67.857720239104097</v>
      </c>
      <c r="AA262" s="6">
        <v>67.525640792463506</v>
      </c>
      <c r="AB262" s="6">
        <v>67.134110013092098</v>
      </c>
      <c r="AC262" s="6">
        <v>66.683127900990002</v>
      </c>
      <c r="AD262" s="6">
        <v>66.195742142677005</v>
      </c>
      <c r="AE262" s="6">
        <v>65.656548555618897</v>
      </c>
      <c r="AF262" s="6">
        <v>65.065547139815706</v>
      </c>
      <c r="AG262" s="6">
        <v>64.422737895267602</v>
      </c>
      <c r="AH262" s="6">
        <v>63.7281208219744</v>
      </c>
      <c r="AI262" s="6">
        <v>63.661860911856301</v>
      </c>
      <c r="AJ262" s="6">
        <v>63.539284007753999</v>
      </c>
      <c r="AK262" s="6">
        <v>63.360390109667698</v>
      </c>
      <c r="AL262" s="6">
        <v>63.125179217597299</v>
      </c>
      <c r="AM262" s="6">
        <v>62.833651331542598</v>
      </c>
      <c r="AN262" s="4"/>
      <c r="AO262" s="4"/>
    </row>
    <row r="263" spans="1:41" ht="18.75" customHeight="1" x14ac:dyDescent="0.25">
      <c r="A263" s="14" t="s">
        <v>347</v>
      </c>
      <c r="B263" s="2" t="s">
        <v>4</v>
      </c>
      <c r="C263" s="2" t="s">
        <v>2</v>
      </c>
      <c r="D263" s="2" t="s">
        <v>23</v>
      </c>
      <c r="E263" s="2" t="s">
        <v>2</v>
      </c>
      <c r="F263" s="2" t="s">
        <v>188</v>
      </c>
      <c r="G263" s="4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>
        <v>71.594564313267895</v>
      </c>
      <c r="V263" s="6">
        <v>239.956935989568</v>
      </c>
      <c r="W263" s="6">
        <v>239.956935989568</v>
      </c>
      <c r="X263" s="6">
        <v>239.956935989568</v>
      </c>
      <c r="Y263" s="6">
        <v>239.956935989568</v>
      </c>
      <c r="Z263" s="6">
        <v>239.956935989568</v>
      </c>
      <c r="AA263" s="6">
        <v>239.956935989568</v>
      </c>
      <c r="AB263" s="6">
        <v>239.956935989568</v>
      </c>
      <c r="AC263" s="6">
        <v>239.956935989568</v>
      </c>
      <c r="AD263" s="6">
        <v>239.956935989568</v>
      </c>
      <c r="AE263" s="6">
        <v>239.956935989568</v>
      </c>
      <c r="AF263" s="6">
        <v>239.956935989568</v>
      </c>
      <c r="AG263" s="6">
        <v>239.956935989568</v>
      </c>
      <c r="AH263" s="6">
        <v>239.956935989568</v>
      </c>
      <c r="AI263" s="6">
        <v>239.956935989568</v>
      </c>
      <c r="AJ263" s="6">
        <v>239.956935989568</v>
      </c>
      <c r="AK263" s="6">
        <v>239.956935989568</v>
      </c>
      <c r="AL263" s="6">
        <v>239.956935989568</v>
      </c>
      <c r="AM263" s="6">
        <v>239.956935989568</v>
      </c>
      <c r="AN263" s="4"/>
      <c r="AO263" s="4"/>
    </row>
    <row r="264" spans="1:41" ht="18.75" customHeight="1" x14ac:dyDescent="0.25">
      <c r="A264" s="14" t="s">
        <v>347</v>
      </c>
      <c r="B264" s="2" t="s">
        <v>4</v>
      </c>
      <c r="C264" s="2" t="s">
        <v>2</v>
      </c>
      <c r="D264" s="2" t="s">
        <v>23</v>
      </c>
      <c r="E264" s="2" t="s">
        <v>2</v>
      </c>
      <c r="F264" s="2" t="s">
        <v>189</v>
      </c>
      <c r="G264" s="4"/>
      <c r="H264" s="6">
        <v>7.7547723613739503</v>
      </c>
      <c r="I264" s="6">
        <v>2.43678076346509</v>
      </c>
      <c r="J264" s="6">
        <v>5.3637996561782897</v>
      </c>
      <c r="K264" s="6">
        <v>8.3605891025349397</v>
      </c>
      <c r="L264" s="6">
        <v>11.427149102534999</v>
      </c>
      <c r="M264" s="6">
        <v>14.5634796561786</v>
      </c>
      <c r="N264" s="6">
        <v>17.769580763465601</v>
      </c>
      <c r="O264" s="6">
        <v>20.914959760683502</v>
      </c>
      <c r="P264" s="6">
        <v>24.1215792592924</v>
      </c>
      <c r="Q264" s="6">
        <v>27.389439259292299</v>
      </c>
      <c r="R264" s="6">
        <v>30.7185397606832</v>
      </c>
      <c r="S264" s="6">
        <v>34.108880763465102</v>
      </c>
      <c r="T264" s="6">
        <v>37.620979489676898</v>
      </c>
      <c r="U264" s="6">
        <v>41.186248852782697</v>
      </c>
      <c r="V264" s="6">
        <v>44.804688852782803</v>
      </c>
      <c r="W264" s="6">
        <v>48.476299489676997</v>
      </c>
      <c r="X264" s="6">
        <v>52.201080763465299</v>
      </c>
      <c r="Y264" s="6">
        <v>56.1520280991585</v>
      </c>
      <c r="Z264" s="6">
        <v>60.159271767005002</v>
      </c>
      <c r="AA264" s="6">
        <v>64.222811767005098</v>
      </c>
      <c r="AB264" s="6">
        <v>68.342648099158595</v>
      </c>
      <c r="AC264" s="6">
        <v>72.5187807634656</v>
      </c>
      <c r="AD264" s="6">
        <v>76.664485984783894</v>
      </c>
      <c r="AE264" s="6">
        <v>80.8625885954431</v>
      </c>
      <c r="AF264" s="6">
        <v>85.113088595443003</v>
      </c>
      <c r="AG264" s="6">
        <v>89.415985984783802</v>
      </c>
      <c r="AH264" s="6">
        <v>93.771280763465398</v>
      </c>
      <c r="AI264" s="6">
        <v>97.936045471243204</v>
      </c>
      <c r="AJ264" s="6">
        <v>102.153327825132</v>
      </c>
      <c r="AK264" s="6">
        <v>106.423127825132</v>
      </c>
      <c r="AL264" s="6">
        <v>110.745445471243</v>
      </c>
      <c r="AM264" s="6">
        <v>115.120280763465</v>
      </c>
      <c r="AN264" s="4"/>
      <c r="AO264" s="4"/>
    </row>
    <row r="265" spans="1:41" ht="18.75" customHeight="1" x14ac:dyDescent="0.25">
      <c r="A265" s="14" t="s">
        <v>347</v>
      </c>
      <c r="B265" s="2" t="s">
        <v>4</v>
      </c>
      <c r="C265" s="2" t="s">
        <v>2</v>
      </c>
      <c r="D265" s="2" t="s">
        <v>23</v>
      </c>
      <c r="E265" s="2" t="s">
        <v>2</v>
      </c>
      <c r="F265" s="2" t="s">
        <v>190</v>
      </c>
      <c r="G265" s="4"/>
      <c r="H265" s="6"/>
      <c r="I265" s="6"/>
      <c r="J265" s="6">
        <v>10.797013477063301</v>
      </c>
      <c r="K265" s="6">
        <v>11.824015504461601</v>
      </c>
      <c r="L265" s="6">
        <v>54.141991913690298</v>
      </c>
      <c r="M265" s="6">
        <v>54.336228096955097</v>
      </c>
      <c r="N265" s="6">
        <v>54.563749314154499</v>
      </c>
      <c r="O265" s="6">
        <v>58.103014056570998</v>
      </c>
      <c r="P265" s="6">
        <v>93.950991366391705</v>
      </c>
      <c r="Q265" s="6">
        <v>104.56309553796901</v>
      </c>
      <c r="R265" s="6">
        <v>107.311786823332</v>
      </c>
      <c r="S265" s="6">
        <v>110.068819273285</v>
      </c>
      <c r="T265" s="6">
        <v>110.069925606992</v>
      </c>
      <c r="U265" s="6">
        <v>110.071008773846</v>
      </c>
      <c r="V265" s="6">
        <v>110.072068773846</v>
      </c>
      <c r="W265" s="6">
        <v>110.073105606992</v>
      </c>
      <c r="X265" s="6">
        <v>110.07411927328501</v>
      </c>
      <c r="Y265" s="6">
        <v>110.075138848406</v>
      </c>
      <c r="Z265" s="6">
        <v>110.076128635966</v>
      </c>
      <c r="AA265" s="6">
        <v>110.07708863596601</v>
      </c>
      <c r="AB265" s="6">
        <v>110.078018848406</v>
      </c>
      <c r="AC265" s="6">
        <v>110.078919273285</v>
      </c>
      <c r="AD265" s="6">
        <v>110.080704289877</v>
      </c>
      <c r="AE265" s="6">
        <v>110.082466798173</v>
      </c>
      <c r="AF265" s="6">
        <v>110.084206798173</v>
      </c>
      <c r="AG265" s="6">
        <v>110.085924289877</v>
      </c>
      <c r="AH265" s="6">
        <v>110.087619273285</v>
      </c>
      <c r="AI265" s="6">
        <v>110.090050688614</v>
      </c>
      <c r="AJ265" s="6">
        <v>110.09246639627899</v>
      </c>
      <c r="AK265" s="6">
        <v>110.094866396279</v>
      </c>
      <c r="AL265" s="6">
        <v>110.09725068861501</v>
      </c>
      <c r="AM265" s="6">
        <v>110.099619273285</v>
      </c>
      <c r="AN265" s="4"/>
      <c r="AO265" s="4"/>
    </row>
    <row r="266" spans="1:41" ht="18.75" customHeight="1" x14ac:dyDescent="0.25">
      <c r="A266" s="14" t="s">
        <v>347</v>
      </c>
      <c r="B266" s="2" t="s">
        <v>4</v>
      </c>
      <c r="C266" s="2" t="s">
        <v>2</v>
      </c>
      <c r="D266" s="2" t="s">
        <v>23</v>
      </c>
      <c r="E266" s="2" t="s">
        <v>2</v>
      </c>
      <c r="F266" s="2" t="s">
        <v>192</v>
      </c>
      <c r="G266" s="4"/>
      <c r="H266" s="6"/>
      <c r="I266" s="6"/>
      <c r="J266" s="6"/>
      <c r="K266" s="6"/>
      <c r="L266" s="6"/>
      <c r="M266" s="6"/>
      <c r="N266" s="6"/>
      <c r="O266" s="6"/>
      <c r="P266" s="6">
        <v>11.1882450944049</v>
      </c>
      <c r="Q266" s="6">
        <v>16.690939556065999</v>
      </c>
      <c r="R266" s="6">
        <v>17.257523672285899</v>
      </c>
      <c r="S266" s="6">
        <v>17.7536307170888</v>
      </c>
      <c r="T266" s="6">
        <v>18.1395224969407</v>
      </c>
      <c r="U266" s="6">
        <v>18.557670532469199</v>
      </c>
      <c r="V266" s="6">
        <v>19.097573704635401</v>
      </c>
      <c r="W266" s="6">
        <v>19.480612057377101</v>
      </c>
      <c r="X266" s="6">
        <v>19.847734886280598</v>
      </c>
      <c r="Y266" s="6">
        <v>20.2914961679746</v>
      </c>
      <c r="Z266" s="6">
        <v>20.737286808821601</v>
      </c>
      <c r="AA266" s="6">
        <v>21.185106808821601</v>
      </c>
      <c r="AB266" s="6">
        <v>21.6349561679746</v>
      </c>
      <c r="AC266" s="6">
        <v>22.086834886280499</v>
      </c>
      <c r="AD266" s="6">
        <v>22.6874309338594</v>
      </c>
      <c r="AE266" s="6">
        <v>23.2885389576488</v>
      </c>
      <c r="AF266" s="6">
        <v>23.890158957648801</v>
      </c>
      <c r="AG266" s="6">
        <v>24.492290933859401</v>
      </c>
      <c r="AH266" s="6">
        <v>25.094934886280502</v>
      </c>
      <c r="AI266" s="6">
        <v>25.784553322467101</v>
      </c>
      <c r="AJ266" s="6">
        <v>26.473712540560399</v>
      </c>
      <c r="AK266" s="6">
        <v>27.1624125405604</v>
      </c>
      <c r="AL266" s="6">
        <v>27.8506533224671</v>
      </c>
      <c r="AM266" s="6">
        <v>28.538434886280498</v>
      </c>
      <c r="AN266" s="4"/>
      <c r="AO266" s="4"/>
    </row>
    <row r="267" spans="1:41" ht="18.75" customHeight="1" x14ac:dyDescent="0.25">
      <c r="A267" s="14" t="s">
        <v>347</v>
      </c>
      <c r="B267" s="2" t="s">
        <v>4</v>
      </c>
      <c r="C267" s="2" t="s">
        <v>2</v>
      </c>
      <c r="D267" s="2" t="s">
        <v>23</v>
      </c>
      <c r="E267" s="2" t="s">
        <v>2</v>
      </c>
      <c r="F267" s="2" t="s">
        <v>193</v>
      </c>
      <c r="G267" s="4"/>
      <c r="H267" s="6">
        <v>315.95741007694397</v>
      </c>
      <c r="I267" s="6">
        <v>399.26936227998601</v>
      </c>
      <c r="J267" s="6">
        <v>411.96853791196099</v>
      </c>
      <c r="K267" s="6">
        <v>424.66771354393597</v>
      </c>
      <c r="L267" s="6">
        <v>437.36688917590999</v>
      </c>
      <c r="M267" s="6">
        <v>451.42927590975302</v>
      </c>
      <c r="N267" s="6">
        <v>465.49166264359502</v>
      </c>
      <c r="O267" s="6">
        <v>475.12292530977601</v>
      </c>
      <c r="P267" s="6">
        <v>489.99361339936598</v>
      </c>
      <c r="Q267" s="6">
        <v>557.37877602651395</v>
      </c>
      <c r="R267" s="6">
        <v>558.74571111919704</v>
      </c>
      <c r="S267" s="6">
        <v>560.11264621188104</v>
      </c>
      <c r="T267" s="6">
        <v>560.82007795949801</v>
      </c>
      <c r="U267" s="6">
        <v>561.52750970711395</v>
      </c>
      <c r="V267" s="6">
        <v>568.93287052047901</v>
      </c>
      <c r="W267" s="6">
        <v>572.11775177580103</v>
      </c>
      <c r="X267" s="6">
        <v>572.11775177580103</v>
      </c>
      <c r="Y267" s="6">
        <v>572.11775177580103</v>
      </c>
      <c r="Z267" s="6">
        <v>572.11775177580103</v>
      </c>
      <c r="AA267" s="6">
        <v>572.11775177580103</v>
      </c>
      <c r="AB267" s="6">
        <v>572.11775177580103</v>
      </c>
      <c r="AC267" s="6">
        <v>572.11775177580103</v>
      </c>
      <c r="AD267" s="6">
        <v>572.11775177580103</v>
      </c>
      <c r="AE267" s="6">
        <v>572.11775177580103</v>
      </c>
      <c r="AF267" s="6">
        <v>572.11775177580103</v>
      </c>
      <c r="AG267" s="6">
        <v>572.11775177580103</v>
      </c>
      <c r="AH267" s="6">
        <v>572.11775177580103</v>
      </c>
      <c r="AI267" s="6">
        <v>572.11775177580103</v>
      </c>
      <c r="AJ267" s="6">
        <v>572.11775177580103</v>
      </c>
      <c r="AK267" s="6">
        <v>572.11775177580103</v>
      </c>
      <c r="AL267" s="6">
        <v>572.11775177580103</v>
      </c>
      <c r="AM267" s="6">
        <v>572.11775177580103</v>
      </c>
      <c r="AN267" s="4"/>
      <c r="AO267" s="4"/>
    </row>
    <row r="268" spans="1:41" ht="18.75" customHeight="1" x14ac:dyDescent="0.25">
      <c r="A268" s="14" t="s">
        <v>347</v>
      </c>
      <c r="B268" s="2" t="s">
        <v>4</v>
      </c>
      <c r="C268" s="2" t="s">
        <v>2</v>
      </c>
      <c r="D268" s="2" t="s">
        <v>23</v>
      </c>
      <c r="E268" s="2" t="s">
        <v>2</v>
      </c>
      <c r="F268" s="2" t="s">
        <v>181</v>
      </c>
      <c r="G268" s="4"/>
      <c r="H268" s="6">
        <v>12.8941913651903</v>
      </c>
      <c r="I268" s="6">
        <v>11.9636421699146</v>
      </c>
      <c r="J268" s="6">
        <v>10.6803532566501</v>
      </c>
      <c r="K268" s="6">
        <v>10.0286883033646</v>
      </c>
      <c r="L268" s="6">
        <v>6.7076023024219404</v>
      </c>
      <c r="M268" s="6">
        <v>5.8666014830378002</v>
      </c>
      <c r="N268" s="6">
        <v>5.0162275211060798</v>
      </c>
      <c r="O268" s="6">
        <v>4.4289783329280503</v>
      </c>
      <c r="P268" s="6">
        <v>1.71627855641845</v>
      </c>
      <c r="Q268" s="6">
        <v>0.64606807009474798</v>
      </c>
      <c r="R268" s="6">
        <v>0.40128041711603502</v>
      </c>
      <c r="S268" s="6">
        <v>2.5470016203791999</v>
      </c>
      <c r="T268" s="6">
        <v>2.5360698696011199</v>
      </c>
      <c r="U268" s="6">
        <v>1.2968833990514601</v>
      </c>
      <c r="V268" s="6">
        <v>5.4051749753412801E-2</v>
      </c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4"/>
      <c r="AO268" s="4"/>
    </row>
    <row r="269" spans="1:41" ht="18.75" customHeight="1" x14ac:dyDescent="0.25">
      <c r="A269" s="14" t="s">
        <v>347</v>
      </c>
      <c r="B269" s="2" t="s">
        <v>4</v>
      </c>
      <c r="C269" s="2" t="s">
        <v>2</v>
      </c>
      <c r="D269" s="2" t="s">
        <v>23</v>
      </c>
      <c r="E269" s="2" t="s">
        <v>2</v>
      </c>
      <c r="F269" s="2" t="s">
        <v>194</v>
      </c>
      <c r="G269" s="4"/>
      <c r="H269" s="6">
        <v>68.678696673107595</v>
      </c>
      <c r="I269" s="6">
        <v>55.498016951083997</v>
      </c>
      <c r="J269" s="6">
        <v>43.451911431261003</v>
      </c>
      <c r="K269" s="6">
        <v>50.743687576035803</v>
      </c>
      <c r="L269" s="6">
        <v>48.366522888511597</v>
      </c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4"/>
      <c r="AO269" s="4"/>
    </row>
    <row r="270" spans="1:41" ht="18.75" customHeight="1" x14ac:dyDescent="0.25">
      <c r="A270" s="14" t="s">
        <v>347</v>
      </c>
      <c r="B270" s="2" t="s">
        <v>4</v>
      </c>
      <c r="C270" s="2" t="s">
        <v>2</v>
      </c>
      <c r="D270" s="2" t="s">
        <v>23</v>
      </c>
      <c r="E270" s="2" t="s">
        <v>2</v>
      </c>
      <c r="F270" s="2" t="s">
        <v>195</v>
      </c>
      <c r="G270" s="4"/>
      <c r="H270" s="6">
        <v>366.97814570935401</v>
      </c>
      <c r="I270" s="6">
        <v>354.76252160851698</v>
      </c>
      <c r="J270" s="6">
        <v>319.03482068473699</v>
      </c>
      <c r="K270" s="6">
        <v>316.32684085140397</v>
      </c>
      <c r="L270" s="6">
        <v>174.068204216602</v>
      </c>
      <c r="M270" s="6">
        <v>174.068204216602</v>
      </c>
      <c r="N270" s="6">
        <v>174.068204216602</v>
      </c>
      <c r="O270" s="6">
        <v>174.068204216602</v>
      </c>
      <c r="P270" s="6">
        <v>54.456092747394301</v>
      </c>
      <c r="Q270" s="6">
        <v>18.596200352882001</v>
      </c>
      <c r="R270" s="6">
        <v>9.3122027577541999</v>
      </c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4"/>
      <c r="AO270" s="4"/>
    </row>
    <row r="271" spans="1:41" ht="18.75" customHeight="1" x14ac:dyDescent="0.25">
      <c r="A271" s="14" t="s">
        <v>347</v>
      </c>
      <c r="B271" s="2" t="s">
        <v>4</v>
      </c>
      <c r="C271" s="2" t="s">
        <v>2</v>
      </c>
      <c r="D271" s="2" t="s">
        <v>23</v>
      </c>
      <c r="E271" s="2" t="s">
        <v>2</v>
      </c>
      <c r="F271" s="2" t="s">
        <v>196</v>
      </c>
      <c r="G271" s="4"/>
      <c r="H271" s="6">
        <v>727.99808370307301</v>
      </c>
      <c r="I271" s="6">
        <v>689.086682591113</v>
      </c>
      <c r="J271" s="6">
        <v>655.59225239616205</v>
      </c>
      <c r="K271" s="6">
        <v>622.09782220121099</v>
      </c>
      <c r="L271" s="6">
        <v>588.60339200626004</v>
      </c>
      <c r="M271" s="6">
        <v>541.95410388484697</v>
      </c>
      <c r="N271" s="6">
        <v>495.30481576343402</v>
      </c>
      <c r="O271" s="6">
        <v>458.31235504878902</v>
      </c>
      <c r="P271" s="6">
        <v>421.31989433414299</v>
      </c>
      <c r="Q271" s="6">
        <v>384.32743361949798</v>
      </c>
      <c r="R271" s="6">
        <v>245.97814354745901</v>
      </c>
      <c r="S271" s="6">
        <v>245.97814354745901</v>
      </c>
      <c r="T271" s="6">
        <v>245.97814354745901</v>
      </c>
      <c r="U271" s="6">
        <v>174.18093218067301</v>
      </c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4"/>
      <c r="AO271" s="4"/>
    </row>
    <row r="272" spans="1:41" ht="18.75" customHeight="1" x14ac:dyDescent="0.25">
      <c r="A272" s="14" t="s">
        <v>347</v>
      </c>
      <c r="B272" s="2" t="s">
        <v>4</v>
      </c>
      <c r="C272" s="2" t="s">
        <v>2</v>
      </c>
      <c r="D272" s="2" t="s">
        <v>23</v>
      </c>
      <c r="E272" s="2" t="s">
        <v>2</v>
      </c>
      <c r="F272" s="2" t="s">
        <v>197</v>
      </c>
      <c r="G272" s="4"/>
      <c r="H272" s="6">
        <v>7.2846848137516496</v>
      </c>
      <c r="I272" s="6">
        <v>6.8837623889034303</v>
      </c>
      <c r="J272" s="6">
        <v>6.5811794267538302</v>
      </c>
      <c r="K272" s="6">
        <v>6.2785964646042203</v>
      </c>
      <c r="L272" s="6">
        <v>5.9760135024546202</v>
      </c>
      <c r="M272" s="6">
        <v>5.67343054030502</v>
      </c>
      <c r="N272" s="6">
        <v>5.3708475781554199</v>
      </c>
      <c r="O272" s="6">
        <v>0.61188664507181401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4"/>
      <c r="AO272" s="4"/>
    </row>
    <row r="273" spans="1:41" ht="18.75" customHeight="1" x14ac:dyDescent="0.25">
      <c r="A273" s="14" t="s">
        <v>347</v>
      </c>
      <c r="B273" s="2" t="s">
        <v>4</v>
      </c>
      <c r="C273" s="2" t="s">
        <v>2</v>
      </c>
      <c r="D273" s="2" t="s">
        <v>23</v>
      </c>
      <c r="E273" s="2" t="s">
        <v>2</v>
      </c>
      <c r="F273" s="2" t="s">
        <v>198</v>
      </c>
      <c r="G273" s="4"/>
      <c r="H273" s="6">
        <v>166.218276552454</v>
      </c>
      <c r="I273" s="6">
        <v>154.61054306185801</v>
      </c>
      <c r="J273" s="6">
        <v>142.371617931918</v>
      </c>
      <c r="K273" s="6">
        <v>130.13269280197801</v>
      </c>
      <c r="L273" s="6">
        <v>117.893767672038</v>
      </c>
      <c r="M273" s="6">
        <v>104.77548344011601</v>
      </c>
      <c r="N273" s="6">
        <v>91.657199208193504</v>
      </c>
      <c r="O273" s="6">
        <v>82.596473311654904</v>
      </c>
      <c r="P273" s="6">
        <v>68.404712819989498</v>
      </c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4"/>
      <c r="AO273" s="4"/>
    </row>
    <row r="274" spans="1:41" ht="18.75" customHeight="1" x14ac:dyDescent="0.25">
      <c r="A274" s="14" t="s">
        <v>347</v>
      </c>
      <c r="B274" s="2" t="s">
        <v>4</v>
      </c>
      <c r="C274" s="2" t="s">
        <v>2</v>
      </c>
      <c r="D274" s="2" t="s">
        <v>23</v>
      </c>
      <c r="E274" s="2" t="s">
        <v>2</v>
      </c>
      <c r="F274" s="2" t="s">
        <v>199</v>
      </c>
      <c r="G274" s="4"/>
      <c r="H274" s="6">
        <v>30.106735962689498</v>
      </c>
      <c r="I274" s="6">
        <v>28.0621245838901</v>
      </c>
      <c r="J274" s="6">
        <v>26.771198064649699</v>
      </c>
      <c r="K274" s="6">
        <v>25.480271545409199</v>
      </c>
      <c r="L274" s="6">
        <v>24.189345026168699</v>
      </c>
      <c r="M274" s="6">
        <v>22.314706624743099</v>
      </c>
      <c r="N274" s="6">
        <v>20.440068223317599</v>
      </c>
      <c r="O274" s="6">
        <v>18.878960951996699</v>
      </c>
      <c r="P274" s="6">
        <v>17.317853680675899</v>
      </c>
      <c r="Q274" s="6">
        <v>15.8290896783622</v>
      </c>
      <c r="R274" s="6">
        <v>14.340325676048501</v>
      </c>
      <c r="S274" s="6">
        <v>12.8515616737348</v>
      </c>
      <c r="T274" s="6">
        <v>12.081079647497999</v>
      </c>
      <c r="U274" s="6">
        <v>11.3105976212613</v>
      </c>
      <c r="V274" s="6">
        <v>3.3584371380747</v>
      </c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4"/>
      <c r="AO274" s="4"/>
    </row>
    <row r="275" spans="1:41" ht="18.75" customHeight="1" x14ac:dyDescent="0.25">
      <c r="A275" s="14" t="s">
        <v>347</v>
      </c>
      <c r="B275" s="2" t="s">
        <v>4</v>
      </c>
      <c r="C275" s="2" t="s">
        <v>2</v>
      </c>
      <c r="D275" s="2" t="s">
        <v>23</v>
      </c>
      <c r="E275" s="2" t="s">
        <v>2</v>
      </c>
      <c r="F275" s="2" t="s">
        <v>200</v>
      </c>
      <c r="G275" s="4"/>
      <c r="H275" s="6">
        <v>14.052567579841901</v>
      </c>
      <c r="I275" s="6">
        <v>13.797240938600201</v>
      </c>
      <c r="J275" s="6">
        <v>13.805841957869999</v>
      </c>
      <c r="K275" s="6">
        <v>13.8144429771398</v>
      </c>
      <c r="L275" s="6">
        <v>13.8230439964096</v>
      </c>
      <c r="M275" s="6">
        <v>12.771045114385799</v>
      </c>
      <c r="N275" s="6">
        <v>11.719046232361899</v>
      </c>
      <c r="O275" s="6">
        <v>10.853375504253799</v>
      </c>
      <c r="P275" s="6">
        <v>9.9877047761457707</v>
      </c>
      <c r="Q275" s="6">
        <v>9.2701568953339493</v>
      </c>
      <c r="R275" s="6">
        <v>8.5526090145221207</v>
      </c>
      <c r="S275" s="6">
        <v>7.8350611337103002</v>
      </c>
      <c r="T275" s="6">
        <v>7.3316839955147497</v>
      </c>
      <c r="U275" s="6">
        <v>6.8283068573192001</v>
      </c>
      <c r="V275" s="6">
        <v>3.3103970150278901</v>
      </c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4"/>
      <c r="AO275" s="4"/>
    </row>
    <row r="276" spans="1:41" ht="18.75" customHeight="1" x14ac:dyDescent="0.25">
      <c r="A276" s="14" t="s">
        <v>347</v>
      </c>
      <c r="B276" s="2" t="s">
        <v>4</v>
      </c>
      <c r="C276" s="2" t="s">
        <v>2</v>
      </c>
      <c r="D276" s="2" t="s">
        <v>23</v>
      </c>
      <c r="E276" s="2" t="s">
        <v>2</v>
      </c>
      <c r="F276" s="2" t="s">
        <v>265</v>
      </c>
      <c r="G276" s="4"/>
      <c r="H276" s="6">
        <v>344.38187853250997</v>
      </c>
      <c r="I276" s="6">
        <v>366.600064244284</v>
      </c>
      <c r="J276" s="6">
        <v>366.600064244284</v>
      </c>
      <c r="K276" s="6">
        <v>366.600064244284</v>
      </c>
      <c r="L276" s="6">
        <v>366.600064244284</v>
      </c>
      <c r="M276" s="6">
        <v>366.600064244284</v>
      </c>
      <c r="N276" s="6">
        <v>366.600064244284</v>
      </c>
      <c r="O276" s="6">
        <v>366.600064244284</v>
      </c>
      <c r="P276" s="6">
        <v>366.600064244284</v>
      </c>
      <c r="Q276" s="6">
        <v>366.600064244284</v>
      </c>
      <c r="R276" s="6">
        <v>366.600064244284</v>
      </c>
      <c r="S276" s="6">
        <v>366.600064244284</v>
      </c>
      <c r="T276" s="6">
        <v>366.600064244284</v>
      </c>
      <c r="U276" s="6">
        <v>366.600064244284</v>
      </c>
      <c r="V276" s="6">
        <v>366.600064244284</v>
      </c>
      <c r="W276" s="6">
        <v>366.600064244284</v>
      </c>
      <c r="X276" s="6">
        <v>366.600064244284</v>
      </c>
      <c r="Y276" s="6">
        <v>366.600064244284</v>
      </c>
      <c r="Z276" s="6">
        <v>366.600064244284</v>
      </c>
      <c r="AA276" s="6">
        <v>366.600064244284</v>
      </c>
      <c r="AB276" s="6">
        <v>366.600064244284</v>
      </c>
      <c r="AC276" s="6">
        <v>366.600064244284</v>
      </c>
      <c r="AD276" s="6">
        <v>366.600064244284</v>
      </c>
      <c r="AE276" s="6">
        <v>366.600064244284</v>
      </c>
      <c r="AF276" s="6">
        <v>366.600064244284</v>
      </c>
      <c r="AG276" s="6">
        <v>366.600064244284</v>
      </c>
      <c r="AH276" s="6">
        <v>366.600064244284</v>
      </c>
      <c r="AI276" s="6">
        <v>366.600064244284</v>
      </c>
      <c r="AJ276" s="6">
        <v>366.600064244284</v>
      </c>
      <c r="AK276" s="6">
        <v>366.600064244284</v>
      </c>
      <c r="AL276" s="6">
        <v>366.600064244284</v>
      </c>
      <c r="AM276" s="6">
        <v>366.600064244284</v>
      </c>
      <c r="AN276" s="4"/>
      <c r="AO276" s="4"/>
    </row>
    <row r="277" spans="1:41" ht="18.75" customHeight="1" x14ac:dyDescent="0.25">
      <c r="A277" s="14" t="s">
        <v>347</v>
      </c>
      <c r="B277" s="2" t="s">
        <v>4</v>
      </c>
      <c r="C277" s="2" t="s">
        <v>2</v>
      </c>
      <c r="D277" s="2" t="s">
        <v>23</v>
      </c>
      <c r="E277" s="2" t="s">
        <v>2</v>
      </c>
      <c r="F277" s="2" t="s">
        <v>266</v>
      </c>
      <c r="G277" s="4"/>
      <c r="H277" s="6">
        <v>485.68953965939698</v>
      </c>
      <c r="I277" s="6">
        <v>555.45464279437101</v>
      </c>
      <c r="J277" s="6">
        <v>555.45464279437101</v>
      </c>
      <c r="K277" s="6">
        <v>555.45464279437101</v>
      </c>
      <c r="L277" s="6">
        <v>555.45464279437101</v>
      </c>
      <c r="M277" s="6">
        <v>555.45464279437101</v>
      </c>
      <c r="N277" s="6">
        <v>555.45464279437101</v>
      </c>
      <c r="O277" s="6">
        <v>555.45464279437101</v>
      </c>
      <c r="P277" s="6">
        <v>555.45464279437101</v>
      </c>
      <c r="Q277" s="6">
        <v>555.45464279437101</v>
      </c>
      <c r="R277" s="6">
        <v>555.45464279437101</v>
      </c>
      <c r="S277" s="6">
        <v>555.45464279437101</v>
      </c>
      <c r="T277" s="6">
        <v>555.45464279437101</v>
      </c>
      <c r="U277" s="6">
        <v>555.45464279437101</v>
      </c>
      <c r="V277" s="6">
        <v>555.45464279437101</v>
      </c>
      <c r="W277" s="6">
        <v>555.45464279437101</v>
      </c>
      <c r="X277" s="6">
        <v>555.45464279437101</v>
      </c>
      <c r="Y277" s="6">
        <v>555.45464279437101</v>
      </c>
      <c r="Z277" s="6">
        <v>555.45464279437101</v>
      </c>
      <c r="AA277" s="6">
        <v>555.45464279437101</v>
      </c>
      <c r="AB277" s="6">
        <v>555.45464279437101</v>
      </c>
      <c r="AC277" s="6">
        <v>555.45464279437101</v>
      </c>
      <c r="AD277" s="6">
        <v>555.45464279437101</v>
      </c>
      <c r="AE277" s="6">
        <v>555.45464279437101</v>
      </c>
      <c r="AF277" s="6">
        <v>555.45464279437101</v>
      </c>
      <c r="AG277" s="6">
        <v>555.45464279437101</v>
      </c>
      <c r="AH277" s="6">
        <v>555.45464279437101</v>
      </c>
      <c r="AI277" s="6">
        <v>555.45464279437101</v>
      </c>
      <c r="AJ277" s="6">
        <v>555.45464279437101</v>
      </c>
      <c r="AK277" s="6">
        <v>555.45464279437101</v>
      </c>
      <c r="AL277" s="6">
        <v>555.45464279437101</v>
      </c>
      <c r="AM277" s="6">
        <v>555.45464279437101</v>
      </c>
      <c r="AN277" s="4"/>
      <c r="AO277" s="4"/>
    </row>
    <row r="278" spans="1:41" ht="18.75" customHeight="1" x14ac:dyDescent="0.25">
      <c r="A278" s="14" t="s">
        <v>347</v>
      </c>
      <c r="B278" s="2" t="s">
        <v>4</v>
      </c>
      <c r="C278" s="2" t="s">
        <v>2</v>
      </c>
      <c r="D278" s="2" t="s">
        <v>23</v>
      </c>
      <c r="E278" s="2" t="s">
        <v>2</v>
      </c>
      <c r="F278" s="2" t="s">
        <v>267</v>
      </c>
      <c r="G278" s="4"/>
      <c r="H278" s="6">
        <v>107.235436845107</v>
      </c>
      <c r="I278" s="6">
        <v>107.235436845107</v>
      </c>
      <c r="J278" s="6">
        <v>107.235436845107</v>
      </c>
      <c r="K278" s="6">
        <v>107.235436845107</v>
      </c>
      <c r="L278" s="6">
        <v>107.235436845107</v>
      </c>
      <c r="M278" s="6">
        <v>107.235436845107</v>
      </c>
      <c r="N278" s="6">
        <v>107.235436845107</v>
      </c>
      <c r="O278" s="6">
        <v>107.235436845107</v>
      </c>
      <c r="P278" s="6">
        <v>24.087908814240699</v>
      </c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4"/>
      <c r="AO278" s="4"/>
    </row>
    <row r="279" spans="1:41" ht="18.75" customHeight="1" x14ac:dyDescent="0.25">
      <c r="A279" s="14" t="s">
        <v>347</v>
      </c>
      <c r="B279" s="2" t="s">
        <v>4</v>
      </c>
      <c r="C279" s="2" t="s">
        <v>2</v>
      </c>
      <c r="D279" s="2" t="s">
        <v>23</v>
      </c>
      <c r="E279" s="2" t="s">
        <v>2</v>
      </c>
      <c r="F279" s="2" t="s">
        <v>268</v>
      </c>
      <c r="G279" s="4"/>
      <c r="H279" s="6">
        <v>0.76119589685056099</v>
      </c>
      <c r="I279" s="6">
        <v>0.72051007702467895</v>
      </c>
      <c r="J279" s="6">
        <v>0.68548825017857495</v>
      </c>
      <c r="K279" s="6">
        <v>0.65046642333247195</v>
      </c>
      <c r="L279" s="6">
        <v>0.61544459648636796</v>
      </c>
      <c r="M279" s="6">
        <v>0.56666803030586999</v>
      </c>
      <c r="N279" s="6">
        <v>0.51789146412537101</v>
      </c>
      <c r="O279" s="6">
        <v>0.479212091279826</v>
      </c>
      <c r="P279" s="6">
        <v>0.44053271843427999</v>
      </c>
      <c r="Q279" s="6">
        <v>0.40185334558873498</v>
      </c>
      <c r="R279" s="6">
        <v>0.257195118743764</v>
      </c>
      <c r="S279" s="6">
        <v>0.25719511874376699</v>
      </c>
      <c r="T279" s="6">
        <v>0.25719511874376699</v>
      </c>
      <c r="U279" s="6">
        <v>0.18212384600123699</v>
      </c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4"/>
      <c r="AO279" s="4"/>
    </row>
    <row r="280" spans="1:41" ht="18.75" customHeight="1" x14ac:dyDescent="0.25">
      <c r="A280" s="14" t="s">
        <v>347</v>
      </c>
      <c r="B280" s="2" t="s">
        <v>4</v>
      </c>
      <c r="C280" s="2" t="s">
        <v>2</v>
      </c>
      <c r="D280" s="2" t="s">
        <v>23</v>
      </c>
      <c r="E280" s="2" t="s">
        <v>2</v>
      </c>
      <c r="F280" s="2" t="s">
        <v>269</v>
      </c>
      <c r="G280" s="4"/>
      <c r="H280" s="6">
        <v>0.66500931021379195</v>
      </c>
      <c r="I280" s="6">
        <v>0.66500931021379195</v>
      </c>
      <c r="J280" s="6">
        <v>0.66500931021379195</v>
      </c>
      <c r="K280" s="6">
        <v>0.66500931021379195</v>
      </c>
      <c r="L280" s="6">
        <v>0.66500931021379195</v>
      </c>
      <c r="M280" s="6">
        <v>0.66500931021379195</v>
      </c>
      <c r="N280" s="6">
        <v>0.63400606730231002</v>
      </c>
      <c r="O280" s="6">
        <v>0.56986921640589305</v>
      </c>
      <c r="P280" s="6">
        <v>0.50573236550947598</v>
      </c>
      <c r="Q280" s="6">
        <v>0.44456768029501198</v>
      </c>
      <c r="R280" s="6">
        <v>0.38340299508054898</v>
      </c>
      <c r="S280" s="6">
        <v>0.32223830986608598</v>
      </c>
      <c r="T280" s="6">
        <v>0.29058366848240502</v>
      </c>
      <c r="U280" s="6">
        <v>0.25892902709872401</v>
      </c>
      <c r="V280" s="6">
        <v>3.6438771303037999E-2</v>
      </c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4"/>
      <c r="AO280" s="4"/>
    </row>
    <row r="281" spans="1:41" ht="18.75" customHeight="1" x14ac:dyDescent="0.25">
      <c r="A281" s="14" t="s">
        <v>347</v>
      </c>
      <c r="B281" s="2" t="s">
        <v>4</v>
      </c>
      <c r="C281" s="2" t="s">
        <v>2</v>
      </c>
      <c r="D281" s="2" t="s">
        <v>23</v>
      </c>
      <c r="E281" s="2" t="s">
        <v>2</v>
      </c>
      <c r="F281" s="2" t="s">
        <v>170</v>
      </c>
      <c r="G281" s="4"/>
      <c r="H281" s="6">
        <v>68.585731940983607</v>
      </c>
      <c r="I281" s="6">
        <v>55.422893826604401</v>
      </c>
      <c r="J281" s="6">
        <v>43.393094134163597</v>
      </c>
      <c r="K281" s="6">
        <v>50.674999998213103</v>
      </c>
      <c r="L281" s="6">
        <v>48.301053084017497</v>
      </c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4"/>
      <c r="AO281" s="4"/>
    </row>
    <row r="282" spans="1:41" ht="18.75" customHeight="1" x14ac:dyDescent="0.25">
      <c r="A282" s="14" t="s">
        <v>347</v>
      </c>
      <c r="B282" s="2" t="s">
        <v>4</v>
      </c>
      <c r="C282" s="2" t="s">
        <v>2</v>
      </c>
      <c r="D282" s="2" t="s">
        <v>23</v>
      </c>
      <c r="E282" s="2" t="s">
        <v>2</v>
      </c>
      <c r="F282" s="2" t="s">
        <v>171</v>
      </c>
      <c r="G282" s="4"/>
      <c r="H282" s="6">
        <v>363.68563536317902</v>
      </c>
      <c r="I282" s="6">
        <v>351.57960925668402</v>
      </c>
      <c r="J282" s="6">
        <v>316.17245555434403</v>
      </c>
      <c r="K282" s="6">
        <v>313.48877158637202</v>
      </c>
      <c r="L282" s="6">
        <v>172.50647262570399</v>
      </c>
      <c r="M282" s="6">
        <v>172.50647262570399</v>
      </c>
      <c r="N282" s="6">
        <v>172.50647262570399</v>
      </c>
      <c r="O282" s="6">
        <v>172.50647262570399</v>
      </c>
      <c r="P282" s="6">
        <v>53.9675152915447</v>
      </c>
      <c r="Q282" s="6">
        <v>18.429356134016999</v>
      </c>
      <c r="R282" s="6">
        <v>9.2286541206376196</v>
      </c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4"/>
      <c r="AO282" s="4"/>
    </row>
    <row r="283" spans="1:41" ht="18.75" customHeight="1" x14ac:dyDescent="0.25">
      <c r="A283" s="14" t="s">
        <v>347</v>
      </c>
      <c r="B283" s="2" t="s">
        <v>4</v>
      </c>
      <c r="C283" s="2" t="s">
        <v>2</v>
      </c>
      <c r="D283" s="2" t="s">
        <v>23</v>
      </c>
      <c r="E283" s="2" t="s">
        <v>2</v>
      </c>
      <c r="F283" s="2" t="s">
        <v>172</v>
      </c>
      <c r="G283" s="4"/>
      <c r="H283" s="6">
        <v>726.70451084468402</v>
      </c>
      <c r="I283" s="6">
        <v>687.86225103060201</v>
      </c>
      <c r="J283" s="6">
        <v>654.42733676952105</v>
      </c>
      <c r="K283" s="6">
        <v>620.992422508441</v>
      </c>
      <c r="L283" s="6">
        <v>587.55750824736003</v>
      </c>
      <c r="M283" s="6">
        <v>540.991110801525</v>
      </c>
      <c r="N283" s="6">
        <v>494.42471335568899</v>
      </c>
      <c r="O283" s="6">
        <v>457.49798419201397</v>
      </c>
      <c r="P283" s="6">
        <v>420.57125502833901</v>
      </c>
      <c r="Q283" s="6">
        <v>383.64452586466501</v>
      </c>
      <c r="R283" s="6">
        <v>245.541067327929</v>
      </c>
      <c r="S283" s="6">
        <v>245.54106732792999</v>
      </c>
      <c r="T283" s="6">
        <v>245.54106732792999</v>
      </c>
      <c r="U283" s="6">
        <v>173.871431741919</v>
      </c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4"/>
      <c r="AO283" s="4"/>
    </row>
    <row r="284" spans="1:41" ht="18.75" customHeight="1" x14ac:dyDescent="0.25">
      <c r="A284" s="14" t="s">
        <v>347</v>
      </c>
      <c r="B284" s="2" t="s">
        <v>4</v>
      </c>
      <c r="C284" s="2" t="s">
        <v>2</v>
      </c>
      <c r="D284" s="2" t="s">
        <v>23</v>
      </c>
      <c r="E284" s="2" t="s">
        <v>2</v>
      </c>
      <c r="F284" s="2" t="s">
        <v>173</v>
      </c>
      <c r="G284" s="4"/>
      <c r="H284" s="6">
        <v>5.6352908998762903</v>
      </c>
      <c r="I284" s="6">
        <v>5.3251450871105197</v>
      </c>
      <c r="J284" s="6">
        <v>5.09107277558918</v>
      </c>
      <c r="K284" s="6">
        <v>4.8570004640678297</v>
      </c>
      <c r="L284" s="6">
        <v>4.62292815254649</v>
      </c>
      <c r="M284" s="6">
        <v>4.3888558410251504</v>
      </c>
      <c r="N284" s="6">
        <v>4.1547835295038098</v>
      </c>
      <c r="O284" s="6">
        <v>0.47334364229729903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4"/>
      <c r="AO284" s="4"/>
    </row>
    <row r="285" spans="1:41" ht="18.75" customHeight="1" x14ac:dyDescent="0.25">
      <c r="A285" s="14" t="s">
        <v>347</v>
      </c>
      <c r="B285" s="2" t="s">
        <v>4</v>
      </c>
      <c r="C285" s="2" t="s">
        <v>2</v>
      </c>
      <c r="D285" s="2" t="s">
        <v>23</v>
      </c>
      <c r="E285" s="2" t="s">
        <v>2</v>
      </c>
      <c r="F285" s="2" t="s">
        <v>174</v>
      </c>
      <c r="G285" s="4"/>
      <c r="H285" s="6">
        <v>165.4447887378</v>
      </c>
      <c r="I285" s="6">
        <v>153.89107121101301</v>
      </c>
      <c r="J285" s="6">
        <v>141.709099261246</v>
      </c>
      <c r="K285" s="6">
        <v>129.52712731147801</v>
      </c>
      <c r="L285" s="6">
        <v>117.34515536171099</v>
      </c>
      <c r="M285" s="6">
        <v>104.287916360271</v>
      </c>
      <c r="N285" s="6">
        <v>91.230677358831599</v>
      </c>
      <c r="O285" s="6">
        <v>82.212115063181301</v>
      </c>
      <c r="P285" s="6">
        <v>68.086395166067106</v>
      </c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4"/>
      <c r="AO285" s="4"/>
    </row>
    <row r="286" spans="1:41" ht="18.75" customHeight="1" x14ac:dyDescent="0.25">
      <c r="A286" s="14" t="s">
        <v>347</v>
      </c>
      <c r="B286" s="2" t="s">
        <v>4</v>
      </c>
      <c r="C286" s="2" t="s">
        <v>2</v>
      </c>
      <c r="D286" s="2" t="s">
        <v>23</v>
      </c>
      <c r="E286" s="2" t="s">
        <v>2</v>
      </c>
      <c r="F286" s="2" t="s">
        <v>175</v>
      </c>
      <c r="G286" s="4"/>
      <c r="H286" s="6">
        <v>29.8631785601129</v>
      </c>
      <c r="I286" s="6">
        <v>27.835107673690899</v>
      </c>
      <c r="J286" s="6">
        <v>26.5546244888037</v>
      </c>
      <c r="K286" s="6">
        <v>25.274141303916402</v>
      </c>
      <c r="L286" s="6">
        <v>23.993658119029199</v>
      </c>
      <c r="M286" s="6">
        <v>22.134185162983901</v>
      </c>
      <c r="N286" s="6">
        <v>20.274712206938698</v>
      </c>
      <c r="O286" s="6">
        <v>18.726233977591001</v>
      </c>
      <c r="P286" s="6">
        <v>17.1777557482433</v>
      </c>
      <c r="Q286" s="6">
        <v>15.701035545493299</v>
      </c>
      <c r="R286" s="6">
        <v>14.224315342743401</v>
      </c>
      <c r="S286" s="6">
        <v>12.7475951399934</v>
      </c>
      <c r="T286" s="6">
        <v>11.9833461574607</v>
      </c>
      <c r="U286" s="6">
        <v>11.219097174928001</v>
      </c>
      <c r="V286" s="6">
        <v>3.3312680611252699</v>
      </c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4"/>
      <c r="AO286" s="4"/>
    </row>
    <row r="287" spans="1:41" ht="18.75" customHeight="1" x14ac:dyDescent="0.25">
      <c r="A287" s="14" t="s">
        <v>347</v>
      </c>
      <c r="B287" s="2" t="s">
        <v>4</v>
      </c>
      <c r="C287" s="2" t="s">
        <v>2</v>
      </c>
      <c r="D287" s="2" t="s">
        <v>23</v>
      </c>
      <c r="E287" s="2" t="s">
        <v>2</v>
      </c>
      <c r="F287" s="2" t="s">
        <v>176</v>
      </c>
      <c r="G287" s="4"/>
      <c r="H287" s="6">
        <v>13.805861909055601</v>
      </c>
      <c r="I287" s="6">
        <v>13.5550177604217</v>
      </c>
      <c r="J287" s="6">
        <v>13.563467780935101</v>
      </c>
      <c r="K287" s="6">
        <v>13.571917801448601</v>
      </c>
      <c r="L287" s="6">
        <v>13.580367821962</v>
      </c>
      <c r="M287" s="6">
        <v>12.546837742054301</v>
      </c>
      <c r="N287" s="6">
        <v>11.5133076621466</v>
      </c>
      <c r="O287" s="6">
        <v>10.662834575070701</v>
      </c>
      <c r="P287" s="6">
        <v>9.8123614879947105</v>
      </c>
      <c r="Q287" s="6">
        <v>9.1074108162161203</v>
      </c>
      <c r="R287" s="6">
        <v>8.4024601444375406</v>
      </c>
      <c r="S287" s="6">
        <v>7.6975094726589504</v>
      </c>
      <c r="T287" s="6">
        <v>7.2029695803141296</v>
      </c>
      <c r="U287" s="6">
        <v>6.7084296879692999</v>
      </c>
      <c r="V287" s="6">
        <v>3.25227996904884</v>
      </c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4"/>
      <c r="AO287" s="4"/>
    </row>
    <row r="288" spans="1:41" ht="18.75" customHeight="1" x14ac:dyDescent="0.25">
      <c r="A288" s="14" t="s">
        <v>347</v>
      </c>
      <c r="B288" s="2" t="s">
        <v>4</v>
      </c>
      <c r="C288" s="2" t="s">
        <v>2</v>
      </c>
      <c r="D288" s="2" t="s">
        <v>23</v>
      </c>
      <c r="E288" s="2" t="s">
        <v>2</v>
      </c>
      <c r="F288" s="2" t="s">
        <v>270</v>
      </c>
      <c r="G288" s="4"/>
      <c r="H288" s="6">
        <v>305.18849488368301</v>
      </c>
      <c r="I288" s="6">
        <v>324.87807519875901</v>
      </c>
      <c r="J288" s="6">
        <v>324.87807519875901</v>
      </c>
      <c r="K288" s="6">
        <v>324.87807519875901</v>
      </c>
      <c r="L288" s="6">
        <v>324.87807519875901</v>
      </c>
      <c r="M288" s="6">
        <v>324.87807519875901</v>
      </c>
      <c r="N288" s="6">
        <v>324.87807519875901</v>
      </c>
      <c r="O288" s="6">
        <v>324.87807519875901</v>
      </c>
      <c r="P288" s="6">
        <v>324.87807519875901</v>
      </c>
      <c r="Q288" s="6">
        <v>324.87807519875901</v>
      </c>
      <c r="R288" s="6">
        <v>324.87807519875901</v>
      </c>
      <c r="S288" s="6">
        <v>324.87807519875901</v>
      </c>
      <c r="T288" s="6">
        <v>324.87807519875901</v>
      </c>
      <c r="U288" s="6">
        <v>324.87807519875901</v>
      </c>
      <c r="V288" s="6">
        <v>324.87807519875901</v>
      </c>
      <c r="W288" s="6">
        <v>324.87807519875901</v>
      </c>
      <c r="X288" s="6">
        <v>324.87807519875901</v>
      </c>
      <c r="Y288" s="6">
        <v>324.87807519875901</v>
      </c>
      <c r="Z288" s="6">
        <v>324.87807519875901</v>
      </c>
      <c r="AA288" s="6">
        <v>324.87807519875901</v>
      </c>
      <c r="AB288" s="6">
        <v>324.87807519875901</v>
      </c>
      <c r="AC288" s="6">
        <v>324.87807519875901</v>
      </c>
      <c r="AD288" s="6">
        <v>324.87807519875901</v>
      </c>
      <c r="AE288" s="6">
        <v>324.87807519875901</v>
      </c>
      <c r="AF288" s="6">
        <v>324.87807519875901</v>
      </c>
      <c r="AG288" s="6">
        <v>324.87807519875901</v>
      </c>
      <c r="AH288" s="6">
        <v>324.87807519875901</v>
      </c>
      <c r="AI288" s="6">
        <v>324.87807519875901</v>
      </c>
      <c r="AJ288" s="6">
        <v>324.87807519875901</v>
      </c>
      <c r="AK288" s="6">
        <v>324.87807519875901</v>
      </c>
      <c r="AL288" s="6">
        <v>324.87807519875901</v>
      </c>
      <c r="AM288" s="6">
        <v>324.87807519875901</v>
      </c>
      <c r="AN288" s="4"/>
      <c r="AO288" s="4"/>
    </row>
    <row r="289" spans="1:41" ht="18.75" customHeight="1" x14ac:dyDescent="0.25">
      <c r="A289" s="14" t="s">
        <v>347</v>
      </c>
      <c r="B289" s="2" t="s">
        <v>4</v>
      </c>
      <c r="C289" s="2" t="s">
        <v>2</v>
      </c>
      <c r="D289" s="2" t="s">
        <v>23</v>
      </c>
      <c r="E289" s="2" t="s">
        <v>2</v>
      </c>
      <c r="F289" s="2" t="s">
        <v>271</v>
      </c>
      <c r="G289" s="4"/>
      <c r="H289" s="6">
        <v>371.06680829977898</v>
      </c>
      <c r="I289" s="6">
        <v>424.367347094899</v>
      </c>
      <c r="J289" s="6">
        <v>424.367347094899</v>
      </c>
      <c r="K289" s="6">
        <v>424.367347094899</v>
      </c>
      <c r="L289" s="6">
        <v>424.367347094899</v>
      </c>
      <c r="M289" s="6">
        <v>424.367347094899</v>
      </c>
      <c r="N289" s="6">
        <v>424.367347094899</v>
      </c>
      <c r="O289" s="6">
        <v>424.367347094899</v>
      </c>
      <c r="P289" s="6">
        <v>424.367347094899</v>
      </c>
      <c r="Q289" s="6">
        <v>424.367347094899</v>
      </c>
      <c r="R289" s="6">
        <v>424.367347094899</v>
      </c>
      <c r="S289" s="6">
        <v>424.367347094899</v>
      </c>
      <c r="T289" s="6">
        <v>424.367347094899</v>
      </c>
      <c r="U289" s="6">
        <v>424.367347094899</v>
      </c>
      <c r="V289" s="6">
        <v>424.367347094899</v>
      </c>
      <c r="W289" s="6">
        <v>424.367347094899</v>
      </c>
      <c r="X289" s="6">
        <v>424.367347094899</v>
      </c>
      <c r="Y289" s="6">
        <v>424.367347094899</v>
      </c>
      <c r="Z289" s="6">
        <v>424.367347094899</v>
      </c>
      <c r="AA289" s="6">
        <v>424.367347094899</v>
      </c>
      <c r="AB289" s="6">
        <v>424.367347094899</v>
      </c>
      <c r="AC289" s="6">
        <v>424.367347094899</v>
      </c>
      <c r="AD289" s="6">
        <v>424.367347094899</v>
      </c>
      <c r="AE289" s="6">
        <v>424.367347094899</v>
      </c>
      <c r="AF289" s="6">
        <v>424.367347094899</v>
      </c>
      <c r="AG289" s="6">
        <v>424.367347094899</v>
      </c>
      <c r="AH289" s="6">
        <v>424.367347094899</v>
      </c>
      <c r="AI289" s="6">
        <v>424.367347094899</v>
      </c>
      <c r="AJ289" s="6">
        <v>424.367347094899</v>
      </c>
      <c r="AK289" s="6">
        <v>424.367347094899</v>
      </c>
      <c r="AL289" s="6">
        <v>424.367347094899</v>
      </c>
      <c r="AM289" s="6">
        <v>424.367347094899</v>
      </c>
      <c r="AN289" s="4"/>
      <c r="AO289" s="4"/>
    </row>
    <row r="290" spans="1:41" ht="18.75" customHeight="1" x14ac:dyDescent="0.25">
      <c r="A290" s="14" t="s">
        <v>347</v>
      </c>
      <c r="B290" s="2" t="s">
        <v>4</v>
      </c>
      <c r="C290" s="2" t="s">
        <v>2</v>
      </c>
      <c r="D290" s="2" t="s">
        <v>23</v>
      </c>
      <c r="E290" s="2" t="s">
        <v>2</v>
      </c>
      <c r="F290" s="2" t="s">
        <v>272</v>
      </c>
      <c r="G290" s="4"/>
      <c r="H290" s="6">
        <v>68.585731940983607</v>
      </c>
      <c r="I290" s="6">
        <v>55.422893826604401</v>
      </c>
      <c r="J290" s="6">
        <v>43.393094134163597</v>
      </c>
      <c r="K290" s="6">
        <v>50.674999998213103</v>
      </c>
      <c r="L290" s="6">
        <v>48.301053084017497</v>
      </c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4"/>
      <c r="AO290" s="4"/>
    </row>
    <row r="291" spans="1:41" ht="18.75" customHeight="1" x14ac:dyDescent="0.25">
      <c r="A291" s="14" t="s">
        <v>347</v>
      </c>
      <c r="B291" s="2" t="s">
        <v>4</v>
      </c>
      <c r="C291" s="2" t="s">
        <v>2</v>
      </c>
      <c r="D291" s="2" t="s">
        <v>23</v>
      </c>
      <c r="E291" s="2" t="s">
        <v>2</v>
      </c>
      <c r="F291" s="2" t="s">
        <v>273</v>
      </c>
      <c r="G291" s="4"/>
      <c r="H291" s="6">
        <v>363.68563536317902</v>
      </c>
      <c r="I291" s="6">
        <v>351.57960925668402</v>
      </c>
      <c r="J291" s="6">
        <v>316.17245555434403</v>
      </c>
      <c r="K291" s="6">
        <v>313.48877158637202</v>
      </c>
      <c r="L291" s="6">
        <v>172.50647262570399</v>
      </c>
      <c r="M291" s="6">
        <v>172.50647262570399</v>
      </c>
      <c r="N291" s="6">
        <v>172.50647262570399</v>
      </c>
      <c r="O291" s="6">
        <v>172.50647262570399</v>
      </c>
      <c r="P291" s="6">
        <v>53.9675152915447</v>
      </c>
      <c r="Q291" s="6">
        <v>18.429356134016999</v>
      </c>
      <c r="R291" s="6">
        <v>9.2286541206376196</v>
      </c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4"/>
      <c r="AO291" s="4"/>
    </row>
    <row r="292" spans="1:41" ht="18.75" customHeight="1" x14ac:dyDescent="0.25">
      <c r="A292" s="14" t="s">
        <v>347</v>
      </c>
      <c r="B292" s="2" t="s">
        <v>4</v>
      </c>
      <c r="C292" s="2" t="s">
        <v>2</v>
      </c>
      <c r="D292" s="2" t="s">
        <v>23</v>
      </c>
      <c r="E292" s="2" t="s">
        <v>2</v>
      </c>
      <c r="F292" s="2" t="s">
        <v>274</v>
      </c>
      <c r="G292" s="4"/>
      <c r="H292" s="6">
        <v>726.70451084468402</v>
      </c>
      <c r="I292" s="6">
        <v>687.86225103060201</v>
      </c>
      <c r="J292" s="6">
        <v>654.42733676952105</v>
      </c>
      <c r="K292" s="6">
        <v>620.992422508441</v>
      </c>
      <c r="L292" s="6">
        <v>587.55750824736003</v>
      </c>
      <c r="M292" s="6">
        <v>540.991110801525</v>
      </c>
      <c r="N292" s="6">
        <v>494.42471335568899</v>
      </c>
      <c r="O292" s="6">
        <v>457.49798419201397</v>
      </c>
      <c r="P292" s="6">
        <v>420.57125502833901</v>
      </c>
      <c r="Q292" s="6">
        <v>383.64452586466501</v>
      </c>
      <c r="R292" s="6">
        <v>245.541067327929</v>
      </c>
      <c r="S292" s="6">
        <v>245.54106732792999</v>
      </c>
      <c r="T292" s="6">
        <v>245.54106732792999</v>
      </c>
      <c r="U292" s="6">
        <v>173.871431741919</v>
      </c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4"/>
      <c r="AO292" s="4"/>
    </row>
    <row r="293" spans="1:41" ht="18.75" customHeight="1" x14ac:dyDescent="0.25">
      <c r="A293" s="14" t="s">
        <v>347</v>
      </c>
      <c r="B293" s="2" t="s">
        <v>4</v>
      </c>
      <c r="C293" s="2" t="s">
        <v>2</v>
      </c>
      <c r="D293" s="2" t="s">
        <v>23</v>
      </c>
      <c r="E293" s="2" t="s">
        <v>2</v>
      </c>
      <c r="F293" s="2" t="s">
        <v>275</v>
      </c>
      <c r="G293" s="4"/>
      <c r="H293" s="6">
        <v>5.6352908998762903</v>
      </c>
      <c r="I293" s="6">
        <v>5.3251450871105197</v>
      </c>
      <c r="J293" s="6">
        <v>5.09107277558918</v>
      </c>
      <c r="K293" s="6">
        <v>4.8570004640678297</v>
      </c>
      <c r="L293" s="6">
        <v>4.62292815254649</v>
      </c>
      <c r="M293" s="6">
        <v>4.3888558410251504</v>
      </c>
      <c r="N293" s="6">
        <v>4.1547835295038098</v>
      </c>
      <c r="O293" s="6">
        <v>0.47334364229729903</v>
      </c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4"/>
      <c r="AO293" s="4"/>
    </row>
    <row r="294" spans="1:41" ht="18.75" customHeight="1" x14ac:dyDescent="0.25">
      <c r="A294" s="14" t="s">
        <v>347</v>
      </c>
      <c r="B294" s="2" t="s">
        <v>4</v>
      </c>
      <c r="C294" s="2" t="s">
        <v>2</v>
      </c>
      <c r="D294" s="2" t="s">
        <v>23</v>
      </c>
      <c r="E294" s="2" t="s">
        <v>2</v>
      </c>
      <c r="F294" s="2" t="s">
        <v>276</v>
      </c>
      <c r="G294" s="4"/>
      <c r="H294" s="6">
        <v>165.4447887378</v>
      </c>
      <c r="I294" s="6">
        <v>153.89107121101301</v>
      </c>
      <c r="J294" s="6">
        <v>141.709099261246</v>
      </c>
      <c r="K294" s="6">
        <v>129.52712731147801</v>
      </c>
      <c r="L294" s="6">
        <v>117.34515536171099</v>
      </c>
      <c r="M294" s="6">
        <v>104.287916360271</v>
      </c>
      <c r="N294" s="6">
        <v>91.230677358831599</v>
      </c>
      <c r="O294" s="6">
        <v>82.212115063181301</v>
      </c>
      <c r="P294" s="6">
        <v>68.086395166067106</v>
      </c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4"/>
      <c r="AO294" s="4"/>
    </row>
    <row r="295" spans="1:41" ht="18.75" customHeight="1" x14ac:dyDescent="0.25">
      <c r="A295" s="14" t="s">
        <v>347</v>
      </c>
      <c r="B295" s="2" t="s">
        <v>4</v>
      </c>
      <c r="C295" s="2" t="s">
        <v>2</v>
      </c>
      <c r="D295" s="2" t="s">
        <v>23</v>
      </c>
      <c r="E295" s="2" t="s">
        <v>2</v>
      </c>
      <c r="F295" s="2" t="s">
        <v>277</v>
      </c>
      <c r="G295" s="4"/>
      <c r="H295" s="6">
        <v>29.8631785601129</v>
      </c>
      <c r="I295" s="6">
        <v>27.835107673690899</v>
      </c>
      <c r="J295" s="6">
        <v>26.5546244888037</v>
      </c>
      <c r="K295" s="6">
        <v>25.274141303916402</v>
      </c>
      <c r="L295" s="6">
        <v>23.993658119029199</v>
      </c>
      <c r="M295" s="6">
        <v>22.134185162983901</v>
      </c>
      <c r="N295" s="6">
        <v>20.274712206938698</v>
      </c>
      <c r="O295" s="6">
        <v>18.726233977591001</v>
      </c>
      <c r="P295" s="6">
        <v>17.1777557482433</v>
      </c>
      <c r="Q295" s="6">
        <v>15.701035545493299</v>
      </c>
      <c r="R295" s="6">
        <v>14.224315342743401</v>
      </c>
      <c r="S295" s="6">
        <v>12.7475951399934</v>
      </c>
      <c r="T295" s="6">
        <v>11.9833461574607</v>
      </c>
      <c r="U295" s="6">
        <v>11.219097174928001</v>
      </c>
      <c r="V295" s="6">
        <v>3.3312680611252699</v>
      </c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4"/>
      <c r="AO295" s="4"/>
    </row>
    <row r="296" spans="1:41" ht="18.75" customHeight="1" x14ac:dyDescent="0.25">
      <c r="A296" s="14" t="s">
        <v>347</v>
      </c>
      <c r="B296" s="2" t="s">
        <v>4</v>
      </c>
      <c r="C296" s="2" t="s">
        <v>2</v>
      </c>
      <c r="D296" s="2" t="s">
        <v>23</v>
      </c>
      <c r="E296" s="2" t="s">
        <v>2</v>
      </c>
      <c r="F296" s="2" t="s">
        <v>278</v>
      </c>
      <c r="G296" s="4"/>
      <c r="H296" s="6">
        <v>13.805861909055601</v>
      </c>
      <c r="I296" s="6">
        <v>13.5550177604217</v>
      </c>
      <c r="J296" s="6">
        <v>13.563467780935101</v>
      </c>
      <c r="K296" s="6">
        <v>13.571917801448601</v>
      </c>
      <c r="L296" s="6">
        <v>13.580367821962</v>
      </c>
      <c r="M296" s="6">
        <v>12.546837742054301</v>
      </c>
      <c r="N296" s="6">
        <v>11.5133076621466</v>
      </c>
      <c r="O296" s="6">
        <v>10.662834575070701</v>
      </c>
      <c r="P296" s="6">
        <v>9.8123614879947105</v>
      </c>
      <c r="Q296" s="6">
        <v>9.1074108162161203</v>
      </c>
      <c r="R296" s="6">
        <v>8.4024601444375406</v>
      </c>
      <c r="S296" s="6">
        <v>7.6975094726589504</v>
      </c>
      <c r="T296" s="6">
        <v>7.2029695803141296</v>
      </c>
      <c r="U296" s="6">
        <v>6.7084296879692999</v>
      </c>
      <c r="V296" s="6">
        <v>3.25227996904884</v>
      </c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4"/>
      <c r="AO296" s="4"/>
    </row>
    <row r="297" spans="1:41" ht="18.75" customHeight="1" x14ac:dyDescent="0.25">
      <c r="A297" s="14" t="s">
        <v>347</v>
      </c>
      <c r="B297" s="2" t="s">
        <v>4</v>
      </c>
      <c r="C297" s="2" t="s">
        <v>2</v>
      </c>
      <c r="D297" s="2" t="s">
        <v>23</v>
      </c>
      <c r="E297" s="2" t="s">
        <v>2</v>
      </c>
      <c r="F297" s="2" t="s">
        <v>279</v>
      </c>
      <c r="G297" s="4"/>
      <c r="H297" s="6">
        <v>2.9272459675263298</v>
      </c>
      <c r="I297" s="6">
        <v>3.11610054607642</v>
      </c>
      <c r="J297" s="6">
        <v>3.11610054607642</v>
      </c>
      <c r="K297" s="6">
        <v>3.11610054607642</v>
      </c>
      <c r="L297" s="6">
        <v>3.11610054607642</v>
      </c>
      <c r="M297" s="6">
        <v>3.11610054607642</v>
      </c>
      <c r="N297" s="6">
        <v>3.11610054607642</v>
      </c>
      <c r="O297" s="6">
        <v>3.11610054607642</v>
      </c>
      <c r="P297" s="6">
        <v>3.11610054607642</v>
      </c>
      <c r="Q297" s="6">
        <v>3.11610054607642</v>
      </c>
      <c r="R297" s="6">
        <v>3.11610054607642</v>
      </c>
      <c r="S297" s="6">
        <v>3.11610054607642</v>
      </c>
      <c r="T297" s="6">
        <v>3.11610054607642</v>
      </c>
      <c r="U297" s="6">
        <v>3.11610054607642</v>
      </c>
      <c r="V297" s="6">
        <v>3.11610054607642</v>
      </c>
      <c r="W297" s="6">
        <v>3.11610054607642</v>
      </c>
      <c r="X297" s="6">
        <v>3.11610054607642</v>
      </c>
      <c r="Y297" s="6">
        <v>3.11610054607642</v>
      </c>
      <c r="Z297" s="6">
        <v>3.11610054607642</v>
      </c>
      <c r="AA297" s="6">
        <v>3.11610054607642</v>
      </c>
      <c r="AB297" s="6">
        <v>3.11610054607642</v>
      </c>
      <c r="AC297" s="6">
        <v>3.11610054607642</v>
      </c>
      <c r="AD297" s="6">
        <v>3.11610054607642</v>
      </c>
      <c r="AE297" s="6">
        <v>3.11610054607642</v>
      </c>
      <c r="AF297" s="6">
        <v>3.11610054607642</v>
      </c>
      <c r="AG297" s="6">
        <v>3.11610054607642</v>
      </c>
      <c r="AH297" s="6">
        <v>3.11610054607642</v>
      </c>
      <c r="AI297" s="6">
        <v>3.11610054607642</v>
      </c>
      <c r="AJ297" s="6">
        <v>3.11610054607642</v>
      </c>
      <c r="AK297" s="6">
        <v>3.11610054607642</v>
      </c>
      <c r="AL297" s="6">
        <v>3.11610054607642</v>
      </c>
      <c r="AM297" s="6">
        <v>3.11610054607642</v>
      </c>
      <c r="AN297" s="4"/>
      <c r="AO297" s="4"/>
    </row>
    <row r="298" spans="1:41" ht="18.75" customHeight="1" x14ac:dyDescent="0.25">
      <c r="A298" s="14" t="s">
        <v>347</v>
      </c>
      <c r="B298" s="2" t="s">
        <v>4</v>
      </c>
      <c r="C298" s="2" t="s">
        <v>2</v>
      </c>
      <c r="D298" s="2" t="s">
        <v>23</v>
      </c>
      <c r="E298" s="2" t="s">
        <v>2</v>
      </c>
      <c r="F298" s="2" t="s">
        <v>280</v>
      </c>
      <c r="G298" s="4"/>
      <c r="H298" s="6">
        <v>0.24284476982969799</v>
      </c>
      <c r="I298" s="6">
        <v>0.27772732139718498</v>
      </c>
      <c r="J298" s="6">
        <v>0.27772732139718498</v>
      </c>
      <c r="K298" s="6">
        <v>0.27772732139718498</v>
      </c>
      <c r="L298" s="6">
        <v>0.27772732139718498</v>
      </c>
      <c r="M298" s="6">
        <v>0.27772732139718498</v>
      </c>
      <c r="N298" s="6">
        <v>0.27772732139718498</v>
      </c>
      <c r="O298" s="6">
        <v>0.27772732139718498</v>
      </c>
      <c r="P298" s="6">
        <v>0.27772732139718498</v>
      </c>
      <c r="Q298" s="6">
        <v>0.27772732139718498</v>
      </c>
      <c r="R298" s="6">
        <v>0.27772732139718498</v>
      </c>
      <c r="S298" s="6">
        <v>0.27772732139718498</v>
      </c>
      <c r="T298" s="6">
        <v>0.27772732139718498</v>
      </c>
      <c r="U298" s="6">
        <v>0.27772732139718498</v>
      </c>
      <c r="V298" s="6">
        <v>0.27772732139718498</v>
      </c>
      <c r="W298" s="6">
        <v>0.27772732139718498</v>
      </c>
      <c r="X298" s="6">
        <v>0.27772732139718498</v>
      </c>
      <c r="Y298" s="6">
        <v>0.27772732139718498</v>
      </c>
      <c r="Z298" s="6">
        <v>0.27772732139718498</v>
      </c>
      <c r="AA298" s="6">
        <v>0.27772732139718498</v>
      </c>
      <c r="AB298" s="6">
        <v>0.27772732139718498</v>
      </c>
      <c r="AC298" s="6">
        <v>0.27772732139718498</v>
      </c>
      <c r="AD298" s="6">
        <v>0.27772732139718498</v>
      </c>
      <c r="AE298" s="6">
        <v>0.27772732139718498</v>
      </c>
      <c r="AF298" s="6">
        <v>0.27772732139718498</v>
      </c>
      <c r="AG298" s="6">
        <v>0.27772732139718498</v>
      </c>
      <c r="AH298" s="6">
        <v>0.27772732139718498</v>
      </c>
      <c r="AI298" s="6">
        <v>0.27772732139718498</v>
      </c>
      <c r="AJ298" s="6">
        <v>0.27772732139718498</v>
      </c>
      <c r="AK298" s="6">
        <v>0.27772732139718498</v>
      </c>
      <c r="AL298" s="6">
        <v>0.27772732139718498</v>
      </c>
      <c r="AM298" s="6">
        <v>0.27772732139718498</v>
      </c>
      <c r="AN298" s="4"/>
      <c r="AO298" s="4"/>
    </row>
    <row r="299" spans="1:41" ht="18.75" customHeight="1" x14ac:dyDescent="0.25">
      <c r="A299" s="14" t="s">
        <v>347</v>
      </c>
      <c r="B299" s="2" t="s">
        <v>4</v>
      </c>
      <c r="C299" s="2" t="s">
        <v>2</v>
      </c>
      <c r="D299" s="2" t="s">
        <v>24</v>
      </c>
      <c r="E299" s="2" t="s">
        <v>2</v>
      </c>
      <c r="F299" s="2" t="s">
        <v>281</v>
      </c>
      <c r="G299" s="4"/>
      <c r="H299" s="6"/>
      <c r="I299" s="6"/>
      <c r="J299" s="6"/>
      <c r="K299" s="6"/>
      <c r="L299" s="6"/>
      <c r="M299" s="6">
        <v>1.1305982000000001</v>
      </c>
      <c r="N299" s="6">
        <v>2.4965597000000002</v>
      </c>
      <c r="O299" s="6">
        <v>3.3075448999999999</v>
      </c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4"/>
      <c r="AO299" s="4"/>
    </row>
    <row r="300" spans="1:41" ht="18.75" customHeight="1" x14ac:dyDescent="0.25">
      <c r="A300" s="14" t="s">
        <v>347</v>
      </c>
      <c r="B300" s="2" t="s">
        <v>4</v>
      </c>
      <c r="C300" s="2" t="s">
        <v>2</v>
      </c>
      <c r="D300" s="2" t="s">
        <v>24</v>
      </c>
      <c r="E300" s="2" t="s">
        <v>2</v>
      </c>
      <c r="F300" s="2" t="s">
        <v>282</v>
      </c>
      <c r="G300" s="4"/>
      <c r="H300" s="6"/>
      <c r="I300" s="6"/>
      <c r="J300" s="6"/>
      <c r="K300" s="6"/>
      <c r="L300" s="6"/>
      <c r="M300" s="6"/>
      <c r="N300" s="6"/>
      <c r="O300" s="6">
        <v>0.15485560000000001</v>
      </c>
      <c r="P300" s="6">
        <v>0.90097459999999996</v>
      </c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4"/>
      <c r="AO300" s="4"/>
    </row>
    <row r="301" spans="1:41" ht="18.75" customHeight="1" x14ac:dyDescent="0.25">
      <c r="A301" s="14" t="s">
        <v>347</v>
      </c>
      <c r="B301" s="2" t="s">
        <v>4</v>
      </c>
      <c r="C301" s="2" t="s">
        <v>2</v>
      </c>
      <c r="D301" s="2" t="s">
        <v>24</v>
      </c>
      <c r="E301" s="2" t="s">
        <v>2</v>
      </c>
      <c r="F301" s="2" t="s">
        <v>283</v>
      </c>
      <c r="G301" s="4"/>
      <c r="H301" s="6">
        <v>16.5202171</v>
      </c>
      <c r="I301" s="6">
        <v>15.516583900000001</v>
      </c>
      <c r="J301" s="6">
        <v>15.903658999999999</v>
      </c>
      <c r="K301" s="6">
        <v>14.3275731</v>
      </c>
      <c r="L301" s="6">
        <v>15.293779499999999</v>
      </c>
      <c r="M301" s="6">
        <v>16.259986000000001</v>
      </c>
      <c r="N301" s="6">
        <v>34.269263799999997</v>
      </c>
      <c r="O301" s="6">
        <v>35.013418199999997</v>
      </c>
      <c r="P301" s="6">
        <v>35.757572699999997</v>
      </c>
      <c r="Q301" s="6">
        <v>36.501727199999998</v>
      </c>
      <c r="R301" s="6">
        <v>37.245881599999997</v>
      </c>
      <c r="S301" s="6">
        <v>37.990036099999998</v>
      </c>
      <c r="T301" s="6">
        <v>38.869837500000003</v>
      </c>
      <c r="U301" s="6">
        <v>39.749638900000001</v>
      </c>
      <c r="V301" s="6">
        <v>31.678656700000001</v>
      </c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4"/>
      <c r="AO301" s="4"/>
    </row>
    <row r="302" spans="1:41" ht="18.75" customHeight="1" x14ac:dyDescent="0.25">
      <c r="A302" s="14" t="s">
        <v>347</v>
      </c>
      <c r="B302" s="2" t="s">
        <v>4</v>
      </c>
      <c r="C302" s="2" t="s">
        <v>2</v>
      </c>
      <c r="D302" s="2" t="s">
        <v>24</v>
      </c>
      <c r="E302" s="2" t="s">
        <v>2</v>
      </c>
      <c r="F302" s="2" t="s">
        <v>201</v>
      </c>
      <c r="G302" s="4"/>
      <c r="H302" s="6"/>
      <c r="I302" s="6"/>
      <c r="J302" s="6"/>
      <c r="K302" s="6"/>
      <c r="L302" s="6"/>
      <c r="M302" s="6">
        <v>8.843083</v>
      </c>
      <c r="N302" s="6"/>
      <c r="O302" s="6"/>
      <c r="P302" s="6">
        <v>18.248401900000001</v>
      </c>
      <c r="Q302" s="6"/>
      <c r="R302" s="6"/>
      <c r="S302" s="6">
        <v>19.223959499999999</v>
      </c>
      <c r="T302" s="6">
        <v>19.264970900000002</v>
      </c>
      <c r="U302" s="6">
        <v>19.305982199999999</v>
      </c>
      <c r="V302" s="6">
        <v>19.346993600000001</v>
      </c>
      <c r="W302" s="6"/>
      <c r="X302" s="6">
        <v>19.429016300000001</v>
      </c>
      <c r="Y302" s="6">
        <v>19.457559799999999</v>
      </c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4"/>
      <c r="AO302" s="4"/>
    </row>
    <row r="303" spans="1:41" ht="18.75" customHeight="1" x14ac:dyDescent="0.25">
      <c r="A303" s="14" t="s">
        <v>347</v>
      </c>
      <c r="B303" s="2" t="s">
        <v>4</v>
      </c>
      <c r="C303" s="2" t="s">
        <v>2</v>
      </c>
      <c r="D303" s="2" t="s">
        <v>24</v>
      </c>
      <c r="E303" s="2" t="s">
        <v>2</v>
      </c>
      <c r="F303" s="2" t="s">
        <v>202</v>
      </c>
      <c r="G303" s="4"/>
      <c r="H303" s="6">
        <v>-31.189988</v>
      </c>
      <c r="I303" s="6">
        <v>-31.923809599999998</v>
      </c>
      <c r="J303" s="6">
        <v>-31.029278300000001</v>
      </c>
      <c r="K303" s="6">
        <v>-28.107661400000001</v>
      </c>
      <c r="L303" s="6">
        <v>-27.125773500000001</v>
      </c>
      <c r="M303" s="6">
        <v>-24.7094475</v>
      </c>
      <c r="N303" s="6">
        <v>-21.933392399999999</v>
      </c>
      <c r="O303" s="6">
        <v>-18.518217199999999</v>
      </c>
      <c r="P303" s="6">
        <v>-5.9383613000000004</v>
      </c>
      <c r="Q303" s="6">
        <v>-2.0339930000000002</v>
      </c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4"/>
      <c r="AO303" s="4"/>
    </row>
    <row r="304" spans="1:41" ht="18.75" customHeight="1" x14ac:dyDescent="0.25">
      <c r="A304" s="14" t="s">
        <v>347</v>
      </c>
      <c r="B304" s="2" t="s">
        <v>4</v>
      </c>
      <c r="C304" s="2" t="s">
        <v>2</v>
      </c>
      <c r="D304" s="2" t="s">
        <v>24</v>
      </c>
      <c r="E304" s="2" t="s">
        <v>2</v>
      </c>
      <c r="F304" s="2" t="s">
        <v>203</v>
      </c>
      <c r="G304" s="4"/>
      <c r="H304" s="6">
        <v>-22.192823400000002</v>
      </c>
      <c r="I304" s="6">
        <v>-22.926645000000001</v>
      </c>
      <c r="J304" s="6">
        <v>-22.0321137</v>
      </c>
      <c r="K304" s="6">
        <v>-19.1104968</v>
      </c>
      <c r="L304" s="6">
        <v>-18.813954599999999</v>
      </c>
      <c r="M304" s="6">
        <v>-18.517412499999999</v>
      </c>
      <c r="N304" s="6">
        <v>-18.220870300000001</v>
      </c>
      <c r="O304" s="6">
        <v>-17.895684500000002</v>
      </c>
      <c r="P304" s="6">
        <v>0.90097459999999996</v>
      </c>
      <c r="Q304" s="6"/>
      <c r="R304" s="6">
        <v>18.8987737</v>
      </c>
      <c r="S304" s="6">
        <v>19.223959499999999</v>
      </c>
      <c r="T304" s="6">
        <v>19.264970900000002</v>
      </c>
      <c r="U304" s="6">
        <v>19.305982199999999</v>
      </c>
      <c r="V304" s="6">
        <v>19.346993600000001</v>
      </c>
      <c r="W304" s="6">
        <v>19.388005</v>
      </c>
      <c r="X304" s="6">
        <v>19.429016300000001</v>
      </c>
      <c r="Y304" s="6">
        <v>19.457559799999999</v>
      </c>
      <c r="Z304" s="6">
        <v>19.486103400000001</v>
      </c>
      <c r="AA304" s="6">
        <v>19.514646899999999</v>
      </c>
      <c r="AB304" s="6"/>
      <c r="AC304" s="6"/>
      <c r="AD304" s="6"/>
      <c r="AE304" s="6"/>
      <c r="AF304" s="6">
        <v>19.706789700000002</v>
      </c>
      <c r="AG304" s="6">
        <v>19.7518083</v>
      </c>
      <c r="AH304" s="6">
        <v>19.796826899999999</v>
      </c>
      <c r="AI304" s="6">
        <v>19.911574300000002</v>
      </c>
      <c r="AJ304" s="6">
        <v>20.026321800000002</v>
      </c>
      <c r="AK304" s="6">
        <v>20.141069300000002</v>
      </c>
      <c r="AL304" s="6"/>
      <c r="AM304" s="6">
        <v>20.3705642</v>
      </c>
      <c r="AN304" s="4"/>
      <c r="AO304" s="4"/>
    </row>
    <row r="305" spans="1:41" ht="18.75" customHeight="1" x14ac:dyDescent="0.25">
      <c r="A305" s="14" t="s">
        <v>347</v>
      </c>
      <c r="B305" s="2" t="s">
        <v>4</v>
      </c>
      <c r="C305" s="2" t="s">
        <v>2</v>
      </c>
      <c r="D305" s="2" t="s">
        <v>24</v>
      </c>
      <c r="E305" s="2" t="s">
        <v>2</v>
      </c>
      <c r="F305" s="2" t="s">
        <v>204</v>
      </c>
      <c r="G305" s="4"/>
      <c r="H305" s="6"/>
      <c r="I305" s="6"/>
      <c r="J305" s="6"/>
      <c r="K305" s="6"/>
      <c r="L305" s="6"/>
      <c r="M305" s="6"/>
      <c r="N305" s="6">
        <v>22.3401763</v>
      </c>
      <c r="O305" s="6">
        <v>22.823477</v>
      </c>
      <c r="P305" s="6">
        <v>29.133472099999999</v>
      </c>
      <c r="Q305" s="6">
        <v>29.737597900000001</v>
      </c>
      <c r="R305" s="6">
        <v>30.3417238</v>
      </c>
      <c r="S305" s="6">
        <v>30.945849599999999</v>
      </c>
      <c r="T305" s="6">
        <v>31.190118600000002</v>
      </c>
      <c r="U305" s="6">
        <v>31.434387699999998</v>
      </c>
      <c r="V305" s="6">
        <v>31.678656700000001</v>
      </c>
      <c r="W305" s="6">
        <v>31.922925800000002</v>
      </c>
      <c r="X305" s="6">
        <v>32.167194799999997</v>
      </c>
      <c r="Y305" s="6">
        <v>32.594589800000001</v>
      </c>
      <c r="Z305" s="6">
        <v>33.021984799999998</v>
      </c>
      <c r="AA305" s="6">
        <v>33.449379700000001</v>
      </c>
      <c r="AB305" s="6">
        <v>33.876774699999999</v>
      </c>
      <c r="AC305" s="6">
        <v>34.304169700000003</v>
      </c>
      <c r="AD305" s="6">
        <v>34.715946500000001</v>
      </c>
      <c r="AE305" s="6">
        <v>35.127723199999998</v>
      </c>
      <c r="AF305" s="6">
        <v>35.539499999999997</v>
      </c>
      <c r="AG305" s="6">
        <v>35.951276700000001</v>
      </c>
      <c r="AH305" s="6">
        <v>36.363053499999999</v>
      </c>
      <c r="AI305" s="6">
        <v>36.798129299999999</v>
      </c>
      <c r="AJ305" s="6">
        <v>37.2332052</v>
      </c>
      <c r="AK305" s="6">
        <v>37.668281</v>
      </c>
      <c r="AL305" s="6">
        <v>38.1033568</v>
      </c>
      <c r="AM305" s="6">
        <v>38.5384326</v>
      </c>
      <c r="AN305" s="4"/>
      <c r="AO305" s="4"/>
    </row>
    <row r="306" spans="1:41" ht="18.75" customHeight="1" x14ac:dyDescent="0.25">
      <c r="A306" s="14" t="s">
        <v>347</v>
      </c>
      <c r="B306" s="2" t="s">
        <v>4</v>
      </c>
      <c r="C306" s="2" t="s">
        <v>2</v>
      </c>
      <c r="D306" s="2" t="s">
        <v>24</v>
      </c>
      <c r="E306" s="2" t="s">
        <v>2</v>
      </c>
      <c r="F306" s="2" t="s">
        <v>205</v>
      </c>
      <c r="G306" s="4"/>
      <c r="H306" s="6">
        <v>-31.189988</v>
      </c>
      <c r="I306" s="6">
        <v>-31.923809599999998</v>
      </c>
      <c r="J306" s="6">
        <v>-31.029278300000001</v>
      </c>
      <c r="K306" s="6">
        <v>-28.107661400000001</v>
      </c>
      <c r="L306" s="6">
        <v>-27.8111192</v>
      </c>
      <c r="M306" s="6">
        <v>-27.5145771</v>
      </c>
      <c r="N306" s="6">
        <v>-27.218034899999999</v>
      </c>
      <c r="O306" s="6">
        <v>-26.892849099999999</v>
      </c>
      <c r="P306" s="6">
        <v>-26.567663199999998</v>
      </c>
      <c r="Q306" s="6">
        <v>-26.242477399999999</v>
      </c>
      <c r="R306" s="6">
        <v>-25.917291500000001</v>
      </c>
      <c r="S306" s="6">
        <v>-25.5921056</v>
      </c>
      <c r="T306" s="6">
        <v>-25.551094299999999</v>
      </c>
      <c r="U306" s="6">
        <v>-25.5100829</v>
      </c>
      <c r="V306" s="6">
        <v>-25.469071599999999</v>
      </c>
      <c r="W306" s="6"/>
      <c r="X306" s="6"/>
      <c r="Y306" s="6"/>
      <c r="Z306" s="6"/>
      <c r="AA306" s="6"/>
      <c r="AB306" s="6">
        <v>19.5431904</v>
      </c>
      <c r="AC306" s="6">
        <v>19.571733900000002</v>
      </c>
      <c r="AD306" s="6">
        <v>19.6167525</v>
      </c>
      <c r="AE306" s="6">
        <v>19.661771099999999</v>
      </c>
      <c r="AF306" s="6">
        <v>19.706789700000002</v>
      </c>
      <c r="AG306" s="6">
        <v>19.7518083</v>
      </c>
      <c r="AH306" s="6">
        <v>19.796826899999999</v>
      </c>
      <c r="AI306" s="6">
        <v>19.911574300000002</v>
      </c>
      <c r="AJ306" s="6">
        <v>20.026321800000002</v>
      </c>
      <c r="AK306" s="6">
        <v>20.141069300000002</v>
      </c>
      <c r="AL306" s="6">
        <v>20.2558167</v>
      </c>
      <c r="AM306" s="6">
        <v>20.3705642</v>
      </c>
      <c r="AN306" s="4"/>
      <c r="AO306" s="4"/>
    </row>
    <row r="307" spans="1:41" ht="18.75" customHeight="1" x14ac:dyDescent="0.25">
      <c r="A307" s="14" t="s">
        <v>347</v>
      </c>
      <c r="B307" s="2" t="s">
        <v>4</v>
      </c>
      <c r="C307" s="2" t="s">
        <v>2</v>
      </c>
      <c r="D307" s="2" t="s">
        <v>24</v>
      </c>
      <c r="E307" s="2" t="s">
        <v>2</v>
      </c>
      <c r="F307" s="2" t="s">
        <v>206</v>
      </c>
      <c r="G307" s="4"/>
      <c r="H307" s="6">
        <v>-25.930090400000001</v>
      </c>
      <c r="I307" s="6">
        <v>-27.066069899999999</v>
      </c>
      <c r="J307" s="6">
        <v>-26.235513900000001</v>
      </c>
      <c r="K307" s="6">
        <v>-25.404958000000001</v>
      </c>
      <c r="L307" s="6">
        <v>-24.5744021</v>
      </c>
      <c r="M307" s="6">
        <v>-23.7438462</v>
      </c>
      <c r="N307" s="6">
        <v>-22.913290199999999</v>
      </c>
      <c r="O307" s="6">
        <v>-22.420180800000001</v>
      </c>
      <c r="P307" s="6">
        <v>-13.213634900000001</v>
      </c>
      <c r="Q307" s="6">
        <v>-12.720525500000001</v>
      </c>
      <c r="R307" s="6">
        <v>-11.5877046</v>
      </c>
      <c r="S307" s="6">
        <v>-9.1090478000000008</v>
      </c>
      <c r="T307" s="6">
        <v>-6.6010517999999996</v>
      </c>
      <c r="U307" s="6">
        <v>-3.7920582</v>
      </c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4"/>
      <c r="AO307" s="4"/>
    </row>
    <row r="308" spans="1:41" ht="18.75" customHeight="1" x14ac:dyDescent="0.25">
      <c r="A308" s="14" t="s">
        <v>347</v>
      </c>
      <c r="B308" s="2" t="s">
        <v>4</v>
      </c>
      <c r="C308" s="2" t="s">
        <v>2</v>
      </c>
      <c r="D308" s="2" t="s">
        <v>24</v>
      </c>
      <c r="E308" s="2" t="s">
        <v>2</v>
      </c>
      <c r="F308" s="2" t="s">
        <v>207</v>
      </c>
      <c r="G308" s="4"/>
      <c r="H308" s="6"/>
      <c r="I308" s="6"/>
      <c r="J308" s="6"/>
      <c r="K308" s="6"/>
      <c r="L308" s="6"/>
      <c r="M308" s="6">
        <v>1.1305982000000001</v>
      </c>
      <c r="N308" s="6">
        <v>2.4965597000000002</v>
      </c>
      <c r="O308" s="6">
        <v>3.3075448999999999</v>
      </c>
      <c r="P308" s="6"/>
      <c r="Q308" s="6"/>
      <c r="R308" s="6"/>
      <c r="S308" s="6"/>
      <c r="T308" s="6"/>
      <c r="U308" s="6">
        <v>43.420112099999997</v>
      </c>
      <c r="V308" s="6">
        <v>44.378926300000003</v>
      </c>
      <c r="W308" s="6">
        <v>45.337740500000002</v>
      </c>
      <c r="X308" s="6">
        <v>46.296554800000003</v>
      </c>
      <c r="Y308" s="6">
        <v>47.059760500000003</v>
      </c>
      <c r="Z308" s="6">
        <v>47.822966200000003</v>
      </c>
      <c r="AA308" s="6">
        <v>48.586171899999997</v>
      </c>
      <c r="AB308" s="6">
        <v>49.349377599999997</v>
      </c>
      <c r="AC308" s="6">
        <v>50.112583399999998</v>
      </c>
      <c r="AD308" s="6">
        <v>51.023319600000001</v>
      </c>
      <c r="AE308" s="6">
        <v>51.934055899999997</v>
      </c>
      <c r="AF308" s="6">
        <v>52.844792099999999</v>
      </c>
      <c r="AG308" s="6">
        <v>53.755528400000003</v>
      </c>
      <c r="AH308" s="6">
        <v>54.666264599999998</v>
      </c>
      <c r="AI308" s="6">
        <v>55.547880300000003</v>
      </c>
      <c r="AJ308" s="6">
        <v>56.429496</v>
      </c>
      <c r="AK308" s="6">
        <v>57.311111699999998</v>
      </c>
      <c r="AL308" s="6">
        <v>58.192727300000001</v>
      </c>
      <c r="AM308" s="6">
        <v>59.074342999999999</v>
      </c>
      <c r="AN308" s="4"/>
      <c r="AO308" s="4"/>
    </row>
    <row r="309" spans="1:41" ht="18.75" customHeight="1" x14ac:dyDescent="0.25">
      <c r="A309" s="14" t="s">
        <v>347</v>
      </c>
      <c r="B309" s="2" t="s">
        <v>4</v>
      </c>
      <c r="C309" s="2" t="s">
        <v>2</v>
      </c>
      <c r="D309" s="2" t="s">
        <v>24</v>
      </c>
      <c r="E309" s="2" t="s">
        <v>2</v>
      </c>
      <c r="F309" s="2" t="s">
        <v>208</v>
      </c>
      <c r="G309" s="4"/>
      <c r="H309" s="6">
        <v>-5.1559542</v>
      </c>
      <c r="I309" s="6">
        <v>-6.8747936000000003</v>
      </c>
      <c r="J309" s="6">
        <v>-5.6180874999999997</v>
      </c>
      <c r="K309" s="6">
        <v>-4.3613815000000002</v>
      </c>
      <c r="L309" s="6">
        <v>-3.1046754999999999</v>
      </c>
      <c r="M309" s="6">
        <v>-1.8479695</v>
      </c>
      <c r="N309" s="6">
        <v>-0.59126350000000005</v>
      </c>
      <c r="O309" s="6">
        <v>0.15485560000000001</v>
      </c>
      <c r="P309" s="6">
        <v>0.90097459999999996</v>
      </c>
      <c r="Q309" s="6"/>
      <c r="R309" s="6"/>
      <c r="S309" s="6"/>
      <c r="T309" s="6"/>
      <c r="U309" s="6"/>
      <c r="V309" s="6"/>
      <c r="W309" s="6">
        <v>41.6188261</v>
      </c>
      <c r="X309" s="6">
        <v>42.500950199999998</v>
      </c>
      <c r="Y309" s="6">
        <v>43.203111399999997</v>
      </c>
      <c r="Z309" s="6">
        <v>43.905272600000004</v>
      </c>
      <c r="AA309" s="6">
        <v>44.607433800000003</v>
      </c>
      <c r="AB309" s="6">
        <v>25.766404699999999</v>
      </c>
      <c r="AC309" s="6">
        <v>26.440022299999999</v>
      </c>
      <c r="AD309" s="6">
        <v>27.232895299999999</v>
      </c>
      <c r="AE309" s="6">
        <v>28.025768299999999</v>
      </c>
      <c r="AF309" s="6">
        <v>48.525430999999998</v>
      </c>
      <c r="AG309" s="6">
        <v>49.363322599999996</v>
      </c>
      <c r="AH309" s="6">
        <v>50.201214200000003</v>
      </c>
      <c r="AI309" s="6">
        <v>51.012314500000002</v>
      </c>
      <c r="AJ309" s="6">
        <v>51.823414700000001</v>
      </c>
      <c r="AK309" s="6">
        <v>52.634514899999999</v>
      </c>
      <c r="AL309" s="6">
        <v>33.189798400000001</v>
      </c>
      <c r="AM309" s="6">
        <v>54.256715300000003</v>
      </c>
      <c r="AN309" s="4"/>
      <c r="AO309" s="4"/>
    </row>
    <row r="310" spans="1:41" ht="18.75" customHeight="1" x14ac:dyDescent="0.25">
      <c r="A310" s="14" t="s">
        <v>347</v>
      </c>
      <c r="B310" s="2" t="s">
        <v>4</v>
      </c>
      <c r="C310" s="2" t="s">
        <v>2</v>
      </c>
      <c r="D310" s="2" t="s">
        <v>24</v>
      </c>
      <c r="E310" s="2" t="s">
        <v>2</v>
      </c>
      <c r="F310" s="2" t="s">
        <v>284</v>
      </c>
      <c r="G310" s="4"/>
      <c r="H310" s="6">
        <v>16.5202171</v>
      </c>
      <c r="I310" s="6">
        <v>15.516583900000001</v>
      </c>
      <c r="J310" s="6">
        <v>15.903658999999999</v>
      </c>
      <c r="K310" s="6">
        <v>14.3275731</v>
      </c>
      <c r="L310" s="6">
        <v>15.293779499999999</v>
      </c>
      <c r="M310" s="6">
        <v>16.259986000000001</v>
      </c>
      <c r="N310" s="6">
        <v>34.269263799999997</v>
      </c>
      <c r="O310" s="6">
        <v>35.013418199999997</v>
      </c>
      <c r="P310" s="6">
        <v>35.757572699999997</v>
      </c>
      <c r="Q310" s="6">
        <v>36.501727199999998</v>
      </c>
      <c r="R310" s="6">
        <v>37.245881599999997</v>
      </c>
      <c r="S310" s="6">
        <v>37.990036099999998</v>
      </c>
      <c r="T310" s="6">
        <v>38.869837500000003</v>
      </c>
      <c r="U310" s="6">
        <v>39.749638900000001</v>
      </c>
      <c r="V310" s="6">
        <v>31.678656700000001</v>
      </c>
      <c r="W310" s="6"/>
      <c r="X310" s="6"/>
      <c r="Y310" s="6"/>
      <c r="Z310" s="6"/>
      <c r="AA310" s="6"/>
      <c r="AB310" s="6"/>
      <c r="AC310" s="6">
        <v>45.890605000000001</v>
      </c>
      <c r="AD310" s="6">
        <v>46.726290400000003</v>
      </c>
      <c r="AE310" s="6">
        <v>47.561975799999999</v>
      </c>
      <c r="AF310" s="6">
        <v>48.525430999999998</v>
      </c>
      <c r="AG310" s="6">
        <v>49.363322599999996</v>
      </c>
      <c r="AH310" s="6">
        <v>50.201214200000003</v>
      </c>
      <c r="AI310" s="6">
        <v>51.012314500000002</v>
      </c>
      <c r="AJ310" s="6">
        <v>51.823414700000001</v>
      </c>
      <c r="AK310" s="6">
        <v>52.634514899999999</v>
      </c>
      <c r="AL310" s="6">
        <v>53.445615099999998</v>
      </c>
      <c r="AM310" s="6">
        <v>54.256715300000003</v>
      </c>
      <c r="AN310" s="4"/>
      <c r="AO310" s="4"/>
    </row>
    <row r="311" spans="1:41" ht="18.75" customHeight="1" x14ac:dyDescent="0.25">
      <c r="A311" s="14" t="s">
        <v>347</v>
      </c>
      <c r="B311" s="2" t="s">
        <v>4</v>
      </c>
      <c r="C311" s="2" t="s">
        <v>2</v>
      </c>
      <c r="D311" s="2" t="s">
        <v>24</v>
      </c>
      <c r="E311" s="2" t="s">
        <v>2</v>
      </c>
      <c r="F311" s="2" t="s">
        <v>209</v>
      </c>
      <c r="G311" s="4"/>
      <c r="H311" s="6">
        <v>-43.402777800000003</v>
      </c>
      <c r="I311" s="6">
        <v>-43.402777800000003</v>
      </c>
      <c r="J311" s="6">
        <v>-43.402777800000003</v>
      </c>
      <c r="K311" s="6">
        <v>-43.402777800000003</v>
      </c>
      <c r="L311" s="6">
        <v>-43.402777800000003</v>
      </c>
      <c r="M311" s="6">
        <v>-43.402777800000003</v>
      </c>
      <c r="N311" s="6">
        <v>-43.402777800000003</v>
      </c>
      <c r="O311" s="6">
        <v>-43.402777800000003</v>
      </c>
      <c r="P311" s="6">
        <v>-43.402777800000003</v>
      </c>
      <c r="Q311" s="6">
        <v>-43.402777800000003</v>
      </c>
      <c r="R311" s="6">
        <v>-43.402777800000003</v>
      </c>
      <c r="S311" s="6">
        <v>-43.402777800000003</v>
      </c>
      <c r="T311" s="6">
        <v>-43.402777800000003</v>
      </c>
      <c r="U311" s="6">
        <v>-43.402777800000003</v>
      </c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4"/>
      <c r="AO311" s="4"/>
    </row>
    <row r="312" spans="1:41" ht="18.75" customHeight="1" x14ac:dyDescent="0.25">
      <c r="A312" s="14" t="s">
        <v>347</v>
      </c>
      <c r="B312" s="2" t="s">
        <v>4</v>
      </c>
      <c r="C312" s="2" t="s">
        <v>2</v>
      </c>
      <c r="D312" s="2" t="s">
        <v>24</v>
      </c>
      <c r="E312" s="2" t="s">
        <v>2</v>
      </c>
      <c r="F312" s="2" t="s">
        <v>285</v>
      </c>
      <c r="G312" s="4"/>
      <c r="H312" s="6">
        <v>5.1559542</v>
      </c>
      <c r="I312" s="6">
        <v>6.8747936000000003</v>
      </c>
      <c r="J312" s="6">
        <v>5.6180874999999997</v>
      </c>
      <c r="K312" s="6">
        <v>4.3613815000000002</v>
      </c>
      <c r="L312" s="6">
        <v>3.1046754999999999</v>
      </c>
      <c r="M312" s="6">
        <v>1.8479695</v>
      </c>
      <c r="N312" s="6">
        <v>0.59126350000000005</v>
      </c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>
        <v>19.5431904</v>
      </c>
      <c r="AC312" s="6">
        <v>19.571733900000002</v>
      </c>
      <c r="AD312" s="6">
        <v>19.6167525</v>
      </c>
      <c r="AE312" s="6">
        <v>19.661771099999999</v>
      </c>
      <c r="AF312" s="6"/>
      <c r="AG312" s="6"/>
      <c r="AH312" s="6"/>
      <c r="AI312" s="6"/>
      <c r="AJ312" s="6"/>
      <c r="AK312" s="6"/>
      <c r="AL312" s="6">
        <v>20.2558167</v>
      </c>
      <c r="AM312" s="6"/>
      <c r="AN312" s="4"/>
      <c r="AO312" s="4"/>
    </row>
    <row r="313" spans="1:41" ht="18.75" customHeight="1" x14ac:dyDescent="0.25">
      <c r="A313" s="14" t="s">
        <v>347</v>
      </c>
      <c r="B313" s="2" t="s">
        <v>4</v>
      </c>
      <c r="C313" s="2" t="s">
        <v>2</v>
      </c>
      <c r="D313" s="2" t="s">
        <v>24</v>
      </c>
      <c r="E313" s="2" t="s">
        <v>2</v>
      </c>
      <c r="F313" s="2" t="s">
        <v>210</v>
      </c>
      <c r="G313" s="4"/>
      <c r="H313" s="6"/>
      <c r="I313" s="6"/>
      <c r="J313" s="6"/>
      <c r="K313" s="6"/>
      <c r="L313" s="6"/>
      <c r="M313" s="6"/>
      <c r="N313" s="6"/>
      <c r="O313" s="6"/>
      <c r="P313" s="6">
        <v>18.248401900000001</v>
      </c>
      <c r="Q313" s="6"/>
      <c r="R313" s="6"/>
      <c r="S313" s="6">
        <v>19.223959499999999</v>
      </c>
      <c r="T313" s="6">
        <v>19.264970900000002</v>
      </c>
      <c r="U313" s="6">
        <v>19.305982199999999</v>
      </c>
      <c r="V313" s="6">
        <v>19.346993600000001</v>
      </c>
      <c r="W313" s="6">
        <v>19.388005</v>
      </c>
      <c r="X313" s="6">
        <v>19.429016300000001</v>
      </c>
      <c r="Y313" s="6">
        <v>19.457559799999999</v>
      </c>
      <c r="Z313" s="6">
        <v>18.871603499999999</v>
      </c>
      <c r="AA313" s="6">
        <v>19.514646899999999</v>
      </c>
      <c r="AB313" s="6">
        <v>19.5431904</v>
      </c>
      <c r="AC313" s="6">
        <v>19.571733900000002</v>
      </c>
      <c r="AD313" s="6">
        <v>19.6167525</v>
      </c>
      <c r="AE313" s="6">
        <v>19.661771099999999</v>
      </c>
      <c r="AF313" s="6">
        <v>19.706789700000002</v>
      </c>
      <c r="AG313" s="6">
        <v>19.7518083</v>
      </c>
      <c r="AH313" s="6">
        <v>19.796826899999999</v>
      </c>
      <c r="AI313" s="6">
        <v>19.911574300000002</v>
      </c>
      <c r="AJ313" s="6">
        <v>20.026321800000002</v>
      </c>
      <c r="AK313" s="6">
        <v>20.141069300000002</v>
      </c>
      <c r="AL313" s="6">
        <v>20.2558167</v>
      </c>
      <c r="AM313" s="6">
        <v>20.3705642</v>
      </c>
      <c r="AN313" s="4"/>
      <c r="AO313" s="4"/>
    </row>
    <row r="314" spans="1:41" ht="18.75" customHeight="1" x14ac:dyDescent="0.25">
      <c r="A314" s="14" t="s">
        <v>347</v>
      </c>
      <c r="B314" s="2" t="s">
        <v>4</v>
      </c>
      <c r="C314" s="2" t="s">
        <v>2</v>
      </c>
      <c r="D314" s="2" t="s">
        <v>24</v>
      </c>
      <c r="E314" s="2" t="s">
        <v>2</v>
      </c>
      <c r="F314" s="2" t="s">
        <v>211</v>
      </c>
      <c r="G314" s="4"/>
      <c r="H314" s="6">
        <v>-31.189988</v>
      </c>
      <c r="I314" s="6">
        <v>-31.923809599999998</v>
      </c>
      <c r="J314" s="6">
        <v>-31.029278300000001</v>
      </c>
      <c r="K314" s="6">
        <v>-28.107661400000001</v>
      </c>
      <c r="L314" s="6">
        <v>-27.125773500000001</v>
      </c>
      <c r="M314" s="6">
        <v>-24.7094475</v>
      </c>
      <c r="N314" s="6">
        <v>-21.933392399999999</v>
      </c>
      <c r="O314" s="6">
        <v>-18.518217199999999</v>
      </c>
      <c r="P314" s="6">
        <v>-14.651797800000001</v>
      </c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4"/>
      <c r="AO314" s="4"/>
    </row>
    <row r="315" spans="1:41" ht="18.75" customHeight="1" x14ac:dyDescent="0.25">
      <c r="A315" s="14" t="s">
        <v>347</v>
      </c>
      <c r="B315" s="2" t="s">
        <v>4</v>
      </c>
      <c r="C315" s="2" t="s">
        <v>2</v>
      </c>
      <c r="D315" s="2" t="s">
        <v>24</v>
      </c>
      <c r="E315" s="2" t="s">
        <v>2</v>
      </c>
      <c r="F315" s="2" t="s">
        <v>212</v>
      </c>
      <c r="G315" s="4"/>
      <c r="H315" s="6">
        <v>-17.036869200000002</v>
      </c>
      <c r="I315" s="6">
        <v>-16.0518514</v>
      </c>
      <c r="J315" s="6">
        <v>-16.414026199999999</v>
      </c>
      <c r="K315" s="6">
        <v>-14.7491153</v>
      </c>
      <c r="L315" s="6">
        <v>-15.7092791</v>
      </c>
      <c r="M315" s="6">
        <v>-16.669443000000001</v>
      </c>
      <c r="N315" s="6">
        <v>-17.629606899999999</v>
      </c>
      <c r="O315" s="6">
        <v>-18.050540099999999</v>
      </c>
      <c r="P315" s="6"/>
      <c r="Q315" s="6"/>
      <c r="R315" s="6">
        <v>18.8987737</v>
      </c>
      <c r="S315" s="6">
        <v>19.223959499999999</v>
      </c>
      <c r="T315" s="6">
        <v>19.264970900000002</v>
      </c>
      <c r="U315" s="6">
        <v>19.305982199999999</v>
      </c>
      <c r="V315" s="6">
        <v>19.346993600000001</v>
      </c>
      <c r="W315" s="6">
        <v>19.388005</v>
      </c>
      <c r="X315" s="6">
        <v>19.429016300000001</v>
      </c>
      <c r="Y315" s="6">
        <v>19.457559799999999</v>
      </c>
      <c r="Z315" s="6">
        <v>19.486103400000001</v>
      </c>
      <c r="AA315" s="6">
        <v>19.514646899999999</v>
      </c>
      <c r="AB315" s="6">
        <v>19.5431904</v>
      </c>
      <c r="AC315" s="6">
        <v>19.571733900000002</v>
      </c>
      <c r="AD315" s="6">
        <v>19.6167525</v>
      </c>
      <c r="AE315" s="6">
        <v>19.661771099999999</v>
      </c>
      <c r="AF315" s="6">
        <v>19.706789700000002</v>
      </c>
      <c r="AG315" s="6">
        <v>19.7518083</v>
      </c>
      <c r="AH315" s="6">
        <v>19.796826899999999</v>
      </c>
      <c r="AI315" s="6">
        <v>19.911574300000002</v>
      </c>
      <c r="AJ315" s="6">
        <v>20.026321800000002</v>
      </c>
      <c r="AK315" s="6">
        <v>20.141069300000002</v>
      </c>
      <c r="AL315" s="6">
        <v>20.2558167</v>
      </c>
      <c r="AM315" s="6">
        <v>20.3705642</v>
      </c>
      <c r="AN315" s="4"/>
      <c r="AO315" s="4"/>
    </row>
    <row r="316" spans="1:41" ht="18.75" customHeight="1" x14ac:dyDescent="0.25">
      <c r="A316" s="14" t="s">
        <v>347</v>
      </c>
      <c r="B316" s="2" t="s">
        <v>4</v>
      </c>
      <c r="C316" s="2" t="s">
        <v>2</v>
      </c>
      <c r="D316" s="2" t="s">
        <v>24</v>
      </c>
      <c r="E316" s="2" t="s">
        <v>2</v>
      </c>
      <c r="F316" s="2" t="s">
        <v>213</v>
      </c>
      <c r="G316" s="4"/>
      <c r="H316" s="6">
        <v>-16.5202171</v>
      </c>
      <c r="I316" s="6">
        <v>-15.516583900000001</v>
      </c>
      <c r="J316" s="6">
        <v>-15.903658999999999</v>
      </c>
      <c r="K316" s="6">
        <v>-14.3275731</v>
      </c>
      <c r="L316" s="6">
        <v>-15.293779499999999</v>
      </c>
      <c r="M316" s="6">
        <v>-16.259986000000001</v>
      </c>
      <c r="N316" s="6">
        <v>-11.9290874</v>
      </c>
      <c r="O316" s="6">
        <v>-12.1899412</v>
      </c>
      <c r="P316" s="6">
        <v>-6.6241006000000002</v>
      </c>
      <c r="Q316" s="6">
        <v>-6.7641292999999996</v>
      </c>
      <c r="R316" s="6">
        <v>-6.9041579000000004</v>
      </c>
      <c r="S316" s="6">
        <v>-7.0441865000000004</v>
      </c>
      <c r="T316" s="6">
        <v>-7.6797189000000001</v>
      </c>
      <c r="U316" s="6">
        <v>-8.3152512999999999</v>
      </c>
      <c r="V316" s="6"/>
      <c r="W316" s="6">
        <v>31.922925800000002</v>
      </c>
      <c r="X316" s="6">
        <v>32.167194799999997</v>
      </c>
      <c r="Y316" s="6">
        <v>32.594589800000001</v>
      </c>
      <c r="Z316" s="6">
        <v>33.021984799999998</v>
      </c>
      <c r="AA316" s="6">
        <v>33.449379700000001</v>
      </c>
      <c r="AB316" s="6">
        <v>33.876774699999999</v>
      </c>
      <c r="AC316" s="6">
        <v>34.304169700000003</v>
      </c>
      <c r="AD316" s="6">
        <v>34.715946500000001</v>
      </c>
      <c r="AE316" s="6">
        <v>35.127723199999998</v>
      </c>
      <c r="AF316" s="6">
        <v>35.539499999999997</v>
      </c>
      <c r="AG316" s="6">
        <v>35.951276700000001</v>
      </c>
      <c r="AH316" s="6">
        <v>36.363053499999999</v>
      </c>
      <c r="AI316" s="6">
        <v>36.798129299999999</v>
      </c>
      <c r="AJ316" s="6">
        <v>37.2332052</v>
      </c>
      <c r="AK316" s="6">
        <v>37.668281</v>
      </c>
      <c r="AL316" s="6">
        <v>38.1033568</v>
      </c>
      <c r="AM316" s="6">
        <v>38.5384326</v>
      </c>
      <c r="AN316" s="4"/>
      <c r="AO316" s="4"/>
    </row>
    <row r="317" spans="1:41" ht="18.75" customHeight="1" x14ac:dyDescent="0.25">
      <c r="A317" s="14" t="s">
        <v>347</v>
      </c>
      <c r="B317" s="2" t="s">
        <v>4</v>
      </c>
      <c r="C317" s="2" t="s">
        <v>2</v>
      </c>
      <c r="D317" s="2" t="s">
        <v>24</v>
      </c>
      <c r="E317" s="2" t="s">
        <v>2</v>
      </c>
      <c r="F317" s="2" t="s">
        <v>214</v>
      </c>
      <c r="G317" s="4"/>
      <c r="H317" s="6">
        <v>-31.189988</v>
      </c>
      <c r="I317" s="6">
        <v>-31.923809599999998</v>
      </c>
      <c r="J317" s="6">
        <v>-31.029278300000001</v>
      </c>
      <c r="K317" s="6">
        <v>-28.107661400000001</v>
      </c>
      <c r="L317" s="6">
        <v>-27.8111192</v>
      </c>
      <c r="M317" s="6">
        <v>-27.5145771</v>
      </c>
      <c r="N317" s="6">
        <v>-27.218034899999999</v>
      </c>
      <c r="O317" s="6">
        <v>-26.892849099999999</v>
      </c>
      <c r="P317" s="6">
        <v>-26.567663199999998</v>
      </c>
      <c r="Q317" s="6">
        <v>-26.242477399999999</v>
      </c>
      <c r="R317" s="6">
        <v>-25.917291500000001</v>
      </c>
      <c r="S317" s="6">
        <v>-25.5921056</v>
      </c>
      <c r="T317" s="6">
        <v>-25.551094299999999</v>
      </c>
      <c r="U317" s="6">
        <v>-25.5100829</v>
      </c>
      <c r="V317" s="6">
        <v>-25.469071599999999</v>
      </c>
      <c r="W317" s="6"/>
      <c r="X317" s="6"/>
      <c r="Y317" s="6"/>
      <c r="Z317" s="6"/>
      <c r="AA317" s="6"/>
      <c r="AB317" s="6">
        <v>19.5431904</v>
      </c>
      <c r="AC317" s="6">
        <v>19.571733900000002</v>
      </c>
      <c r="AD317" s="6">
        <v>19.6167525</v>
      </c>
      <c r="AE317" s="6">
        <v>19.661771099999999</v>
      </c>
      <c r="AF317" s="6">
        <v>19.706789700000002</v>
      </c>
      <c r="AG317" s="6">
        <v>19.7518083</v>
      </c>
      <c r="AH317" s="6">
        <v>19.796826899999999</v>
      </c>
      <c r="AI317" s="6">
        <v>19.911574300000002</v>
      </c>
      <c r="AJ317" s="6">
        <v>20.026321800000002</v>
      </c>
      <c r="AK317" s="6">
        <v>20.141069300000002</v>
      </c>
      <c r="AL317" s="6">
        <v>20.2558167</v>
      </c>
      <c r="AM317" s="6">
        <v>20.3705642</v>
      </c>
      <c r="AN317" s="4"/>
      <c r="AO317" s="4"/>
    </row>
    <row r="318" spans="1:41" ht="18.75" customHeight="1" x14ac:dyDescent="0.25">
      <c r="A318" s="14" t="s">
        <v>347</v>
      </c>
      <c r="B318" s="2" t="s">
        <v>4</v>
      </c>
      <c r="C318" s="2" t="s">
        <v>2</v>
      </c>
      <c r="D318" s="2" t="s">
        <v>24</v>
      </c>
      <c r="E318" s="2" t="s">
        <v>2</v>
      </c>
      <c r="F318" s="2" t="s">
        <v>215</v>
      </c>
      <c r="G318" s="4"/>
      <c r="H318" s="6">
        <v>-25.930090400000001</v>
      </c>
      <c r="I318" s="6">
        <v>-27.066069899999999</v>
      </c>
      <c r="J318" s="6">
        <v>-26.235513900000001</v>
      </c>
      <c r="K318" s="6">
        <v>-25.404958000000001</v>
      </c>
      <c r="L318" s="6">
        <v>-24.5744021</v>
      </c>
      <c r="M318" s="6">
        <v>-23.7438462</v>
      </c>
      <c r="N318" s="6">
        <v>-22.913290199999999</v>
      </c>
      <c r="O318" s="6">
        <v>-22.420180800000001</v>
      </c>
      <c r="P318" s="6">
        <v>-21.927071399999999</v>
      </c>
      <c r="Q318" s="6">
        <v>-10.6865325</v>
      </c>
      <c r="R318" s="6">
        <v>-14.716095899999999</v>
      </c>
      <c r="S318" s="6">
        <v>-17.822484299999999</v>
      </c>
      <c r="T318" s="6">
        <v>-15.314488300000001</v>
      </c>
      <c r="U318" s="6">
        <v>-12.5054947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4"/>
      <c r="AO318" s="4"/>
    </row>
    <row r="319" spans="1:41" ht="18.75" customHeight="1" x14ac:dyDescent="0.25">
      <c r="A319" s="14" t="s">
        <v>347</v>
      </c>
      <c r="B319" s="2" t="s">
        <v>4</v>
      </c>
      <c r="C319" s="2" t="s">
        <v>2</v>
      </c>
      <c r="D319" s="2" t="s">
        <v>24</v>
      </c>
      <c r="E319" s="2" t="s">
        <v>2</v>
      </c>
      <c r="F319" s="2" t="s">
        <v>216</v>
      </c>
      <c r="G319" s="4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>
        <v>43.420112099999997</v>
      </c>
      <c r="V319" s="6">
        <v>44.378926300000003</v>
      </c>
      <c r="W319" s="6">
        <v>45.337740500000002</v>
      </c>
      <c r="X319" s="6">
        <v>46.296554800000003</v>
      </c>
      <c r="Y319" s="6">
        <v>47.059760500000003</v>
      </c>
      <c r="Z319" s="6">
        <v>47.822966200000003</v>
      </c>
      <c r="AA319" s="6">
        <v>48.586171899999997</v>
      </c>
      <c r="AB319" s="6">
        <v>49.349377599999997</v>
      </c>
      <c r="AC319" s="6">
        <v>50.112583399999998</v>
      </c>
      <c r="AD319" s="6">
        <v>51.023319600000001</v>
      </c>
      <c r="AE319" s="6">
        <v>51.934055899999997</v>
      </c>
      <c r="AF319" s="6">
        <v>52.844792099999999</v>
      </c>
      <c r="AG319" s="6">
        <v>53.755528400000003</v>
      </c>
      <c r="AH319" s="6">
        <v>54.666264599999998</v>
      </c>
      <c r="AI319" s="6">
        <v>55.547880300000003</v>
      </c>
      <c r="AJ319" s="6">
        <v>56.429496</v>
      </c>
      <c r="AK319" s="6">
        <v>57.311111699999998</v>
      </c>
      <c r="AL319" s="6">
        <v>58.192727300000001</v>
      </c>
      <c r="AM319" s="6">
        <v>59.074342999999999</v>
      </c>
      <c r="AN319" s="4"/>
      <c r="AO319" s="4"/>
    </row>
    <row r="320" spans="1:41" ht="18.75" customHeight="1" x14ac:dyDescent="0.25">
      <c r="A320" s="14" t="s">
        <v>347</v>
      </c>
      <c r="B320" s="2" t="s">
        <v>4</v>
      </c>
      <c r="C320" s="2" t="s">
        <v>2</v>
      </c>
      <c r="D320" s="2" t="s">
        <v>24</v>
      </c>
      <c r="E320" s="2" t="s">
        <v>2</v>
      </c>
      <c r="F320" s="2" t="s">
        <v>217</v>
      </c>
      <c r="G320" s="4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>
        <v>41.6188261</v>
      </c>
      <c r="X320" s="6">
        <v>42.500950199999998</v>
      </c>
      <c r="Y320" s="6">
        <v>43.203111399999997</v>
      </c>
      <c r="Z320" s="6">
        <v>43.905272600000004</v>
      </c>
      <c r="AA320" s="6">
        <v>44.607433800000003</v>
      </c>
      <c r="AB320" s="6">
        <v>45.309595000000002</v>
      </c>
      <c r="AC320" s="6">
        <v>46.011756200000001</v>
      </c>
      <c r="AD320" s="6">
        <v>46.8496478</v>
      </c>
      <c r="AE320" s="6">
        <v>47.687539399999999</v>
      </c>
      <c r="AF320" s="6">
        <v>48.525430999999998</v>
      </c>
      <c r="AG320" s="6">
        <v>49.363322599999996</v>
      </c>
      <c r="AH320" s="6">
        <v>50.201214200000003</v>
      </c>
      <c r="AI320" s="6">
        <v>51.012314500000002</v>
      </c>
      <c r="AJ320" s="6">
        <v>51.823414700000001</v>
      </c>
      <c r="AK320" s="6">
        <v>52.634514899999999</v>
      </c>
      <c r="AL320" s="6">
        <v>53.445615099999998</v>
      </c>
      <c r="AM320" s="6">
        <v>54.256715300000003</v>
      </c>
      <c r="AN320" s="4"/>
      <c r="AO320" s="4"/>
    </row>
    <row r="321" spans="1:41" ht="18.75" customHeight="1" x14ac:dyDescent="0.25">
      <c r="A321" s="14" t="s">
        <v>347</v>
      </c>
      <c r="B321" s="2" t="s">
        <v>4</v>
      </c>
      <c r="C321" s="2" t="s">
        <v>2</v>
      </c>
      <c r="D321" s="2" t="s">
        <v>24</v>
      </c>
      <c r="E321" s="2" t="s">
        <v>2</v>
      </c>
      <c r="F321" s="2" t="s">
        <v>218</v>
      </c>
      <c r="G321" s="4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>
        <v>45.890605000000001</v>
      </c>
      <c r="AD321" s="6">
        <v>46.726290400000003</v>
      </c>
      <c r="AE321" s="6">
        <v>47.561975799999999</v>
      </c>
      <c r="AF321" s="6">
        <v>48.525430999999998</v>
      </c>
      <c r="AG321" s="6">
        <v>49.363322599999996</v>
      </c>
      <c r="AH321" s="6">
        <v>50.201214200000003</v>
      </c>
      <c r="AI321" s="6">
        <v>51.012314500000002</v>
      </c>
      <c r="AJ321" s="6">
        <v>51.823414700000001</v>
      </c>
      <c r="AK321" s="6">
        <v>52.634514899999999</v>
      </c>
      <c r="AL321" s="6">
        <v>53.445615099999998</v>
      </c>
      <c r="AM321" s="6">
        <v>54.256715300000003</v>
      </c>
      <c r="AN321" s="4"/>
      <c r="AO321" s="4"/>
    </row>
    <row r="322" spans="1:41" ht="18.75" customHeight="1" x14ac:dyDescent="0.25">
      <c r="A322" s="14" t="s">
        <v>347</v>
      </c>
      <c r="B322" s="2" t="s">
        <v>4</v>
      </c>
      <c r="C322" s="2" t="s">
        <v>2</v>
      </c>
      <c r="D322" s="2" t="s">
        <v>24</v>
      </c>
      <c r="E322" s="2" t="s">
        <v>2</v>
      </c>
      <c r="F322" s="2" t="s">
        <v>169</v>
      </c>
      <c r="G322" s="4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>
        <v>4.4837500000000002E-2</v>
      </c>
      <c r="AG322" s="6">
        <v>4.5611699999999998E-2</v>
      </c>
      <c r="AH322" s="6">
        <v>4.6385900000000001E-2</v>
      </c>
      <c r="AI322" s="6">
        <v>4.7135400000000001E-2</v>
      </c>
      <c r="AJ322" s="6">
        <v>4.7884799999999998E-2</v>
      </c>
      <c r="AK322" s="6">
        <v>4.8634299999999998E-2</v>
      </c>
      <c r="AL322" s="6">
        <v>4.9383700000000003E-2</v>
      </c>
      <c r="AM322" s="6">
        <v>5.0133200000000003E-2</v>
      </c>
      <c r="AN322" s="4"/>
      <c r="AO322" s="4"/>
    </row>
    <row r="323" spans="1:41" ht="18.75" customHeight="1" x14ac:dyDescent="0.25">
      <c r="A323" s="14" t="s">
        <v>347</v>
      </c>
      <c r="B323" s="2" t="s">
        <v>4</v>
      </c>
      <c r="C323" s="2" t="s">
        <v>2</v>
      </c>
      <c r="D323" s="2" t="s">
        <v>24</v>
      </c>
      <c r="E323" s="2" t="s">
        <v>2</v>
      </c>
      <c r="F323" s="2" t="s">
        <v>286</v>
      </c>
      <c r="G323" s="4"/>
      <c r="H323" s="6">
        <v>30.206402799999999</v>
      </c>
      <c r="I323" s="6">
        <v>30.9170832</v>
      </c>
      <c r="J323" s="6">
        <v>30.0507612</v>
      </c>
      <c r="K323" s="6">
        <v>27.221278300000002</v>
      </c>
      <c r="L323" s="6">
        <v>26.934087699999999</v>
      </c>
      <c r="M323" s="6">
        <v>34.559694700000001</v>
      </c>
      <c r="N323" s="6">
        <v>43.402777800000003</v>
      </c>
      <c r="O323" s="6">
        <v>43.402777800000003</v>
      </c>
      <c r="P323" s="6">
        <v>43.402777800000003</v>
      </c>
      <c r="Q323" s="6">
        <v>43.402777800000003</v>
      </c>
      <c r="R323" s="6">
        <v>43.402777800000003</v>
      </c>
      <c r="S323" s="6">
        <v>43.402777800000003</v>
      </c>
      <c r="T323" s="6">
        <v>43.402777800000003</v>
      </c>
      <c r="U323" s="6">
        <v>43.402777800000003</v>
      </c>
      <c r="V323" s="6">
        <v>43.402777800000003</v>
      </c>
      <c r="W323" s="6">
        <v>34.722222199999997</v>
      </c>
      <c r="X323" s="6">
        <v>34.722222199999997</v>
      </c>
      <c r="Y323" s="6">
        <v>34.722222199999997</v>
      </c>
      <c r="Z323" s="6">
        <v>34.722222199999997</v>
      </c>
      <c r="AA323" s="6">
        <v>34.722222199999997</v>
      </c>
      <c r="AB323" s="6">
        <v>34.722222199999997</v>
      </c>
      <c r="AC323" s="6">
        <v>34.722222199999997</v>
      </c>
      <c r="AD323" s="6">
        <v>34.722222199999997</v>
      </c>
      <c r="AE323" s="6">
        <v>34.722222199999997</v>
      </c>
      <c r="AF323" s="6">
        <v>34.722222199999997</v>
      </c>
      <c r="AG323" s="6">
        <v>34.722222199999997</v>
      </c>
      <c r="AH323" s="6">
        <v>34.722222199999997</v>
      </c>
      <c r="AI323" s="6">
        <v>34.722222199999997</v>
      </c>
      <c r="AJ323" s="6">
        <v>34.722222199999997</v>
      </c>
      <c r="AK323" s="6">
        <v>34.722222199999997</v>
      </c>
      <c r="AL323" s="6">
        <v>34.722222199999997</v>
      </c>
      <c r="AM323" s="6">
        <v>34.722222199999997</v>
      </c>
      <c r="AN323" s="4"/>
      <c r="AO323" s="4"/>
    </row>
    <row r="324" spans="1:41" ht="18.75" customHeight="1" x14ac:dyDescent="0.25">
      <c r="A324" s="14" t="s">
        <v>347</v>
      </c>
      <c r="B324" s="2" t="s">
        <v>4</v>
      </c>
      <c r="C324" s="2" t="s">
        <v>2</v>
      </c>
      <c r="D324" s="2" t="s">
        <v>24</v>
      </c>
      <c r="E324" s="2" t="s">
        <v>2</v>
      </c>
      <c r="F324" s="2" t="s">
        <v>230</v>
      </c>
      <c r="G324" s="4"/>
      <c r="H324" s="6"/>
      <c r="I324" s="6"/>
      <c r="J324" s="6"/>
      <c r="K324" s="6"/>
      <c r="L324" s="6"/>
      <c r="M324" s="6"/>
      <c r="N324" s="6"/>
      <c r="O324" s="6"/>
      <c r="P324" s="6"/>
      <c r="Q324" s="6">
        <v>10.747429500000001</v>
      </c>
      <c r="R324" s="6">
        <v>5.5850451999999997</v>
      </c>
      <c r="S324" s="6"/>
      <c r="T324" s="6"/>
      <c r="U324" s="6"/>
      <c r="V324" s="6">
        <v>43.402777800000003</v>
      </c>
      <c r="W324" s="6">
        <v>34.722222199999997</v>
      </c>
      <c r="X324" s="6">
        <v>34.722222199999997</v>
      </c>
      <c r="Y324" s="6">
        <v>34.722222199999997</v>
      </c>
      <c r="Z324" s="6">
        <v>34.722222199999997</v>
      </c>
      <c r="AA324" s="6">
        <v>34.722222199999997</v>
      </c>
      <c r="AB324" s="6">
        <v>34.722222199999997</v>
      </c>
      <c r="AC324" s="6">
        <v>34.722222199999997</v>
      </c>
      <c r="AD324" s="6">
        <v>34.722222199999997</v>
      </c>
      <c r="AE324" s="6">
        <v>34.722222199999997</v>
      </c>
      <c r="AF324" s="6">
        <v>34.722222199999997</v>
      </c>
      <c r="AG324" s="6">
        <v>34.722222199999997</v>
      </c>
      <c r="AH324" s="6">
        <v>34.722222199999997</v>
      </c>
      <c r="AI324" s="6">
        <v>34.722222199999997</v>
      </c>
      <c r="AJ324" s="6">
        <v>34.722222199999997</v>
      </c>
      <c r="AK324" s="6">
        <v>34.722222199999997</v>
      </c>
      <c r="AL324" s="6">
        <v>34.722222199999997</v>
      </c>
      <c r="AM324" s="6">
        <v>34.722222199999997</v>
      </c>
      <c r="AN324" s="4"/>
      <c r="AO324" s="4"/>
    </row>
    <row r="325" spans="1:41" ht="18.75" customHeight="1" x14ac:dyDescent="0.25">
      <c r="A325" s="14" t="s">
        <v>347</v>
      </c>
      <c r="B325" s="2" t="s">
        <v>4</v>
      </c>
      <c r="C325" s="2" t="s">
        <v>2</v>
      </c>
      <c r="D325" s="2" t="s">
        <v>24</v>
      </c>
      <c r="E325" s="2" t="s">
        <v>2</v>
      </c>
      <c r="F325" s="2" t="s">
        <v>287</v>
      </c>
      <c r="G325" s="4"/>
      <c r="H325" s="6">
        <v>13.8307912</v>
      </c>
      <c r="I325" s="6">
        <v>14.5480573</v>
      </c>
      <c r="J325" s="6">
        <v>11.658508700000001</v>
      </c>
      <c r="K325" s="6">
        <v>10.3027733</v>
      </c>
      <c r="L325" s="6">
        <v>8.9470378000000004</v>
      </c>
      <c r="M325" s="6">
        <v>7.5828382999999997</v>
      </c>
      <c r="N325" s="6">
        <v>6.2168767000000003</v>
      </c>
      <c r="O325" s="6">
        <v>5.4058915000000001</v>
      </c>
      <c r="P325" s="6">
        <v>43.402777800000003</v>
      </c>
      <c r="Q325" s="6">
        <v>43.402777800000003</v>
      </c>
      <c r="R325" s="6">
        <v>43.402777800000003</v>
      </c>
      <c r="S325" s="6">
        <v>43.402777800000003</v>
      </c>
      <c r="T325" s="6">
        <v>43.402777800000003</v>
      </c>
      <c r="U325" s="6">
        <v>43.402777800000003</v>
      </c>
      <c r="V325" s="6">
        <v>43.402777800000003</v>
      </c>
      <c r="W325" s="6">
        <v>34.722222199999997</v>
      </c>
      <c r="X325" s="6">
        <v>34.722222199999997</v>
      </c>
      <c r="Y325" s="6">
        <v>34.722222199999997</v>
      </c>
      <c r="Z325" s="6">
        <v>34.722222199999997</v>
      </c>
      <c r="AA325" s="6">
        <v>34.722222199999997</v>
      </c>
      <c r="AB325" s="6">
        <v>34.722222199999997</v>
      </c>
      <c r="AC325" s="6">
        <v>34.722222199999997</v>
      </c>
      <c r="AD325" s="6">
        <v>34.722222199999997</v>
      </c>
      <c r="AE325" s="6">
        <v>34.722222199999997</v>
      </c>
      <c r="AF325" s="6">
        <v>34.722222199999997</v>
      </c>
      <c r="AG325" s="6">
        <v>34.722222199999997</v>
      </c>
      <c r="AH325" s="6">
        <v>34.722222199999997</v>
      </c>
      <c r="AI325" s="6">
        <v>34.722222199999997</v>
      </c>
      <c r="AJ325" s="6">
        <v>34.722222199999997</v>
      </c>
      <c r="AK325" s="6">
        <v>34.722222199999997</v>
      </c>
      <c r="AL325" s="6">
        <v>34.722222199999997</v>
      </c>
      <c r="AM325" s="6">
        <v>34.722222199999997</v>
      </c>
      <c r="AN325" s="4"/>
      <c r="AO325" s="4"/>
    </row>
    <row r="326" spans="1:41" ht="18.75" customHeight="1" x14ac:dyDescent="0.25">
      <c r="A326" s="14" t="s">
        <v>347</v>
      </c>
      <c r="B326" s="2" t="s">
        <v>4</v>
      </c>
      <c r="C326" s="2" t="s">
        <v>2</v>
      </c>
      <c r="D326" s="2" t="s">
        <v>24</v>
      </c>
      <c r="E326" s="2" t="s">
        <v>2</v>
      </c>
      <c r="F326" s="2" t="s">
        <v>288</v>
      </c>
      <c r="G326" s="4"/>
      <c r="H326" s="6">
        <v>13.8693907</v>
      </c>
      <c r="I326" s="6">
        <v>15.588229999999999</v>
      </c>
      <c r="J326" s="6">
        <v>14.331524</v>
      </c>
      <c r="K326" s="6">
        <v>13.074818</v>
      </c>
      <c r="L326" s="6">
        <v>11.818111999999999</v>
      </c>
      <c r="M326" s="6">
        <v>10.5614059</v>
      </c>
      <c r="N326" s="6">
        <v>9.3046998999999992</v>
      </c>
      <c r="O326" s="6">
        <v>8.5585809000000008</v>
      </c>
      <c r="P326" s="6">
        <v>7.8124618000000003</v>
      </c>
      <c r="Q326" s="6">
        <v>25.4149134</v>
      </c>
      <c r="R326" s="6">
        <v>43.402777800000003</v>
      </c>
      <c r="S326" s="6">
        <v>43.402777800000003</v>
      </c>
      <c r="T326" s="6">
        <v>43.402777800000003</v>
      </c>
      <c r="U326" s="6">
        <v>43.402777800000003</v>
      </c>
      <c r="V326" s="6">
        <v>43.402777800000003</v>
      </c>
      <c r="W326" s="6">
        <v>34.722222199999997</v>
      </c>
      <c r="X326" s="6">
        <v>34.722222199999997</v>
      </c>
      <c r="Y326" s="6">
        <v>34.722222199999997</v>
      </c>
      <c r="Z326" s="6">
        <v>34.722222199999997</v>
      </c>
      <c r="AA326" s="6">
        <v>34.722222199999997</v>
      </c>
      <c r="AB326" s="6">
        <v>34.722222199999997</v>
      </c>
      <c r="AC326" s="6">
        <v>34.722222199999997</v>
      </c>
      <c r="AD326" s="6">
        <v>34.722222199999997</v>
      </c>
      <c r="AE326" s="6">
        <v>34.722222199999997</v>
      </c>
      <c r="AF326" s="6">
        <v>34.722222199999997</v>
      </c>
      <c r="AG326" s="6">
        <v>34.722222199999997</v>
      </c>
      <c r="AH326" s="6">
        <v>34.722222199999997</v>
      </c>
      <c r="AI326" s="6">
        <v>34.722222199999997</v>
      </c>
      <c r="AJ326" s="6">
        <v>34.722222199999997</v>
      </c>
      <c r="AK326" s="6">
        <v>34.722222199999997</v>
      </c>
      <c r="AL326" s="6">
        <v>34.722222199999997</v>
      </c>
      <c r="AM326" s="6">
        <v>34.722222199999997</v>
      </c>
      <c r="AN326" s="4"/>
      <c r="AO326" s="4"/>
    </row>
    <row r="327" spans="1:41" ht="18.75" customHeight="1" x14ac:dyDescent="0.25">
      <c r="A327" s="14" t="s">
        <v>347</v>
      </c>
      <c r="B327" s="2" t="s">
        <v>4</v>
      </c>
      <c r="C327" s="2" t="s">
        <v>2</v>
      </c>
      <c r="D327" s="2" t="s">
        <v>24</v>
      </c>
      <c r="E327" s="2" t="s">
        <v>2</v>
      </c>
      <c r="F327" s="2" t="s">
        <v>289</v>
      </c>
      <c r="G327" s="4"/>
      <c r="H327" s="6">
        <v>13.686185699999999</v>
      </c>
      <c r="I327" s="6">
        <v>15.4004993</v>
      </c>
      <c r="J327" s="6">
        <v>14.147102200000001</v>
      </c>
      <c r="K327" s="6">
        <v>12.893705199999999</v>
      </c>
      <c r="L327" s="6">
        <v>11.6403081</v>
      </c>
      <c r="M327" s="6">
        <v>10.386911100000001</v>
      </c>
      <c r="N327" s="6">
        <v>9.1335139999999999</v>
      </c>
      <c r="O327" s="6">
        <v>8.3893594999999994</v>
      </c>
      <c r="P327" s="6">
        <v>7.6452051000000001</v>
      </c>
      <c r="Q327" s="6">
        <v>6.9010505999999996</v>
      </c>
      <c r="R327" s="6">
        <v>6.1568961</v>
      </c>
      <c r="S327" s="6">
        <v>5.4127416999999998</v>
      </c>
      <c r="T327" s="6">
        <v>4.5329401999999996</v>
      </c>
      <c r="U327" s="6">
        <v>3.6531387999999998</v>
      </c>
      <c r="V327" s="6">
        <v>11.7241211</v>
      </c>
      <c r="W327" s="6">
        <v>34.722222199999997</v>
      </c>
      <c r="X327" s="6">
        <v>34.722222199999997</v>
      </c>
      <c r="Y327" s="6">
        <v>34.722222199999997</v>
      </c>
      <c r="Z327" s="6">
        <v>34.722222199999997</v>
      </c>
      <c r="AA327" s="6">
        <v>34.722222199999997</v>
      </c>
      <c r="AB327" s="6">
        <v>34.722222199999997</v>
      </c>
      <c r="AC327" s="6">
        <v>34.722222199999997</v>
      </c>
      <c r="AD327" s="6">
        <v>34.722222199999997</v>
      </c>
      <c r="AE327" s="6">
        <v>34.722222199999997</v>
      </c>
      <c r="AF327" s="6">
        <v>34.722222199999997</v>
      </c>
      <c r="AG327" s="6">
        <v>34.722222199999997</v>
      </c>
      <c r="AH327" s="6">
        <v>34.722222199999997</v>
      </c>
      <c r="AI327" s="6">
        <v>34.722222199999997</v>
      </c>
      <c r="AJ327" s="6">
        <v>34.722222199999997</v>
      </c>
      <c r="AK327" s="6">
        <v>34.722222199999997</v>
      </c>
      <c r="AL327" s="6">
        <v>34.722222199999997</v>
      </c>
      <c r="AM327" s="6">
        <v>34.722222199999997</v>
      </c>
      <c r="AN327" s="4"/>
      <c r="AO327" s="4"/>
    </row>
    <row r="328" spans="1:41" ht="18.75" customHeight="1" x14ac:dyDescent="0.25">
      <c r="A328" s="14" t="s">
        <v>347</v>
      </c>
      <c r="B328" s="2" t="s">
        <v>4</v>
      </c>
      <c r="C328" s="2" t="s">
        <v>2</v>
      </c>
      <c r="D328" s="2" t="s">
        <v>24</v>
      </c>
      <c r="E328" s="2" t="s">
        <v>2</v>
      </c>
      <c r="F328" s="2" t="s">
        <v>231</v>
      </c>
      <c r="G328" s="4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>
        <v>19.515128300000001</v>
      </c>
      <c r="X328" s="6">
        <v>34.722222199999997</v>
      </c>
      <c r="Y328" s="6">
        <v>34.722222199999997</v>
      </c>
      <c r="Z328" s="6">
        <v>34.722222199999997</v>
      </c>
      <c r="AA328" s="6">
        <v>34.722222199999997</v>
      </c>
      <c r="AB328" s="6">
        <v>34.722222199999997</v>
      </c>
      <c r="AC328" s="6">
        <v>34.722222199999997</v>
      </c>
      <c r="AD328" s="6">
        <v>34.722222199999997</v>
      </c>
      <c r="AE328" s="6">
        <v>34.722222199999997</v>
      </c>
      <c r="AF328" s="6">
        <v>34.722222199999997</v>
      </c>
      <c r="AG328" s="6">
        <v>34.722222199999997</v>
      </c>
      <c r="AH328" s="6">
        <v>34.722222199999997</v>
      </c>
      <c r="AI328" s="6">
        <v>34.722222199999997</v>
      </c>
      <c r="AJ328" s="6">
        <v>34.722222199999997</v>
      </c>
      <c r="AK328" s="6">
        <v>34.722222199999997</v>
      </c>
      <c r="AL328" s="6">
        <v>34.722222199999997</v>
      </c>
      <c r="AM328" s="6">
        <v>34.722222199999997</v>
      </c>
      <c r="AN328" s="4"/>
      <c r="AO328" s="4"/>
    </row>
    <row r="329" spans="1:41" ht="18.75" customHeight="1" x14ac:dyDescent="0.25">
      <c r="A329" s="14" t="s">
        <v>347</v>
      </c>
      <c r="B329" s="2" t="s">
        <v>4</v>
      </c>
      <c r="C329" s="2" t="s">
        <v>2</v>
      </c>
      <c r="D329" s="2" t="s">
        <v>24</v>
      </c>
      <c r="E329" s="2" t="s">
        <v>2</v>
      </c>
      <c r="F329" s="2" t="s">
        <v>290</v>
      </c>
      <c r="G329" s="4"/>
      <c r="H329" s="6">
        <v>30.206402799999999</v>
      </c>
      <c r="I329" s="6">
        <v>30.9170832</v>
      </c>
      <c r="J329" s="6">
        <v>30.0507612</v>
      </c>
      <c r="K329" s="6">
        <v>27.221278300000002</v>
      </c>
      <c r="L329" s="6">
        <v>26.934087699999999</v>
      </c>
      <c r="M329" s="6">
        <v>43.402777800000003</v>
      </c>
      <c r="N329" s="6">
        <v>43.402777800000003</v>
      </c>
      <c r="O329" s="6">
        <v>43.402777800000003</v>
      </c>
      <c r="P329" s="6">
        <v>43.402777800000003</v>
      </c>
      <c r="Q329" s="6">
        <v>43.402777800000003</v>
      </c>
      <c r="R329" s="6">
        <v>43.402777800000003</v>
      </c>
      <c r="S329" s="6">
        <v>43.402777800000003</v>
      </c>
      <c r="T329" s="6">
        <v>43.402777800000003</v>
      </c>
      <c r="U329" s="6">
        <v>43.402777800000003</v>
      </c>
      <c r="V329" s="6">
        <v>43.402777800000003</v>
      </c>
      <c r="W329" s="6">
        <v>34.722222199999997</v>
      </c>
      <c r="X329" s="6">
        <v>34.722222199999997</v>
      </c>
      <c r="Y329" s="6">
        <v>34.722222199999997</v>
      </c>
      <c r="Z329" s="6">
        <v>15.8506187</v>
      </c>
      <c r="AA329" s="6">
        <v>34.722222199999997</v>
      </c>
      <c r="AB329" s="6">
        <v>34.722222199999997</v>
      </c>
      <c r="AC329" s="6">
        <v>34.722222199999997</v>
      </c>
      <c r="AD329" s="6">
        <v>34.722222199999997</v>
      </c>
      <c r="AE329" s="6">
        <v>34.722222199999997</v>
      </c>
      <c r="AF329" s="6">
        <v>34.722222199999997</v>
      </c>
      <c r="AG329" s="6">
        <v>34.722222199999997</v>
      </c>
      <c r="AH329" s="6">
        <v>34.722222199999997</v>
      </c>
      <c r="AI329" s="6">
        <v>34.722222199999997</v>
      </c>
      <c r="AJ329" s="6">
        <v>34.722222199999997</v>
      </c>
      <c r="AK329" s="6">
        <v>34.722222199999997</v>
      </c>
      <c r="AL329" s="6">
        <v>34.722222199999997</v>
      </c>
      <c r="AM329" s="6">
        <v>34.722222199999997</v>
      </c>
      <c r="AN329" s="4"/>
      <c r="AO329" s="4"/>
    </row>
    <row r="330" spans="1:41" ht="18.75" customHeight="1" x14ac:dyDescent="0.25">
      <c r="A330" s="14" t="s">
        <v>347</v>
      </c>
      <c r="B330" s="2" t="s">
        <v>4</v>
      </c>
      <c r="C330" s="2" t="s">
        <v>2</v>
      </c>
      <c r="D330" s="2" t="s">
        <v>24</v>
      </c>
      <c r="E330" s="2" t="s">
        <v>2</v>
      </c>
      <c r="F330" s="2" t="s">
        <v>232</v>
      </c>
      <c r="G330" s="4"/>
      <c r="H330" s="6"/>
      <c r="I330" s="6"/>
      <c r="J330" s="6"/>
      <c r="K330" s="6"/>
      <c r="L330" s="6"/>
      <c r="M330" s="6"/>
      <c r="N330" s="6"/>
      <c r="O330" s="6"/>
      <c r="P330" s="6">
        <v>8.7134364000000009</v>
      </c>
      <c r="Q330" s="6">
        <v>8.7134364000000009</v>
      </c>
      <c r="R330" s="6">
        <v>8.7134364000000009</v>
      </c>
      <c r="S330" s="6">
        <v>8.7134364000000009</v>
      </c>
      <c r="T330" s="6">
        <v>8.7134364000000009</v>
      </c>
      <c r="U330" s="6">
        <v>8.7134364000000009</v>
      </c>
      <c r="V330" s="6">
        <v>43.402777800000003</v>
      </c>
      <c r="W330" s="6">
        <v>34.722222199999997</v>
      </c>
      <c r="X330" s="6">
        <v>34.722222199999997</v>
      </c>
      <c r="Y330" s="6">
        <v>34.722222199999997</v>
      </c>
      <c r="Z330" s="6">
        <v>34.722222199999997</v>
      </c>
      <c r="AA330" s="6">
        <v>34.722222199999997</v>
      </c>
      <c r="AB330" s="6">
        <v>34.722222199999997</v>
      </c>
      <c r="AC330" s="6">
        <v>34.722222199999997</v>
      </c>
      <c r="AD330" s="6">
        <v>34.722222199999997</v>
      </c>
      <c r="AE330" s="6">
        <v>34.722222199999997</v>
      </c>
      <c r="AF330" s="6">
        <v>34.722222199999997</v>
      </c>
      <c r="AG330" s="6">
        <v>34.722222199999997</v>
      </c>
      <c r="AH330" s="6">
        <v>34.722222199999997</v>
      </c>
      <c r="AI330" s="6">
        <v>34.722222199999997</v>
      </c>
      <c r="AJ330" s="6">
        <v>34.722222199999997</v>
      </c>
      <c r="AK330" s="6">
        <v>34.722222199999997</v>
      </c>
      <c r="AL330" s="6">
        <v>34.722222199999997</v>
      </c>
      <c r="AM330" s="6">
        <v>34.722222199999997</v>
      </c>
      <c r="AN330" s="4"/>
      <c r="AO330" s="4"/>
    </row>
    <row r="331" spans="1:41" ht="18.75" customHeight="1" x14ac:dyDescent="0.25">
      <c r="A331" s="14" t="s">
        <v>347</v>
      </c>
      <c r="B331" s="2" t="s">
        <v>4</v>
      </c>
      <c r="C331" s="2" t="s">
        <v>2</v>
      </c>
      <c r="D331" s="2" t="s">
        <v>24</v>
      </c>
      <c r="E331" s="2" t="s">
        <v>2</v>
      </c>
      <c r="F331" s="2" t="s">
        <v>291</v>
      </c>
      <c r="G331" s="4"/>
      <c r="H331" s="6">
        <v>43.402777800000003</v>
      </c>
      <c r="I331" s="6">
        <v>43.402777800000003</v>
      </c>
      <c r="J331" s="6">
        <v>43.402777800000003</v>
      </c>
      <c r="K331" s="6">
        <v>43.402777800000003</v>
      </c>
      <c r="L331" s="6">
        <v>43.402777800000003</v>
      </c>
      <c r="M331" s="6">
        <v>43.402777800000003</v>
      </c>
      <c r="N331" s="6">
        <v>43.402777800000003</v>
      </c>
      <c r="O331" s="6">
        <v>43.402777800000003</v>
      </c>
      <c r="P331" s="6">
        <v>43.402777800000003</v>
      </c>
      <c r="Q331" s="6">
        <v>43.402777800000003</v>
      </c>
      <c r="R331" s="6">
        <v>43.402777800000003</v>
      </c>
      <c r="S331" s="6">
        <v>43.402777800000003</v>
      </c>
      <c r="T331" s="6">
        <v>43.402777800000003</v>
      </c>
      <c r="U331" s="6">
        <v>43.402777800000003</v>
      </c>
      <c r="V331" s="6">
        <v>43.402777800000003</v>
      </c>
      <c r="W331" s="6">
        <v>34.722222199999997</v>
      </c>
      <c r="X331" s="6">
        <v>34.722222199999997</v>
      </c>
      <c r="Y331" s="6">
        <v>34.722222199999997</v>
      </c>
      <c r="Z331" s="6">
        <v>34.722222199999997</v>
      </c>
      <c r="AA331" s="6">
        <v>34.722222199999997</v>
      </c>
      <c r="AB331" s="6">
        <v>34.722222199999997</v>
      </c>
      <c r="AC331" s="6">
        <v>34.722222199999997</v>
      </c>
      <c r="AD331" s="6">
        <v>34.722222199999997</v>
      </c>
      <c r="AE331" s="6">
        <v>34.722222199999997</v>
      </c>
      <c r="AF331" s="6">
        <v>34.722222199999997</v>
      </c>
      <c r="AG331" s="6">
        <v>34.722222199999997</v>
      </c>
      <c r="AH331" s="6">
        <v>34.722222199999997</v>
      </c>
      <c r="AI331" s="6">
        <v>34.722222199999997</v>
      </c>
      <c r="AJ331" s="6">
        <v>34.722222199999997</v>
      </c>
      <c r="AK331" s="6">
        <v>34.722222199999997</v>
      </c>
      <c r="AL331" s="6">
        <v>34.722222199999997</v>
      </c>
      <c r="AM331" s="6">
        <v>34.722222199999997</v>
      </c>
      <c r="AN331" s="4"/>
      <c r="AO331" s="4"/>
    </row>
    <row r="332" spans="1:41" ht="18.75" customHeight="1" x14ac:dyDescent="0.25">
      <c r="A332" s="14" t="s">
        <v>347</v>
      </c>
      <c r="B332" s="2" t="s">
        <v>4</v>
      </c>
      <c r="C332" s="2" t="s">
        <v>2</v>
      </c>
      <c r="D332" s="2" t="s">
        <v>24</v>
      </c>
      <c r="E332" s="2" t="s">
        <v>2</v>
      </c>
      <c r="F332" s="2" t="s">
        <v>292</v>
      </c>
      <c r="G332" s="4"/>
      <c r="H332" s="6">
        <v>8.7134364000000009</v>
      </c>
      <c r="I332" s="6">
        <v>8.7134364000000009</v>
      </c>
      <c r="J332" s="6">
        <v>8.7134364000000009</v>
      </c>
      <c r="K332" s="6">
        <v>8.7134364000000009</v>
      </c>
      <c r="L332" s="6">
        <v>8.7134364000000009</v>
      </c>
      <c r="M332" s="6">
        <v>8.7134364000000009</v>
      </c>
      <c r="N332" s="6">
        <v>8.7134364000000009</v>
      </c>
      <c r="O332" s="6">
        <v>8.7134364000000009</v>
      </c>
      <c r="P332" s="6">
        <v>43.402777800000003</v>
      </c>
      <c r="Q332" s="6">
        <v>25.4149134</v>
      </c>
      <c r="R332" s="6">
        <v>43.402777800000003</v>
      </c>
      <c r="S332" s="6">
        <v>43.402777800000003</v>
      </c>
      <c r="T332" s="6">
        <v>43.402777800000003</v>
      </c>
      <c r="U332" s="6">
        <v>43.402777800000003</v>
      </c>
      <c r="V332" s="6">
        <v>43.402777800000003</v>
      </c>
      <c r="W332" s="6">
        <v>34.722222199999997</v>
      </c>
      <c r="X332" s="6">
        <v>34.722222199999997</v>
      </c>
      <c r="Y332" s="6">
        <v>34.722222199999997</v>
      </c>
      <c r="Z332" s="6">
        <v>34.722222199999997</v>
      </c>
      <c r="AA332" s="6">
        <v>34.722222199999997</v>
      </c>
      <c r="AB332" s="6">
        <v>34.722222199999997</v>
      </c>
      <c r="AC332" s="6">
        <v>34.722222199999997</v>
      </c>
      <c r="AD332" s="6">
        <v>34.722222199999997</v>
      </c>
      <c r="AE332" s="6">
        <v>34.722222199999997</v>
      </c>
      <c r="AF332" s="6">
        <v>34.722222199999997</v>
      </c>
      <c r="AG332" s="6">
        <v>34.722222199999997</v>
      </c>
      <c r="AH332" s="6">
        <v>34.722222199999997</v>
      </c>
      <c r="AI332" s="6">
        <v>34.722222199999997</v>
      </c>
      <c r="AJ332" s="6">
        <v>34.722222199999997</v>
      </c>
      <c r="AK332" s="6">
        <v>34.722222199999997</v>
      </c>
      <c r="AL332" s="6">
        <v>34.722222199999997</v>
      </c>
      <c r="AM332" s="6">
        <v>34.722222199999997</v>
      </c>
      <c r="AN332" s="4"/>
      <c r="AO332" s="4"/>
    </row>
    <row r="333" spans="1:41" ht="18.75" customHeight="1" x14ac:dyDescent="0.25">
      <c r="A333" s="14" t="s">
        <v>347</v>
      </c>
      <c r="B333" s="2" t="s">
        <v>4</v>
      </c>
      <c r="C333" s="2" t="s">
        <v>2</v>
      </c>
      <c r="D333" s="2" t="s">
        <v>24</v>
      </c>
      <c r="E333" s="2" t="s">
        <v>2</v>
      </c>
      <c r="F333" s="2" t="s">
        <v>293</v>
      </c>
      <c r="G333" s="4"/>
      <c r="H333" s="6">
        <v>30.206402799999999</v>
      </c>
      <c r="I333" s="6">
        <v>30.9170832</v>
      </c>
      <c r="J333" s="6">
        <v>30.0507612</v>
      </c>
      <c r="K333" s="6">
        <v>27.221278300000002</v>
      </c>
      <c r="L333" s="6">
        <v>26.934087699999999</v>
      </c>
      <c r="M333" s="6">
        <v>26.6468971</v>
      </c>
      <c r="N333" s="6">
        <v>43.402777800000003</v>
      </c>
      <c r="O333" s="6">
        <v>43.402777800000003</v>
      </c>
      <c r="P333" s="6">
        <v>43.402777800000003</v>
      </c>
      <c r="Q333" s="6">
        <v>43.402777800000003</v>
      </c>
      <c r="R333" s="6">
        <v>43.402777800000003</v>
      </c>
      <c r="S333" s="6">
        <v>43.402777800000003</v>
      </c>
      <c r="T333" s="6">
        <v>43.402777800000003</v>
      </c>
      <c r="U333" s="6">
        <v>43.402777800000003</v>
      </c>
      <c r="V333" s="6">
        <v>43.402777800000003</v>
      </c>
      <c r="W333" s="6">
        <v>34.722222199999997</v>
      </c>
      <c r="X333" s="6">
        <v>34.722222199999997</v>
      </c>
      <c r="Y333" s="6">
        <v>34.722222199999997</v>
      </c>
      <c r="Z333" s="6">
        <v>34.722222199999997</v>
      </c>
      <c r="AA333" s="6">
        <v>34.722222199999997</v>
      </c>
      <c r="AB333" s="6">
        <v>34.722222199999997</v>
      </c>
      <c r="AC333" s="6">
        <v>34.722222199999997</v>
      </c>
      <c r="AD333" s="6">
        <v>34.722222199999997</v>
      </c>
      <c r="AE333" s="6">
        <v>34.722222199999997</v>
      </c>
      <c r="AF333" s="6">
        <v>34.722222199999997</v>
      </c>
      <c r="AG333" s="6">
        <v>34.722222199999997</v>
      </c>
      <c r="AH333" s="6">
        <v>34.722222199999997</v>
      </c>
      <c r="AI333" s="6">
        <v>34.722222199999997</v>
      </c>
      <c r="AJ333" s="6">
        <v>34.722222199999997</v>
      </c>
      <c r="AK333" s="6">
        <v>34.722222199999997</v>
      </c>
      <c r="AL333" s="6">
        <v>34.722222199999997</v>
      </c>
      <c r="AM333" s="6">
        <v>34.722222199999997</v>
      </c>
      <c r="AN333" s="4"/>
      <c r="AO333" s="4"/>
    </row>
    <row r="334" spans="1:41" ht="18.75" customHeight="1" x14ac:dyDescent="0.25">
      <c r="A334" s="14" t="s">
        <v>347</v>
      </c>
      <c r="B334" s="2" t="s">
        <v>4</v>
      </c>
      <c r="C334" s="2" t="s">
        <v>2</v>
      </c>
      <c r="D334" s="2" t="s">
        <v>24</v>
      </c>
      <c r="E334" s="2" t="s">
        <v>2</v>
      </c>
      <c r="F334" s="2" t="s">
        <v>233</v>
      </c>
      <c r="G334" s="4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>
        <v>19.515128300000001</v>
      </c>
      <c r="X334" s="6">
        <v>34.722222199999997</v>
      </c>
      <c r="Y334" s="6">
        <v>34.722222199999997</v>
      </c>
      <c r="Z334" s="6">
        <v>34.722222199999997</v>
      </c>
      <c r="AA334" s="6">
        <v>34.722222199999997</v>
      </c>
      <c r="AB334" s="6">
        <v>34.722222199999997</v>
      </c>
      <c r="AC334" s="6">
        <v>34.722222199999997</v>
      </c>
      <c r="AD334" s="6">
        <v>34.722222199999997</v>
      </c>
      <c r="AE334" s="6">
        <v>34.722222199999997</v>
      </c>
      <c r="AF334" s="6">
        <v>34.722222199999997</v>
      </c>
      <c r="AG334" s="6">
        <v>34.722222199999997</v>
      </c>
      <c r="AH334" s="6">
        <v>34.722222199999997</v>
      </c>
      <c r="AI334" s="6">
        <v>34.722222199999997</v>
      </c>
      <c r="AJ334" s="6">
        <v>34.722222199999997</v>
      </c>
      <c r="AK334" s="6">
        <v>34.722222199999997</v>
      </c>
      <c r="AL334" s="6">
        <v>34.722222199999997</v>
      </c>
      <c r="AM334" s="6">
        <v>34.722222199999997</v>
      </c>
      <c r="AN334" s="4"/>
      <c r="AO334" s="4"/>
    </row>
    <row r="335" spans="1:41" ht="18.75" customHeight="1" x14ac:dyDescent="0.25">
      <c r="A335" s="14" t="s">
        <v>347</v>
      </c>
      <c r="B335" s="2" t="s">
        <v>4</v>
      </c>
      <c r="C335" s="2" t="s">
        <v>2</v>
      </c>
      <c r="D335" s="2" t="s">
        <v>24</v>
      </c>
      <c r="E335" s="2" t="s">
        <v>2</v>
      </c>
      <c r="F335" s="2" t="s">
        <v>294</v>
      </c>
      <c r="G335" s="4"/>
      <c r="H335" s="6">
        <v>43.402777800000003</v>
      </c>
      <c r="I335" s="6">
        <v>43.402777800000003</v>
      </c>
      <c r="J335" s="6">
        <v>43.402777800000003</v>
      </c>
      <c r="K335" s="6">
        <v>43.402777800000003</v>
      </c>
      <c r="L335" s="6">
        <v>43.402777800000003</v>
      </c>
      <c r="M335" s="6">
        <v>43.402777800000003</v>
      </c>
      <c r="N335" s="6">
        <v>43.402777800000003</v>
      </c>
      <c r="O335" s="6">
        <v>43.402777800000003</v>
      </c>
      <c r="P335" s="6">
        <v>43.402777800000003</v>
      </c>
      <c r="Q335" s="6">
        <v>43.402777800000003</v>
      </c>
      <c r="R335" s="6">
        <v>43.402777800000003</v>
      </c>
      <c r="S335" s="6">
        <v>43.402777800000003</v>
      </c>
      <c r="T335" s="6">
        <v>43.402777800000003</v>
      </c>
      <c r="U335" s="6">
        <v>43.402777800000003</v>
      </c>
      <c r="V335" s="6">
        <v>43.402777800000003</v>
      </c>
      <c r="W335" s="6">
        <v>34.722222199999997</v>
      </c>
      <c r="X335" s="6">
        <v>34.722222199999997</v>
      </c>
      <c r="Y335" s="6">
        <v>34.722222199999997</v>
      </c>
      <c r="Z335" s="6">
        <v>34.722222199999997</v>
      </c>
      <c r="AA335" s="6">
        <v>34.722222199999997</v>
      </c>
      <c r="AB335" s="6">
        <v>34.722222199999997</v>
      </c>
      <c r="AC335" s="6">
        <v>34.722222199999997</v>
      </c>
      <c r="AD335" s="6">
        <v>34.722222199999997</v>
      </c>
      <c r="AE335" s="6">
        <v>34.722222199999997</v>
      </c>
      <c r="AF335" s="6">
        <v>34.722222199999997</v>
      </c>
      <c r="AG335" s="6">
        <v>34.722222199999997</v>
      </c>
      <c r="AH335" s="6">
        <v>34.722222199999997</v>
      </c>
      <c r="AI335" s="6">
        <v>34.722222199999997</v>
      </c>
      <c r="AJ335" s="6">
        <v>34.722222199999997</v>
      </c>
      <c r="AK335" s="6">
        <v>34.722222199999997</v>
      </c>
      <c r="AL335" s="6">
        <v>34.722222199999997</v>
      </c>
      <c r="AM335" s="6">
        <v>34.722222199999997</v>
      </c>
      <c r="AN335" s="4"/>
      <c r="AO335" s="4"/>
    </row>
    <row r="336" spans="1:41" ht="18.75" customHeight="1" x14ac:dyDescent="0.25">
      <c r="A336" s="14" t="s">
        <v>347</v>
      </c>
      <c r="B336" s="2" t="s">
        <v>4</v>
      </c>
      <c r="C336" s="2" t="s">
        <v>2</v>
      </c>
      <c r="D336" s="2" t="s">
        <v>24</v>
      </c>
      <c r="E336" s="2" t="s">
        <v>2</v>
      </c>
      <c r="F336" s="2" t="s">
        <v>234</v>
      </c>
      <c r="G336" s="4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>
        <v>43.402777800000003</v>
      </c>
      <c r="W336" s="6">
        <v>34.722222199999997</v>
      </c>
      <c r="X336" s="6">
        <v>34.722222199999997</v>
      </c>
      <c r="Y336" s="6">
        <v>34.722222199999997</v>
      </c>
      <c r="Z336" s="6">
        <v>34.722222199999997</v>
      </c>
      <c r="AA336" s="6">
        <v>34.722222199999997</v>
      </c>
      <c r="AB336" s="6">
        <v>34.722222199999997</v>
      </c>
      <c r="AC336" s="6">
        <v>34.722222199999997</v>
      </c>
      <c r="AD336" s="6">
        <v>34.722222199999997</v>
      </c>
      <c r="AE336" s="6">
        <v>34.722222199999997</v>
      </c>
      <c r="AF336" s="6">
        <v>34.722222199999997</v>
      </c>
      <c r="AG336" s="6">
        <v>34.722222199999997</v>
      </c>
      <c r="AH336" s="6">
        <v>34.722222199999997</v>
      </c>
      <c r="AI336" s="6">
        <v>34.722222199999997</v>
      </c>
      <c r="AJ336" s="6">
        <v>34.722222199999997</v>
      </c>
      <c r="AK336" s="6">
        <v>34.722222199999997</v>
      </c>
      <c r="AL336" s="6">
        <v>34.722222199999997</v>
      </c>
      <c r="AM336" s="6">
        <v>34.722222199999997</v>
      </c>
      <c r="AN336" s="4"/>
      <c r="AO336" s="4"/>
    </row>
    <row r="337" spans="1:41" ht="18.75" customHeight="1" x14ac:dyDescent="0.25">
      <c r="A337" s="14" t="s">
        <v>347</v>
      </c>
      <c r="B337" s="2" t="s">
        <v>4</v>
      </c>
      <c r="C337" s="2" t="s">
        <v>2</v>
      </c>
      <c r="D337" s="2" t="s">
        <v>24</v>
      </c>
      <c r="E337" s="2" t="s">
        <v>2</v>
      </c>
      <c r="F337" s="2" t="s">
        <v>235</v>
      </c>
      <c r="G337" s="4"/>
      <c r="H337" s="6">
        <v>6.4027567000000003</v>
      </c>
      <c r="I337" s="6">
        <v>7.3001892000000002</v>
      </c>
      <c r="J337" s="6">
        <v>3.6848298000000002</v>
      </c>
      <c r="K337" s="6">
        <v>1.9885542</v>
      </c>
      <c r="L337" s="6">
        <v>0.2922785</v>
      </c>
      <c r="M337" s="6"/>
      <c r="N337" s="6"/>
      <c r="O337" s="6"/>
      <c r="P337" s="6">
        <v>43.402777800000003</v>
      </c>
      <c r="Q337" s="6">
        <v>43.402777800000003</v>
      </c>
      <c r="R337" s="6">
        <v>43.402777800000003</v>
      </c>
      <c r="S337" s="6">
        <v>43.402777800000003</v>
      </c>
      <c r="T337" s="6">
        <v>43.402777800000003</v>
      </c>
      <c r="U337" s="6">
        <v>43.402777800000003</v>
      </c>
      <c r="V337" s="6">
        <v>43.402777800000003</v>
      </c>
      <c r="W337" s="6">
        <v>34.722222199999997</v>
      </c>
      <c r="X337" s="6">
        <v>34.722222199999997</v>
      </c>
      <c r="Y337" s="6">
        <v>34.722222199999997</v>
      </c>
      <c r="Z337" s="6">
        <v>34.722222199999997</v>
      </c>
      <c r="AA337" s="6">
        <v>34.722222199999997</v>
      </c>
      <c r="AB337" s="6">
        <v>34.722222199999997</v>
      </c>
      <c r="AC337" s="6">
        <v>34.722222199999997</v>
      </c>
      <c r="AD337" s="6">
        <v>34.722222199999997</v>
      </c>
      <c r="AE337" s="6">
        <v>34.722222199999997</v>
      </c>
      <c r="AF337" s="6">
        <v>34.722222199999997</v>
      </c>
      <c r="AG337" s="6">
        <v>34.722222199999997</v>
      </c>
      <c r="AH337" s="6">
        <v>34.722222199999997</v>
      </c>
      <c r="AI337" s="6">
        <v>34.722222199999997</v>
      </c>
      <c r="AJ337" s="6">
        <v>34.722222199999997</v>
      </c>
      <c r="AK337" s="6">
        <v>34.722222199999997</v>
      </c>
      <c r="AL337" s="6">
        <v>34.722222199999997</v>
      </c>
      <c r="AM337" s="6">
        <v>34.722222199999997</v>
      </c>
      <c r="AN337" s="4"/>
      <c r="AO337" s="4"/>
    </row>
    <row r="338" spans="1:41" ht="18.75" customHeight="1" x14ac:dyDescent="0.25">
      <c r="A338" s="14" t="s">
        <v>347</v>
      </c>
      <c r="B338" s="2" t="s">
        <v>4</v>
      </c>
      <c r="C338" s="2" t="s">
        <v>2</v>
      </c>
      <c r="D338" s="2" t="s">
        <v>24</v>
      </c>
      <c r="E338" s="2" t="s">
        <v>2</v>
      </c>
      <c r="F338" s="2" t="s">
        <v>295</v>
      </c>
      <c r="G338" s="4"/>
      <c r="H338" s="6">
        <v>43.402777800000003</v>
      </c>
      <c r="I338" s="6">
        <v>43.402777800000003</v>
      </c>
      <c r="J338" s="6">
        <v>43.402777800000003</v>
      </c>
      <c r="K338" s="6">
        <v>43.402777800000003</v>
      </c>
      <c r="L338" s="6">
        <v>43.402777800000003</v>
      </c>
      <c r="M338" s="6">
        <v>43.402777800000003</v>
      </c>
      <c r="N338" s="6">
        <v>43.402777800000003</v>
      </c>
      <c r="O338" s="6">
        <v>43.402777800000003</v>
      </c>
      <c r="P338" s="6">
        <v>43.402777800000003</v>
      </c>
      <c r="Q338" s="6">
        <v>43.402777800000003</v>
      </c>
      <c r="R338" s="6">
        <v>43.402777800000003</v>
      </c>
      <c r="S338" s="6">
        <v>43.402777800000003</v>
      </c>
      <c r="T338" s="6">
        <v>43.402777800000003</v>
      </c>
      <c r="U338" s="6">
        <v>43.402777800000003</v>
      </c>
      <c r="V338" s="6">
        <v>43.402777800000003</v>
      </c>
      <c r="W338" s="6">
        <v>34.722222199999997</v>
      </c>
      <c r="X338" s="6">
        <v>34.722222199999997</v>
      </c>
      <c r="Y338" s="6">
        <v>34.722222199999997</v>
      </c>
      <c r="Z338" s="6">
        <v>34.722222199999997</v>
      </c>
      <c r="AA338" s="6">
        <v>34.722222199999997</v>
      </c>
      <c r="AB338" s="6">
        <v>34.722222199999997</v>
      </c>
      <c r="AC338" s="6">
        <v>34.722222199999997</v>
      </c>
      <c r="AD338" s="6">
        <v>34.722222199999997</v>
      </c>
      <c r="AE338" s="6">
        <v>34.722222199999997</v>
      </c>
      <c r="AF338" s="6">
        <v>34.722222199999997</v>
      </c>
      <c r="AG338" s="6">
        <v>34.722222199999997</v>
      </c>
      <c r="AH338" s="6">
        <v>34.722222199999997</v>
      </c>
      <c r="AI338" s="6">
        <v>34.722222199999997</v>
      </c>
      <c r="AJ338" s="6">
        <v>34.722222199999997</v>
      </c>
      <c r="AK338" s="6">
        <v>34.722222199999997</v>
      </c>
      <c r="AL338" s="6">
        <v>34.722222199999997</v>
      </c>
      <c r="AM338" s="6">
        <v>34.722222199999997</v>
      </c>
      <c r="AN338" s="4"/>
      <c r="AO338" s="4"/>
    </row>
    <row r="339" spans="1:41" ht="18.75" customHeight="1" x14ac:dyDescent="0.25">
      <c r="A339" s="14" t="s">
        <v>347</v>
      </c>
      <c r="B339" s="2" t="s">
        <v>4</v>
      </c>
      <c r="C339" s="2" t="s">
        <v>2</v>
      </c>
      <c r="D339" s="2" t="s">
        <v>24</v>
      </c>
      <c r="E339" s="2" t="s">
        <v>2</v>
      </c>
      <c r="F339" s="2" t="s">
        <v>236</v>
      </c>
      <c r="G339" s="4"/>
      <c r="H339" s="6"/>
      <c r="I339" s="6"/>
      <c r="J339" s="6"/>
      <c r="K339" s="6"/>
      <c r="L339" s="6"/>
      <c r="M339" s="6"/>
      <c r="N339" s="6"/>
      <c r="O339" s="6"/>
      <c r="P339" s="6"/>
      <c r="Q339" s="6">
        <v>20.896634599999999</v>
      </c>
      <c r="R339" s="6">
        <v>43.402777800000003</v>
      </c>
      <c r="S339" s="6">
        <v>43.402777800000003</v>
      </c>
      <c r="T339" s="6">
        <v>43.402777800000003</v>
      </c>
      <c r="U339" s="6">
        <v>43.402777800000003</v>
      </c>
      <c r="V339" s="6">
        <v>43.402777800000003</v>
      </c>
      <c r="W339" s="6">
        <v>34.722222199999997</v>
      </c>
      <c r="X339" s="6">
        <v>34.722222199999997</v>
      </c>
      <c r="Y339" s="6">
        <v>34.722222199999997</v>
      </c>
      <c r="Z339" s="6">
        <v>34.722222199999997</v>
      </c>
      <c r="AA339" s="6">
        <v>34.722222199999997</v>
      </c>
      <c r="AB339" s="6">
        <v>34.722222199999997</v>
      </c>
      <c r="AC339" s="6">
        <v>34.722222199999997</v>
      </c>
      <c r="AD339" s="6">
        <v>34.722222199999997</v>
      </c>
      <c r="AE339" s="6">
        <v>34.722222199999997</v>
      </c>
      <c r="AF339" s="6">
        <v>34.722222199999997</v>
      </c>
      <c r="AG339" s="6">
        <v>34.722222199999997</v>
      </c>
      <c r="AH339" s="6">
        <v>34.722222199999997</v>
      </c>
      <c r="AI339" s="6">
        <v>34.722222199999997</v>
      </c>
      <c r="AJ339" s="6">
        <v>34.722222199999997</v>
      </c>
      <c r="AK339" s="6">
        <v>34.722222199999997</v>
      </c>
      <c r="AL339" s="6">
        <v>34.722222199999997</v>
      </c>
      <c r="AM339" s="6">
        <v>34.722222199999997</v>
      </c>
      <c r="AN339" s="4"/>
      <c r="AO339" s="4"/>
    </row>
    <row r="340" spans="1:41" ht="18.75" customHeight="1" x14ac:dyDescent="0.25">
      <c r="A340" s="14" t="s">
        <v>347</v>
      </c>
      <c r="B340" s="2" t="s">
        <v>4</v>
      </c>
      <c r="C340" s="2" t="s">
        <v>2</v>
      </c>
      <c r="D340" s="2" t="s">
        <v>24</v>
      </c>
      <c r="E340" s="2" t="s">
        <v>2</v>
      </c>
      <c r="F340" s="2" t="s">
        <v>296</v>
      </c>
      <c r="G340" s="4"/>
      <c r="H340" s="6">
        <v>30.389445500000001</v>
      </c>
      <c r="I340" s="6">
        <v>31.140168599999999</v>
      </c>
      <c r="J340" s="6">
        <v>30.591287600000001</v>
      </c>
      <c r="K340" s="6">
        <v>30.0424066</v>
      </c>
      <c r="L340" s="6">
        <v>29.493525699999999</v>
      </c>
      <c r="M340" s="6">
        <v>28.944644700000001</v>
      </c>
      <c r="N340" s="6">
        <v>28.3957637</v>
      </c>
      <c r="O340" s="6">
        <v>28.0698875</v>
      </c>
      <c r="P340" s="6">
        <v>27.7440113</v>
      </c>
      <c r="Q340" s="6">
        <v>27.418135199999998</v>
      </c>
      <c r="R340" s="6">
        <v>27.092258999999999</v>
      </c>
      <c r="S340" s="6">
        <v>26.766382799999999</v>
      </c>
      <c r="T340" s="6">
        <v>26.3811049</v>
      </c>
      <c r="U340" s="6">
        <v>25.995826900000001</v>
      </c>
      <c r="V340" s="6">
        <v>25.610548900000001</v>
      </c>
      <c r="W340" s="6">
        <v>16.544715400000001</v>
      </c>
      <c r="X340" s="6">
        <v>16.159437400000002</v>
      </c>
      <c r="Y340" s="6">
        <v>15.852760399999999</v>
      </c>
      <c r="Z340" s="6">
        <v>15.546083299999999</v>
      </c>
      <c r="AA340" s="6">
        <v>15.239406199999999</v>
      </c>
      <c r="AB340" s="6">
        <v>14.9327291</v>
      </c>
      <c r="AC340" s="6">
        <v>14.626052100000001</v>
      </c>
      <c r="AD340" s="6">
        <v>14.260093100000001</v>
      </c>
      <c r="AE340" s="6">
        <v>13.8941342</v>
      </c>
      <c r="AF340" s="6">
        <v>34.722222199999997</v>
      </c>
      <c r="AG340" s="6">
        <v>34.722222199999997</v>
      </c>
      <c r="AH340" s="6">
        <v>34.722222199999997</v>
      </c>
      <c r="AI340" s="6">
        <v>34.722222199999997</v>
      </c>
      <c r="AJ340" s="6">
        <v>34.722222199999997</v>
      </c>
      <c r="AK340" s="6">
        <v>34.722222199999997</v>
      </c>
      <c r="AL340" s="6">
        <v>34.722222199999997</v>
      </c>
      <c r="AM340" s="6">
        <v>34.722222199999997</v>
      </c>
      <c r="AN340" s="4"/>
      <c r="AO340" s="4"/>
    </row>
    <row r="341" spans="1:41" ht="18.75" customHeight="1" x14ac:dyDescent="0.25">
      <c r="A341" s="14" t="s">
        <v>347</v>
      </c>
      <c r="B341" s="2" t="s">
        <v>4</v>
      </c>
      <c r="C341" s="2" t="s">
        <v>2</v>
      </c>
      <c r="D341" s="2" t="s">
        <v>24</v>
      </c>
      <c r="E341" s="2" t="s">
        <v>2</v>
      </c>
      <c r="F341" s="2" t="s">
        <v>297</v>
      </c>
      <c r="G341" s="4"/>
      <c r="H341" s="6">
        <v>5.3627209999999996</v>
      </c>
      <c r="I341" s="6">
        <v>5.2934489999999998</v>
      </c>
      <c r="J341" s="6">
        <v>5.3377911999999998</v>
      </c>
      <c r="K341" s="6">
        <v>5.3821333999999998</v>
      </c>
      <c r="L341" s="6">
        <v>5.4264755999999998</v>
      </c>
      <c r="M341" s="6">
        <v>5.4708177999999998</v>
      </c>
      <c r="N341" s="6">
        <v>5.5151599999999998</v>
      </c>
      <c r="O341" s="6">
        <v>5.6171560999999999</v>
      </c>
      <c r="P341" s="6">
        <v>5.7191523000000002</v>
      </c>
      <c r="Q341" s="6">
        <v>5.8211484999999996</v>
      </c>
      <c r="R341" s="6">
        <v>5.9231445999999996</v>
      </c>
      <c r="S341" s="6">
        <v>6.0251408</v>
      </c>
      <c r="T341" s="6">
        <v>6.1316913</v>
      </c>
      <c r="U341" s="6">
        <v>6.2382417999999999</v>
      </c>
      <c r="V341" s="6">
        <v>6.3447922999999999</v>
      </c>
      <c r="W341" s="6">
        <v>6.4513427999999999</v>
      </c>
      <c r="X341" s="6">
        <v>6.5578934000000002</v>
      </c>
      <c r="Y341" s="6">
        <v>6.6345121999999996</v>
      </c>
      <c r="Z341" s="6">
        <v>6.7111311000000002</v>
      </c>
      <c r="AA341" s="6">
        <v>6.7877498999999997</v>
      </c>
      <c r="AB341" s="6">
        <v>6.8643688000000003</v>
      </c>
      <c r="AC341" s="6">
        <v>6.9409875999999997</v>
      </c>
      <c r="AD341" s="6">
        <v>7.0496407000000003</v>
      </c>
      <c r="AE341" s="6">
        <v>7.1582938</v>
      </c>
      <c r="AF341" s="6">
        <v>7.2669468000000004</v>
      </c>
      <c r="AG341" s="6">
        <v>7.3755999000000001</v>
      </c>
      <c r="AH341" s="6">
        <v>7.4842529000000004</v>
      </c>
      <c r="AI341" s="6">
        <v>7.5680022999999998</v>
      </c>
      <c r="AJ341" s="6">
        <v>7.6517515999999999</v>
      </c>
      <c r="AK341" s="6">
        <v>7.7355008999999999</v>
      </c>
      <c r="AL341" s="6">
        <v>7.8192501999999999</v>
      </c>
      <c r="AM341" s="6">
        <v>7.9029995</v>
      </c>
      <c r="AN341" s="4"/>
      <c r="AO341" s="4"/>
    </row>
    <row r="342" spans="1:41" ht="18.75" customHeight="1" x14ac:dyDescent="0.25">
      <c r="A342" s="14" t="s">
        <v>347</v>
      </c>
      <c r="B342" s="2" t="s">
        <v>4</v>
      </c>
      <c r="C342" s="2" t="s">
        <v>2</v>
      </c>
      <c r="D342" s="2" t="s">
        <v>24</v>
      </c>
      <c r="E342" s="2" t="s">
        <v>2</v>
      </c>
      <c r="F342" s="2" t="s">
        <v>298</v>
      </c>
      <c r="G342" s="4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>
        <v>7.5599243999999999</v>
      </c>
      <c r="AA342" s="6">
        <v>7.6111579999999996</v>
      </c>
      <c r="AB342" s="6">
        <v>7.6623916000000003</v>
      </c>
      <c r="AC342" s="6">
        <v>7.7136252000000001</v>
      </c>
      <c r="AD342" s="6">
        <v>7.7921388</v>
      </c>
      <c r="AE342" s="6">
        <v>7.8706525000000003</v>
      </c>
      <c r="AF342" s="6">
        <v>7.9491661000000002</v>
      </c>
      <c r="AG342" s="6">
        <v>8.0276797999999996</v>
      </c>
      <c r="AH342" s="6">
        <v>8.1061934000000004</v>
      </c>
      <c r="AI342" s="6">
        <v>8.1572686999999995</v>
      </c>
      <c r="AJ342" s="6">
        <v>8.2083438999999991</v>
      </c>
      <c r="AK342" s="6">
        <v>8.2594192</v>
      </c>
      <c r="AL342" s="6">
        <v>8.3104945000000008</v>
      </c>
      <c r="AM342" s="6">
        <v>8.3615697999999998</v>
      </c>
      <c r="AN342" s="4"/>
      <c r="AO342" s="4"/>
    </row>
    <row r="343" spans="1:41" ht="18.75" customHeight="1" x14ac:dyDescent="0.25">
      <c r="A343" s="14" t="s">
        <v>347</v>
      </c>
      <c r="B343" s="2" t="s">
        <v>4</v>
      </c>
      <c r="C343" s="2" t="s">
        <v>2</v>
      </c>
      <c r="D343" s="2" t="s">
        <v>24</v>
      </c>
      <c r="E343" s="2" t="s">
        <v>2</v>
      </c>
      <c r="F343" s="2" t="s">
        <v>179</v>
      </c>
      <c r="G343" s="4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>
        <v>5.8102777999999997</v>
      </c>
      <c r="Z343" s="6">
        <v>5.8499226999999996</v>
      </c>
      <c r="AA343" s="6">
        <v>5.8895676000000003</v>
      </c>
      <c r="AB343" s="6">
        <v>5.9292125000000002</v>
      </c>
      <c r="AC343" s="6">
        <v>5.9688574000000001</v>
      </c>
      <c r="AD343" s="6">
        <v>6.0296117999999996</v>
      </c>
      <c r="AE343" s="6">
        <v>6.0903662000000001</v>
      </c>
      <c r="AF343" s="6"/>
      <c r="AG343" s="6"/>
      <c r="AH343" s="6"/>
      <c r="AI343" s="6"/>
      <c r="AJ343" s="6"/>
      <c r="AK343" s="6"/>
      <c r="AL343" s="6"/>
      <c r="AM343" s="6"/>
      <c r="AN343" s="4"/>
      <c r="AO343" s="4"/>
    </row>
    <row r="344" spans="1:41" ht="18.75" customHeight="1" x14ac:dyDescent="0.25">
      <c r="A344" s="14" t="s">
        <v>347</v>
      </c>
      <c r="B344" s="2" t="s">
        <v>4</v>
      </c>
      <c r="C344" s="2" t="s">
        <v>2</v>
      </c>
      <c r="D344" s="2" t="s">
        <v>24</v>
      </c>
      <c r="E344" s="2" t="s">
        <v>2</v>
      </c>
      <c r="F344" s="2" t="s">
        <v>299</v>
      </c>
      <c r="G344" s="4"/>
      <c r="H344" s="6">
        <v>3.8710924000000002</v>
      </c>
      <c r="I344" s="6">
        <v>3.7692104</v>
      </c>
      <c r="J344" s="6">
        <v>3.8574894999999998</v>
      </c>
      <c r="K344" s="6">
        <v>3.9457686000000001</v>
      </c>
      <c r="L344" s="6">
        <v>4.0340477000000003</v>
      </c>
      <c r="M344" s="6">
        <v>4.1223267999999997</v>
      </c>
      <c r="N344" s="6">
        <v>4.2106059</v>
      </c>
      <c r="O344" s="6">
        <v>4.3484930999999998</v>
      </c>
      <c r="P344" s="6">
        <v>4.4863802000000002</v>
      </c>
      <c r="Q344" s="6">
        <v>4.6242672999999996</v>
      </c>
      <c r="R344" s="6">
        <v>4.7621544</v>
      </c>
      <c r="S344" s="6">
        <v>4.9000415999999998</v>
      </c>
      <c r="T344" s="6">
        <v>4.9074245000000003</v>
      </c>
      <c r="U344" s="6">
        <v>4.9148075000000002</v>
      </c>
      <c r="V344" s="6">
        <v>4.9221905000000001</v>
      </c>
      <c r="W344" s="6">
        <v>4.9295733999999998</v>
      </c>
      <c r="X344" s="6">
        <v>4.9369563999999997</v>
      </c>
      <c r="Y344" s="6">
        <v>4.9647924999999997</v>
      </c>
      <c r="Z344" s="6">
        <v>4.9926287</v>
      </c>
      <c r="AA344" s="6">
        <v>5.0204648000000001</v>
      </c>
      <c r="AB344" s="6">
        <v>5.0483009000000001</v>
      </c>
      <c r="AC344" s="6">
        <v>5.0761370000000001</v>
      </c>
      <c r="AD344" s="6">
        <v>5.1313706999999997</v>
      </c>
      <c r="AE344" s="6">
        <v>5.1866042999999999</v>
      </c>
      <c r="AF344" s="6">
        <v>5.2418379000000002</v>
      </c>
      <c r="AG344" s="6">
        <v>5.2970715000000004</v>
      </c>
      <c r="AH344" s="6">
        <v>5.3523050999999997</v>
      </c>
      <c r="AI344" s="6">
        <v>5.4894011999999996</v>
      </c>
      <c r="AJ344" s="6">
        <v>5.6264973999999999</v>
      </c>
      <c r="AK344" s="6">
        <v>5.7635934999999998</v>
      </c>
      <c r="AL344" s="6">
        <v>5.9006895999999998</v>
      </c>
      <c r="AM344" s="6">
        <v>6.0377856999999997</v>
      </c>
      <c r="AN344" s="4"/>
      <c r="AO344" s="4"/>
    </row>
    <row r="345" spans="1:41" ht="18.75" customHeight="1" x14ac:dyDescent="0.25">
      <c r="A345" s="14" t="s">
        <v>347</v>
      </c>
      <c r="B345" s="2" t="s">
        <v>4</v>
      </c>
      <c r="C345" s="2" t="s">
        <v>2</v>
      </c>
      <c r="D345" s="2" t="s">
        <v>24</v>
      </c>
      <c r="E345" s="2" t="s">
        <v>2</v>
      </c>
      <c r="F345" s="2" t="s">
        <v>183</v>
      </c>
      <c r="G345" s="4"/>
      <c r="H345" s="6"/>
      <c r="I345" s="6"/>
      <c r="J345" s="6">
        <v>0.23005410000000001</v>
      </c>
      <c r="K345" s="6">
        <v>1.1695883</v>
      </c>
      <c r="L345" s="6">
        <v>1.1903462</v>
      </c>
      <c r="M345" s="6">
        <v>1.2111042000000001</v>
      </c>
      <c r="N345" s="6">
        <v>1.2318621000000001</v>
      </c>
      <c r="O345" s="6">
        <v>1.2546250999999999</v>
      </c>
      <c r="P345" s="6">
        <v>1.2773881</v>
      </c>
      <c r="Q345" s="6">
        <v>1.3001510999999999</v>
      </c>
      <c r="R345" s="6">
        <v>1.3229142</v>
      </c>
      <c r="S345" s="6">
        <v>1.3456771999999999</v>
      </c>
      <c r="T345" s="6">
        <v>1.3485480000000001</v>
      </c>
      <c r="U345" s="6">
        <v>1.3514188</v>
      </c>
      <c r="V345" s="6">
        <v>1.3542896</v>
      </c>
      <c r="W345" s="6">
        <v>1.3571603000000001</v>
      </c>
      <c r="X345" s="6">
        <v>1.3600311</v>
      </c>
      <c r="Y345" s="6">
        <v>1.3620292000000001</v>
      </c>
      <c r="Z345" s="6">
        <v>1.3640272</v>
      </c>
      <c r="AA345" s="6">
        <v>1.3660253</v>
      </c>
      <c r="AB345" s="6">
        <v>1.3680232999999999</v>
      </c>
      <c r="AC345" s="6">
        <v>1.3700213999999999</v>
      </c>
      <c r="AD345" s="6">
        <v>1.3731727</v>
      </c>
      <c r="AE345" s="6">
        <v>1.3763240000000001</v>
      </c>
      <c r="AF345" s="6">
        <v>1.3794753</v>
      </c>
      <c r="AG345" s="6">
        <v>1.3826266</v>
      </c>
      <c r="AH345" s="6">
        <v>1.3857778999999999</v>
      </c>
      <c r="AI345" s="6">
        <v>1.3938102000000001</v>
      </c>
      <c r="AJ345" s="6">
        <v>1.4018425000000001</v>
      </c>
      <c r="AK345" s="6">
        <v>1.4098748000000001</v>
      </c>
      <c r="AL345" s="6">
        <v>1.4179071999999999</v>
      </c>
      <c r="AM345" s="6">
        <v>1.4259394999999999</v>
      </c>
      <c r="AN345" s="4"/>
      <c r="AO345" s="4"/>
    </row>
    <row r="346" spans="1:41" ht="18.75" customHeight="1" x14ac:dyDescent="0.25">
      <c r="A346" s="14" t="s">
        <v>347</v>
      </c>
      <c r="B346" s="2" t="s">
        <v>4</v>
      </c>
      <c r="C346" s="2" t="s">
        <v>2</v>
      </c>
      <c r="D346" s="2" t="s">
        <v>24</v>
      </c>
      <c r="E346" s="2" t="s">
        <v>2</v>
      </c>
      <c r="F346" s="2" t="s">
        <v>300</v>
      </c>
      <c r="G346" s="4"/>
      <c r="H346" s="6">
        <v>5.2491114999999997</v>
      </c>
      <c r="I346" s="6">
        <v>5.1989824000000002</v>
      </c>
      <c r="J346" s="6">
        <v>5.19503</v>
      </c>
      <c r="K346" s="6">
        <v>5.1910777000000001</v>
      </c>
      <c r="L346" s="6">
        <v>5.1871252999999999</v>
      </c>
      <c r="M346" s="6">
        <v>5.183173</v>
      </c>
      <c r="N346" s="6">
        <v>5.1792205999999998</v>
      </c>
      <c r="O346" s="6">
        <v>5.2534798</v>
      </c>
      <c r="P346" s="6">
        <v>5.3277390000000002</v>
      </c>
      <c r="Q346" s="6">
        <v>5.4019982000000004</v>
      </c>
      <c r="R346" s="6">
        <v>5.4762573999999997</v>
      </c>
      <c r="S346" s="6">
        <v>5.5505165999999999</v>
      </c>
      <c r="T346" s="6">
        <v>5.6188215000000001</v>
      </c>
      <c r="U346" s="6">
        <v>5.6871264999999998</v>
      </c>
      <c r="V346" s="6">
        <v>5.7554314</v>
      </c>
      <c r="W346" s="6">
        <v>5.8237363999999996</v>
      </c>
      <c r="X346" s="6">
        <v>5.8920414000000001</v>
      </c>
      <c r="Y346" s="6">
        <v>5.9434899000000003</v>
      </c>
      <c r="Z346" s="6">
        <v>5.9949383999999997</v>
      </c>
      <c r="AA346" s="6">
        <v>6.0463868999999999</v>
      </c>
      <c r="AB346" s="6">
        <v>6.0978354000000001</v>
      </c>
      <c r="AC346" s="6">
        <v>6.1492839000000004</v>
      </c>
      <c r="AD346" s="6">
        <v>6.2137329000000001</v>
      </c>
      <c r="AE346" s="6">
        <v>6.2781818999999999</v>
      </c>
      <c r="AF346" s="6">
        <v>6.3426309999999999</v>
      </c>
      <c r="AG346" s="6">
        <v>6.4070799999999997</v>
      </c>
      <c r="AH346" s="6">
        <v>6.4715290999999997</v>
      </c>
      <c r="AI346" s="6">
        <v>6.5349212999999997</v>
      </c>
      <c r="AJ346" s="6">
        <v>6.5983134999999997</v>
      </c>
      <c r="AK346" s="6">
        <v>6.6617058</v>
      </c>
      <c r="AL346" s="6">
        <v>6.725098</v>
      </c>
      <c r="AM346" s="6">
        <v>6.7884902</v>
      </c>
      <c r="AN346" s="4"/>
      <c r="AO346" s="4"/>
    </row>
    <row r="347" spans="1:41" ht="18.75" customHeight="1" x14ac:dyDescent="0.25">
      <c r="A347" s="14" t="s">
        <v>347</v>
      </c>
      <c r="B347" s="2" t="s">
        <v>4</v>
      </c>
      <c r="C347" s="2" t="s">
        <v>2</v>
      </c>
      <c r="D347" s="2" t="s">
        <v>24</v>
      </c>
      <c r="E347" s="2" t="s">
        <v>2</v>
      </c>
      <c r="F347" s="2" t="s">
        <v>187</v>
      </c>
      <c r="G347" s="4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>
        <v>0.22389899999999999</v>
      </c>
      <c r="S347" s="6">
        <v>0.91884060000000001</v>
      </c>
      <c r="T347" s="6">
        <v>1.5925909</v>
      </c>
      <c r="U347" s="6">
        <v>2.3716903999999999</v>
      </c>
      <c r="V347" s="6">
        <v>2.4227025000000002</v>
      </c>
      <c r="W347" s="6">
        <v>2.4737144999999998</v>
      </c>
      <c r="X347" s="6">
        <v>2.5247266000000002</v>
      </c>
      <c r="Y347" s="6">
        <v>2.5653317000000002</v>
      </c>
      <c r="Z347" s="6">
        <v>2.6059367</v>
      </c>
      <c r="AA347" s="6">
        <v>2.6465418000000001</v>
      </c>
      <c r="AB347" s="6">
        <v>2.6871467999999998</v>
      </c>
      <c r="AC347" s="6">
        <v>2.7277518999999999</v>
      </c>
      <c r="AD347" s="6">
        <v>2.7762060000000002</v>
      </c>
      <c r="AE347" s="6">
        <v>2.8246601999999998</v>
      </c>
      <c r="AF347" s="6">
        <v>2.8731143000000001</v>
      </c>
      <c r="AG347" s="6">
        <v>2.9215684999999998</v>
      </c>
      <c r="AH347" s="6">
        <v>2.9700226999999999</v>
      </c>
      <c r="AI347" s="6">
        <v>3.0169275</v>
      </c>
      <c r="AJ347" s="6">
        <v>3.0638323999999999</v>
      </c>
      <c r="AK347" s="6">
        <v>3.1107372</v>
      </c>
      <c r="AL347" s="6">
        <v>3.1576420999999999</v>
      </c>
      <c r="AM347" s="6">
        <v>3.2045469</v>
      </c>
      <c r="AN347" s="4"/>
      <c r="AO347" s="4"/>
    </row>
    <row r="348" spans="1:41" ht="18.75" customHeight="1" x14ac:dyDescent="0.25">
      <c r="A348" s="14" t="s">
        <v>347</v>
      </c>
      <c r="B348" s="2" t="s">
        <v>4</v>
      </c>
      <c r="C348" s="2" t="s">
        <v>2</v>
      </c>
      <c r="D348" s="2" t="s">
        <v>24</v>
      </c>
      <c r="E348" s="2" t="s">
        <v>2</v>
      </c>
      <c r="F348" s="2" t="s">
        <v>301</v>
      </c>
      <c r="G348" s="4"/>
      <c r="H348" s="6">
        <v>3.4692585</v>
      </c>
      <c r="I348" s="6">
        <v>3.4238586</v>
      </c>
      <c r="J348" s="6">
        <v>3.4619998999999999</v>
      </c>
      <c r="K348" s="6">
        <v>3.5001411999999998</v>
      </c>
      <c r="L348" s="6">
        <v>3.5382825000000002</v>
      </c>
      <c r="M348" s="6">
        <v>3.5764238000000002</v>
      </c>
      <c r="N348" s="6">
        <v>3.6145651000000001</v>
      </c>
      <c r="O348" s="6">
        <v>3.6814119999999999</v>
      </c>
      <c r="P348" s="6">
        <v>3.748259</v>
      </c>
      <c r="Q348" s="6">
        <v>3.8151060000000001</v>
      </c>
      <c r="R348" s="6">
        <v>3.8819530000000002</v>
      </c>
      <c r="S348" s="6">
        <v>3.9487999</v>
      </c>
      <c r="T348" s="6">
        <v>4.0186317999999996</v>
      </c>
      <c r="U348" s="6">
        <v>4.0884635999999999</v>
      </c>
      <c r="V348" s="6">
        <v>4.1582954000000001</v>
      </c>
      <c r="W348" s="6">
        <v>4.2281272999999997</v>
      </c>
      <c r="X348" s="6">
        <v>4.2979590999999999</v>
      </c>
      <c r="Y348" s="6">
        <v>4.3481740999999996</v>
      </c>
      <c r="Z348" s="6">
        <v>4.3983891000000002</v>
      </c>
      <c r="AA348" s="6">
        <v>4.4486042000000001</v>
      </c>
      <c r="AB348" s="6">
        <v>4.4988191999999998</v>
      </c>
      <c r="AC348" s="6">
        <v>4.5490342000000004</v>
      </c>
      <c r="AD348" s="6">
        <v>4.6202439999999996</v>
      </c>
      <c r="AE348" s="6">
        <v>4.6914537999999997</v>
      </c>
      <c r="AF348" s="6">
        <v>4.7626637000000001</v>
      </c>
      <c r="AG348" s="6">
        <v>4.8338735000000002</v>
      </c>
      <c r="AH348" s="6">
        <v>4.9050833000000003</v>
      </c>
      <c r="AI348" s="6">
        <v>4.9599715</v>
      </c>
      <c r="AJ348" s="6">
        <v>5.0148596999999997</v>
      </c>
      <c r="AK348" s="6">
        <v>5.0697479999999997</v>
      </c>
      <c r="AL348" s="6">
        <v>5.1246362000000003</v>
      </c>
      <c r="AM348" s="6">
        <v>5.1795244</v>
      </c>
      <c r="AN348" s="4"/>
      <c r="AO348" s="4"/>
    </row>
    <row r="349" spans="1:41" ht="18.75" customHeight="1" x14ac:dyDescent="0.25">
      <c r="A349" s="14" t="s">
        <v>347</v>
      </c>
      <c r="B349" s="2" t="s">
        <v>4</v>
      </c>
      <c r="C349" s="2" t="s">
        <v>2</v>
      </c>
      <c r="D349" s="2" t="s">
        <v>24</v>
      </c>
      <c r="E349" s="2" t="s">
        <v>2</v>
      </c>
      <c r="F349" s="2" t="s">
        <v>302</v>
      </c>
      <c r="G349" s="4"/>
      <c r="H349" s="6">
        <v>1.413224</v>
      </c>
      <c r="I349" s="6">
        <v>1.6834034</v>
      </c>
      <c r="J349" s="6">
        <v>2.3199044999999998</v>
      </c>
      <c r="K349" s="6">
        <v>2.4155218000000001</v>
      </c>
      <c r="L349" s="6">
        <v>2.5111390999999998</v>
      </c>
      <c r="M349" s="6">
        <v>2.6067564999999999</v>
      </c>
      <c r="N349" s="6">
        <v>2.7023738000000002</v>
      </c>
      <c r="O349" s="6">
        <v>2.7591426999999999</v>
      </c>
      <c r="P349" s="6">
        <v>2.8159117</v>
      </c>
      <c r="Q349" s="6">
        <v>2.8726807000000001</v>
      </c>
      <c r="R349" s="6">
        <v>2.9294495999999999</v>
      </c>
      <c r="S349" s="6">
        <v>2.9862185999999999</v>
      </c>
      <c r="T349" s="6">
        <v>3.0533356</v>
      </c>
      <c r="U349" s="6">
        <v>3.1204526000000001</v>
      </c>
      <c r="V349" s="6">
        <v>3.1875695999999998</v>
      </c>
      <c r="W349" s="6">
        <v>3.2546865999999999</v>
      </c>
      <c r="X349" s="6">
        <v>3.3218036</v>
      </c>
      <c r="Y349" s="6">
        <v>3.3752279999999999</v>
      </c>
      <c r="Z349" s="6">
        <v>3.4286523999999998</v>
      </c>
      <c r="AA349" s="6">
        <v>3.4820768000000002</v>
      </c>
      <c r="AB349" s="6">
        <v>3.5355012000000001</v>
      </c>
      <c r="AC349" s="6">
        <v>3.5889256</v>
      </c>
      <c r="AD349" s="6">
        <v>3.6526771</v>
      </c>
      <c r="AE349" s="6">
        <v>3.7164286</v>
      </c>
      <c r="AF349" s="6">
        <v>3.7801802000000002</v>
      </c>
      <c r="AG349" s="6">
        <v>3.8439317000000002</v>
      </c>
      <c r="AH349" s="6">
        <v>3.9076832000000001</v>
      </c>
      <c r="AI349" s="6">
        <v>3.9693963000000001</v>
      </c>
      <c r="AJ349" s="6">
        <v>4.0311094000000001</v>
      </c>
      <c r="AK349" s="6">
        <v>4.0928224999999996</v>
      </c>
      <c r="AL349" s="6">
        <v>4.1545356</v>
      </c>
      <c r="AM349" s="6">
        <v>4.2162487000000004</v>
      </c>
      <c r="AN349" s="4"/>
      <c r="AO349" s="4"/>
    </row>
    <row r="350" spans="1:41" ht="18.75" customHeight="1" x14ac:dyDescent="0.25">
      <c r="A350" s="14" t="s">
        <v>347</v>
      </c>
      <c r="B350" s="2" t="s">
        <v>4</v>
      </c>
      <c r="C350" s="2" t="s">
        <v>2</v>
      </c>
      <c r="D350" s="2" t="s">
        <v>24</v>
      </c>
      <c r="E350" s="2" t="s">
        <v>2</v>
      </c>
      <c r="F350" s="2" t="s">
        <v>191</v>
      </c>
      <c r="G350" s="4"/>
      <c r="H350" s="6"/>
      <c r="I350" s="6"/>
      <c r="J350" s="6"/>
      <c r="K350" s="6"/>
      <c r="L350" s="6"/>
      <c r="M350" s="6"/>
      <c r="N350" s="6"/>
      <c r="O350" s="6"/>
      <c r="P350" s="6">
        <v>5.1831956000000003</v>
      </c>
      <c r="Q350" s="6">
        <v>5.2906768</v>
      </c>
      <c r="R350" s="6">
        <v>5.3981580999999998</v>
      </c>
      <c r="S350" s="6">
        <v>5.5056393000000003</v>
      </c>
      <c r="T350" s="6">
        <v>5.5490976999999999</v>
      </c>
      <c r="U350" s="6">
        <v>5.5925561999999998</v>
      </c>
      <c r="V350" s="6">
        <v>5.6360146000000002</v>
      </c>
      <c r="W350" s="6">
        <v>5.6794729999999998</v>
      </c>
      <c r="X350" s="6">
        <v>5.7229314000000002</v>
      </c>
      <c r="Y350" s="6">
        <v>5.7989701</v>
      </c>
      <c r="Z350" s="6">
        <v>5.8750087999999998</v>
      </c>
      <c r="AA350" s="6">
        <v>5.9510474999999996</v>
      </c>
      <c r="AB350" s="6">
        <v>6.0270862000000003</v>
      </c>
      <c r="AC350" s="6">
        <v>6.1031249000000001</v>
      </c>
      <c r="AD350" s="6">
        <v>6.1763849999999998</v>
      </c>
      <c r="AE350" s="6">
        <v>6.2496450000000001</v>
      </c>
      <c r="AF350" s="6">
        <v>6.3229050999999998</v>
      </c>
      <c r="AG350" s="6">
        <v>6.3961651000000002</v>
      </c>
      <c r="AH350" s="6">
        <v>6.4694251999999999</v>
      </c>
      <c r="AI350" s="6">
        <v>6.5468304000000002</v>
      </c>
      <c r="AJ350" s="6">
        <v>6.6242355999999996</v>
      </c>
      <c r="AK350" s="6">
        <v>6.7016409000000001</v>
      </c>
      <c r="AL350" s="6">
        <v>6.7790461000000004</v>
      </c>
      <c r="AM350" s="6">
        <v>6.8564512999999998</v>
      </c>
      <c r="AN350" s="4"/>
      <c r="AO350" s="4"/>
    </row>
    <row r="351" spans="1:41" ht="18.75" customHeight="1" x14ac:dyDescent="0.25">
      <c r="A351" s="14" t="s">
        <v>347</v>
      </c>
      <c r="B351" s="2" t="s">
        <v>4</v>
      </c>
      <c r="C351" s="2" t="s">
        <v>2</v>
      </c>
      <c r="D351" s="2" t="s">
        <v>24</v>
      </c>
      <c r="E351" s="2" t="s">
        <v>2</v>
      </c>
      <c r="F351" s="2" t="s">
        <v>303</v>
      </c>
      <c r="G351" s="4"/>
      <c r="H351" s="6">
        <v>2.1666978000000001</v>
      </c>
      <c r="I351" s="6">
        <v>2.0463789999999999</v>
      </c>
      <c r="J351" s="6">
        <v>2.1343485000000002</v>
      </c>
      <c r="K351" s="6">
        <v>2.2223179000000002</v>
      </c>
      <c r="L351" s="6">
        <v>2.3102873000000002</v>
      </c>
      <c r="M351" s="6">
        <v>2.3982567000000001</v>
      </c>
      <c r="N351" s="6">
        <v>2.4862261000000001</v>
      </c>
      <c r="O351" s="6">
        <v>2.5384544999999998</v>
      </c>
      <c r="P351" s="6">
        <v>2.5906828000000002</v>
      </c>
      <c r="Q351" s="6">
        <v>2.6429111000000001</v>
      </c>
      <c r="R351" s="6">
        <v>2.6951394999999998</v>
      </c>
      <c r="S351" s="6">
        <v>2.7473678000000001</v>
      </c>
      <c r="T351" s="6">
        <v>2.8091165</v>
      </c>
      <c r="U351" s="6">
        <v>2.8708651999999999</v>
      </c>
      <c r="V351" s="6">
        <v>2.9326139000000002</v>
      </c>
      <c r="W351" s="6">
        <v>2.9943626000000001</v>
      </c>
      <c r="X351" s="6">
        <v>3.0561112000000001</v>
      </c>
      <c r="Y351" s="6">
        <v>3.1052624999999998</v>
      </c>
      <c r="Z351" s="6">
        <v>3.1544137999999999</v>
      </c>
      <c r="AA351" s="6">
        <v>3.2035651000000001</v>
      </c>
      <c r="AB351" s="6">
        <v>3.2527164000000002</v>
      </c>
      <c r="AC351" s="6">
        <v>3.3018676999999999</v>
      </c>
      <c r="AD351" s="6">
        <v>3.3605201</v>
      </c>
      <c r="AE351" s="6">
        <v>3.4191725000000002</v>
      </c>
      <c r="AF351" s="6">
        <v>3.4778248999999999</v>
      </c>
      <c r="AG351" s="6">
        <v>3.5364773</v>
      </c>
      <c r="AH351" s="6">
        <v>3.5951297000000002</v>
      </c>
      <c r="AI351" s="6">
        <v>3.6519067000000001</v>
      </c>
      <c r="AJ351" s="6">
        <v>3.7086836999999999</v>
      </c>
      <c r="AK351" s="6">
        <v>3.7654608000000001</v>
      </c>
      <c r="AL351" s="6">
        <v>3.8222377999999999</v>
      </c>
      <c r="AM351" s="6">
        <v>3.8790148000000002</v>
      </c>
      <c r="AN351" s="4"/>
      <c r="AO351" s="4"/>
    </row>
    <row r="352" spans="1:41" ht="18.75" customHeight="1" x14ac:dyDescent="0.25">
      <c r="A352" s="14" t="s">
        <v>347</v>
      </c>
      <c r="B352" s="2" t="s">
        <v>4</v>
      </c>
      <c r="C352" s="2" t="s">
        <v>2</v>
      </c>
      <c r="D352" s="2" t="s">
        <v>24</v>
      </c>
      <c r="E352" s="2" t="s">
        <v>2</v>
      </c>
      <c r="F352" s="2" t="s">
        <v>304</v>
      </c>
      <c r="G352" s="4"/>
      <c r="H352" s="6">
        <v>8.6805555999999999</v>
      </c>
      <c r="I352" s="6">
        <v>8.6805555999999999</v>
      </c>
      <c r="J352" s="6">
        <v>8.6805555999999999</v>
      </c>
      <c r="K352" s="6">
        <v>8.6805555999999999</v>
      </c>
      <c r="L352" s="6">
        <v>8.6805555999999999</v>
      </c>
      <c r="M352" s="6">
        <v>8.6805555999999999</v>
      </c>
      <c r="N352" s="6">
        <v>8.6805555999999999</v>
      </c>
      <c r="O352" s="6">
        <v>8.6805555999999999</v>
      </c>
      <c r="P352" s="6">
        <v>8.6805555999999999</v>
      </c>
      <c r="Q352" s="6">
        <v>8.6805555999999999</v>
      </c>
      <c r="R352" s="6">
        <v>8.6805555999999999</v>
      </c>
      <c r="S352" s="6">
        <v>8.6805555999999999</v>
      </c>
      <c r="T352" s="6">
        <v>8.6805555999999999</v>
      </c>
      <c r="U352" s="6">
        <v>8.6805555999999999</v>
      </c>
      <c r="V352" s="6">
        <v>8.6805555999999999</v>
      </c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4"/>
      <c r="AO352" s="4"/>
    </row>
    <row r="353" spans="1:41" ht="18.75" customHeight="1" x14ac:dyDescent="0.25">
      <c r="A353" s="14" t="s">
        <v>347</v>
      </c>
      <c r="B353" s="2" t="s">
        <v>4</v>
      </c>
      <c r="C353" s="2" t="s">
        <v>2</v>
      </c>
      <c r="D353" s="2" t="s">
        <v>24</v>
      </c>
      <c r="E353" s="2" t="s">
        <v>2</v>
      </c>
      <c r="F353" s="2" t="s">
        <v>242</v>
      </c>
      <c r="G353" s="4"/>
      <c r="H353" s="6">
        <v>0.77025569999999999</v>
      </c>
      <c r="I353" s="6">
        <v>0.1349196</v>
      </c>
      <c r="J353" s="6">
        <v>0.26096740000000002</v>
      </c>
      <c r="K353" s="6">
        <v>0.3870152</v>
      </c>
      <c r="L353" s="6">
        <v>0.51306309999999999</v>
      </c>
      <c r="M353" s="6">
        <v>0.63911090000000004</v>
      </c>
      <c r="N353" s="6">
        <v>0.76515880000000003</v>
      </c>
      <c r="O353" s="6">
        <v>0.72970860000000004</v>
      </c>
      <c r="P353" s="6">
        <v>0.6942585</v>
      </c>
      <c r="Q353" s="6">
        <v>0.65880839999999996</v>
      </c>
      <c r="R353" s="6">
        <v>0.62335830000000003</v>
      </c>
      <c r="S353" s="6">
        <v>0.58790819999999999</v>
      </c>
      <c r="T353" s="6">
        <v>0.54425100000000004</v>
      </c>
      <c r="U353" s="6">
        <v>0.50059379999999998</v>
      </c>
      <c r="V353" s="6">
        <v>0.45693660000000003</v>
      </c>
      <c r="W353" s="6">
        <v>0.41327950000000002</v>
      </c>
      <c r="X353" s="6">
        <v>0.36962230000000001</v>
      </c>
      <c r="Y353" s="6">
        <v>0.31731409999999999</v>
      </c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4"/>
      <c r="AO353" s="4"/>
    </row>
    <row r="354" spans="1:41" ht="18.75" customHeight="1" x14ac:dyDescent="0.25">
      <c r="A354" s="14" t="s">
        <v>347</v>
      </c>
      <c r="B354" s="2" t="s">
        <v>4</v>
      </c>
      <c r="C354" s="2" t="s">
        <v>2</v>
      </c>
      <c r="D354" s="2" t="s">
        <v>24</v>
      </c>
      <c r="E354" s="2" t="s">
        <v>2</v>
      </c>
      <c r="F354" s="2" t="s">
        <v>305</v>
      </c>
      <c r="G354" s="4"/>
      <c r="H354" s="6">
        <v>20.905026199999998</v>
      </c>
      <c r="I354" s="6">
        <v>20.2194474</v>
      </c>
      <c r="J354" s="6">
        <v>20.301692299999999</v>
      </c>
      <c r="K354" s="6">
        <v>20.383937199999998</v>
      </c>
      <c r="L354" s="6">
        <v>20.466182199999999</v>
      </c>
      <c r="M354" s="6">
        <v>20.548427100000001</v>
      </c>
      <c r="N354" s="6">
        <v>20.630672000000001</v>
      </c>
      <c r="O354" s="6">
        <v>20.890551899999998</v>
      </c>
      <c r="P354" s="6">
        <v>21.150431699999999</v>
      </c>
      <c r="Q354" s="6">
        <v>21.4103116</v>
      </c>
      <c r="R354" s="6">
        <v>21.6701914</v>
      </c>
      <c r="S354" s="6">
        <v>21.930071300000002</v>
      </c>
      <c r="T354" s="6">
        <v>22.1605633</v>
      </c>
      <c r="U354" s="6">
        <v>22.391055399999999</v>
      </c>
      <c r="V354" s="6">
        <v>22.621547400000001</v>
      </c>
      <c r="W354" s="6">
        <v>22.852039399999999</v>
      </c>
      <c r="X354" s="6">
        <v>23.082531500000002</v>
      </c>
      <c r="Y354" s="6">
        <v>29.051388899999999</v>
      </c>
      <c r="Z354" s="6">
        <v>29.249613400000001</v>
      </c>
      <c r="AA354" s="6">
        <v>29.447838000000001</v>
      </c>
      <c r="AB354" s="6">
        <v>29.646062499999999</v>
      </c>
      <c r="AC354" s="6">
        <v>29.844287099999999</v>
      </c>
      <c r="AD354" s="6">
        <v>30.148059100000001</v>
      </c>
      <c r="AE354" s="6">
        <v>30.4518311</v>
      </c>
      <c r="AF354" s="6">
        <v>24.6044825</v>
      </c>
      <c r="AG354" s="6">
        <v>24.847500199999999</v>
      </c>
      <c r="AH354" s="6">
        <v>25.090517800000001</v>
      </c>
      <c r="AI354" s="6">
        <v>25.248607400000001</v>
      </c>
      <c r="AJ354" s="6">
        <v>25.406697000000001</v>
      </c>
      <c r="AK354" s="6">
        <v>25.564786699999999</v>
      </c>
      <c r="AL354" s="6">
        <v>25.722876299999999</v>
      </c>
      <c r="AM354" s="6">
        <v>25.8809659</v>
      </c>
      <c r="AN354" s="4"/>
      <c r="AO354" s="4"/>
    </row>
    <row r="355" spans="1:41" ht="18.75" customHeight="1" x14ac:dyDescent="0.25">
      <c r="A355" s="14" t="s">
        <v>347</v>
      </c>
      <c r="B355" s="2" t="s">
        <v>4</v>
      </c>
      <c r="C355" s="2" t="s">
        <v>2</v>
      </c>
      <c r="D355" s="2" t="s">
        <v>24</v>
      </c>
      <c r="E355" s="2" t="s">
        <v>2</v>
      </c>
      <c r="F355" s="2" t="s">
        <v>306</v>
      </c>
      <c r="G355" s="4"/>
      <c r="H355" s="6">
        <v>5.7140538999999997</v>
      </c>
      <c r="I355" s="6">
        <v>5.0284751999999999</v>
      </c>
      <c r="J355" s="6">
        <v>5.1107201</v>
      </c>
      <c r="K355" s="6">
        <v>5.1929650000000001</v>
      </c>
      <c r="L355" s="6">
        <v>5.2752099000000001</v>
      </c>
      <c r="M355" s="6">
        <v>5.3574548999999996</v>
      </c>
      <c r="N355" s="6">
        <v>5.4396997999999996</v>
      </c>
      <c r="O355" s="6">
        <v>5.6995795999999999</v>
      </c>
      <c r="P355" s="6">
        <v>5.9594595000000004</v>
      </c>
      <c r="Q355" s="6">
        <v>9.2690421000000001</v>
      </c>
      <c r="R355" s="6">
        <v>8.4339849999999998</v>
      </c>
      <c r="S355" s="6">
        <v>6.7390990999999998</v>
      </c>
      <c r="T355" s="6">
        <v>6.9695910999999997</v>
      </c>
      <c r="U355" s="6">
        <v>7.2000830999999996</v>
      </c>
      <c r="V355" s="6">
        <v>22.621547400000001</v>
      </c>
      <c r="W355" s="6">
        <v>22.852039399999999</v>
      </c>
      <c r="X355" s="6">
        <v>23.082531500000002</v>
      </c>
      <c r="Y355" s="6">
        <v>29.051388899999999</v>
      </c>
      <c r="Z355" s="6">
        <v>29.249613400000001</v>
      </c>
      <c r="AA355" s="6">
        <v>29.447838000000001</v>
      </c>
      <c r="AB355" s="6">
        <v>29.646062499999999</v>
      </c>
      <c r="AC355" s="6">
        <v>29.844287099999999</v>
      </c>
      <c r="AD355" s="6">
        <v>30.148059100000001</v>
      </c>
      <c r="AE355" s="6">
        <v>30.4518311</v>
      </c>
      <c r="AF355" s="6">
        <v>24.6044825</v>
      </c>
      <c r="AG355" s="6">
        <v>24.847500199999999</v>
      </c>
      <c r="AH355" s="6">
        <v>25.090517800000001</v>
      </c>
      <c r="AI355" s="6">
        <v>25.248607400000001</v>
      </c>
      <c r="AJ355" s="6">
        <v>25.406697000000001</v>
      </c>
      <c r="AK355" s="6">
        <v>25.564786699999999</v>
      </c>
      <c r="AL355" s="6">
        <v>25.722876299999999</v>
      </c>
      <c r="AM355" s="6">
        <v>25.8809659</v>
      </c>
      <c r="AN355" s="4"/>
      <c r="AO355" s="4"/>
    </row>
    <row r="356" spans="1:41" ht="18.75" customHeight="1" x14ac:dyDescent="0.25">
      <c r="A356" s="14" t="s">
        <v>347</v>
      </c>
      <c r="B356" s="2" t="s">
        <v>4</v>
      </c>
      <c r="C356" s="2" t="s">
        <v>2</v>
      </c>
      <c r="D356" s="2" t="s">
        <v>24</v>
      </c>
      <c r="E356" s="2" t="s">
        <v>2</v>
      </c>
      <c r="F356" s="2" t="s">
        <v>307</v>
      </c>
      <c r="G356" s="4"/>
      <c r="H356" s="6">
        <v>5.7140538999999997</v>
      </c>
      <c r="I356" s="6">
        <v>5.0284751999999999</v>
      </c>
      <c r="J356" s="6">
        <v>5.1107201</v>
      </c>
      <c r="K356" s="6">
        <v>5.1929650000000001</v>
      </c>
      <c r="L356" s="6">
        <v>5.2752099000000001</v>
      </c>
      <c r="M356" s="6">
        <v>5.3574548999999996</v>
      </c>
      <c r="N356" s="6">
        <v>5.4396997999999996</v>
      </c>
      <c r="O356" s="6">
        <v>5.6995795999999999</v>
      </c>
      <c r="P356" s="6">
        <v>5.9594595000000004</v>
      </c>
      <c r="Q356" s="6">
        <v>9.2690421000000001</v>
      </c>
      <c r="R356" s="6">
        <v>8.4339849999999998</v>
      </c>
      <c r="S356" s="6">
        <v>6.7390990999999998</v>
      </c>
      <c r="T356" s="6">
        <v>6.9695910999999997</v>
      </c>
      <c r="U356" s="6">
        <v>7.2000830999999996</v>
      </c>
      <c r="V356" s="6">
        <v>22.621547400000001</v>
      </c>
      <c r="W356" s="6">
        <v>22.852039399999999</v>
      </c>
      <c r="X356" s="6">
        <v>23.082531500000002</v>
      </c>
      <c r="Y356" s="6">
        <v>29.051388899999999</v>
      </c>
      <c r="Z356" s="6">
        <v>29.249613400000001</v>
      </c>
      <c r="AA356" s="6">
        <v>29.447838000000001</v>
      </c>
      <c r="AB356" s="6">
        <v>29.646062499999999</v>
      </c>
      <c r="AC356" s="6">
        <v>29.844287099999999</v>
      </c>
      <c r="AD356" s="6">
        <v>30.148059100000001</v>
      </c>
      <c r="AE356" s="6">
        <v>30.4518311</v>
      </c>
      <c r="AF356" s="6">
        <v>24.6044825</v>
      </c>
      <c r="AG356" s="6">
        <v>24.847500199999999</v>
      </c>
      <c r="AH356" s="6">
        <v>25.090517800000001</v>
      </c>
      <c r="AI356" s="6">
        <v>25.248607400000001</v>
      </c>
      <c r="AJ356" s="6">
        <v>25.406697000000001</v>
      </c>
      <c r="AK356" s="6">
        <v>25.564786699999999</v>
      </c>
      <c r="AL356" s="6">
        <v>25.722876299999999</v>
      </c>
      <c r="AM356" s="6">
        <v>25.8809659</v>
      </c>
      <c r="AN356" s="4"/>
      <c r="AO356" s="4"/>
    </row>
    <row r="357" spans="1:41" ht="18.75" customHeight="1" x14ac:dyDescent="0.25">
      <c r="A357" s="14" t="s">
        <v>347</v>
      </c>
      <c r="B357" s="2" t="s">
        <v>4</v>
      </c>
      <c r="C357" s="2" t="s">
        <v>2</v>
      </c>
      <c r="D357" s="2" t="s">
        <v>24</v>
      </c>
      <c r="E357" s="2" t="s">
        <v>2</v>
      </c>
      <c r="F357" s="2" t="s">
        <v>308</v>
      </c>
      <c r="G357" s="4"/>
      <c r="H357" s="6">
        <v>10.554830900000001</v>
      </c>
      <c r="I357" s="6">
        <v>10.120295199999999</v>
      </c>
      <c r="J357" s="6">
        <v>9.1911980999999994</v>
      </c>
      <c r="K357" s="6">
        <v>8.7989356999999995</v>
      </c>
      <c r="L357" s="6">
        <v>8.4066732000000002</v>
      </c>
      <c r="M357" s="6">
        <v>8.0114482000000002</v>
      </c>
      <c r="N357" s="6">
        <v>7.6156065999999996</v>
      </c>
      <c r="O357" s="6">
        <v>7.5916417000000003</v>
      </c>
      <c r="P357" s="6">
        <v>21.150431699999999</v>
      </c>
      <c r="Q357" s="6">
        <v>21.4103116</v>
      </c>
      <c r="R357" s="6">
        <v>21.6701914</v>
      </c>
      <c r="S357" s="6">
        <v>21.930071300000002</v>
      </c>
      <c r="T357" s="6">
        <v>22.1605633</v>
      </c>
      <c r="U357" s="6">
        <v>22.391055399999999</v>
      </c>
      <c r="V357" s="6">
        <v>22.621547400000001</v>
      </c>
      <c r="W357" s="6">
        <v>22.852039399999999</v>
      </c>
      <c r="X357" s="6">
        <v>23.082531500000002</v>
      </c>
      <c r="Y357" s="6">
        <v>29.051388899999999</v>
      </c>
      <c r="Z357" s="6">
        <v>29.249613400000001</v>
      </c>
      <c r="AA357" s="6">
        <v>29.447838000000001</v>
      </c>
      <c r="AB357" s="6">
        <v>29.646062499999999</v>
      </c>
      <c r="AC357" s="6">
        <v>29.844287099999999</v>
      </c>
      <c r="AD357" s="6">
        <v>30.148059100000001</v>
      </c>
      <c r="AE357" s="6">
        <v>30.4518311</v>
      </c>
      <c r="AF357" s="6">
        <v>24.6044825</v>
      </c>
      <c r="AG357" s="6">
        <v>24.847500199999999</v>
      </c>
      <c r="AH357" s="6">
        <v>25.090517800000001</v>
      </c>
      <c r="AI357" s="6">
        <v>25.248607400000001</v>
      </c>
      <c r="AJ357" s="6">
        <v>25.406697000000001</v>
      </c>
      <c r="AK357" s="6">
        <v>25.564786699999999</v>
      </c>
      <c r="AL357" s="6">
        <v>25.722876299999999</v>
      </c>
      <c r="AM357" s="6">
        <v>25.8809659</v>
      </c>
      <c r="AN357" s="4"/>
      <c r="AO357" s="4"/>
    </row>
    <row r="358" spans="1:41" ht="18.75" customHeight="1" x14ac:dyDescent="0.25">
      <c r="A358" s="14" t="s">
        <v>347</v>
      </c>
      <c r="B358" s="2" t="s">
        <v>4</v>
      </c>
      <c r="C358" s="2" t="s">
        <v>2</v>
      </c>
      <c r="D358" s="2" t="s">
        <v>24</v>
      </c>
      <c r="E358" s="2" t="s">
        <v>2</v>
      </c>
      <c r="F358" s="2" t="s">
        <v>309</v>
      </c>
      <c r="G358" s="4"/>
      <c r="H358" s="6">
        <v>8.7637567000000001</v>
      </c>
      <c r="I358" s="6">
        <v>8.0781779</v>
      </c>
      <c r="J358" s="6">
        <v>8.1604227999999992</v>
      </c>
      <c r="K358" s="6">
        <v>8.2426677999999995</v>
      </c>
      <c r="L358" s="6">
        <v>8.3249127000000005</v>
      </c>
      <c r="M358" s="6">
        <v>8.4071575999999997</v>
      </c>
      <c r="N358" s="6">
        <v>8.4894025000000006</v>
      </c>
      <c r="O358" s="6">
        <v>8.6950828999999992</v>
      </c>
      <c r="P358" s="6">
        <v>8.6938210999999992</v>
      </c>
      <c r="Q358" s="6">
        <v>15.114559</v>
      </c>
      <c r="R358" s="6">
        <v>21.6701914</v>
      </c>
      <c r="S358" s="6">
        <v>21.930071300000002</v>
      </c>
      <c r="T358" s="6">
        <v>22.1605633</v>
      </c>
      <c r="U358" s="6">
        <v>22.391055399999999</v>
      </c>
      <c r="V358" s="6">
        <v>22.621547400000001</v>
      </c>
      <c r="W358" s="6">
        <v>22.852039399999999</v>
      </c>
      <c r="X358" s="6">
        <v>23.082531500000002</v>
      </c>
      <c r="Y358" s="6">
        <v>29.051388899999999</v>
      </c>
      <c r="Z358" s="6">
        <v>29.249613400000001</v>
      </c>
      <c r="AA358" s="6">
        <v>29.447838000000001</v>
      </c>
      <c r="AB358" s="6">
        <v>22.805945900000001</v>
      </c>
      <c r="AC358" s="6">
        <v>22.994180199999999</v>
      </c>
      <c r="AD358" s="6">
        <v>23.282195699999999</v>
      </c>
      <c r="AE358" s="6">
        <v>23.5702113</v>
      </c>
      <c r="AF358" s="6">
        <v>24.6044825</v>
      </c>
      <c r="AG358" s="6">
        <v>24.847500199999999</v>
      </c>
      <c r="AH358" s="6">
        <v>25.090517800000001</v>
      </c>
      <c r="AI358" s="6">
        <v>25.248607400000001</v>
      </c>
      <c r="AJ358" s="6">
        <v>25.406697000000001</v>
      </c>
      <c r="AK358" s="6">
        <v>25.564786699999999</v>
      </c>
      <c r="AL358" s="6">
        <v>18.633340400000002</v>
      </c>
      <c r="AM358" s="6">
        <v>25.8809659</v>
      </c>
      <c r="AN358" s="4"/>
      <c r="AO358" s="4"/>
    </row>
    <row r="359" spans="1:41" ht="18.75" customHeight="1" x14ac:dyDescent="0.25">
      <c r="A359" s="14" t="s">
        <v>347</v>
      </c>
      <c r="B359" s="2" t="s">
        <v>4</v>
      </c>
      <c r="C359" s="2" t="s">
        <v>2</v>
      </c>
      <c r="D359" s="2" t="s">
        <v>24</v>
      </c>
      <c r="E359" s="2" t="s">
        <v>2</v>
      </c>
      <c r="F359" s="2" t="s">
        <v>310</v>
      </c>
      <c r="G359" s="4"/>
      <c r="H359" s="6">
        <v>10.504219000000001</v>
      </c>
      <c r="I359" s="6">
        <v>10.4186499</v>
      </c>
      <c r="J359" s="6">
        <v>10.0622059</v>
      </c>
      <c r="K359" s="6">
        <v>9.7057617999999994</v>
      </c>
      <c r="L359" s="6">
        <v>9.3493177999999997</v>
      </c>
      <c r="M359" s="6">
        <v>8.9928737000000005</v>
      </c>
      <c r="N359" s="6">
        <v>8.6364297000000008</v>
      </c>
      <c r="O359" s="6">
        <v>8.6358554999999999</v>
      </c>
      <c r="P359" s="6">
        <v>8.6352813000000008</v>
      </c>
      <c r="Q359" s="6">
        <v>8.6347071</v>
      </c>
      <c r="R359" s="6">
        <v>8.6341329000000009</v>
      </c>
      <c r="S359" s="6">
        <v>8.6335586000000006</v>
      </c>
      <c r="T359" s="6">
        <v>8.5561202000000005</v>
      </c>
      <c r="U359" s="6">
        <v>8.4786816999999992</v>
      </c>
      <c r="V359" s="6">
        <v>11.534017499999999</v>
      </c>
      <c r="W359" s="6">
        <v>22.852039399999999</v>
      </c>
      <c r="X359" s="6">
        <v>23.082531500000002</v>
      </c>
      <c r="Y359" s="6">
        <v>29.051388899999999</v>
      </c>
      <c r="Z359" s="6">
        <v>29.249613400000001</v>
      </c>
      <c r="AA359" s="6">
        <v>29.447838000000001</v>
      </c>
      <c r="AB359" s="6">
        <v>29.646062499999999</v>
      </c>
      <c r="AC359" s="6">
        <v>29.844287099999999</v>
      </c>
      <c r="AD359" s="6">
        <v>30.148059100000001</v>
      </c>
      <c r="AE359" s="6">
        <v>30.4518311</v>
      </c>
      <c r="AF359" s="6">
        <v>24.6044825</v>
      </c>
      <c r="AG359" s="6">
        <v>24.847500199999999</v>
      </c>
      <c r="AH359" s="6">
        <v>25.090517800000001</v>
      </c>
      <c r="AI359" s="6">
        <v>25.248607400000001</v>
      </c>
      <c r="AJ359" s="6">
        <v>25.406697000000001</v>
      </c>
      <c r="AK359" s="6">
        <v>25.564786699999999</v>
      </c>
      <c r="AL359" s="6">
        <v>25.722876299999999</v>
      </c>
      <c r="AM359" s="6">
        <v>25.8809659</v>
      </c>
      <c r="AN359" s="4"/>
      <c r="AO359" s="4"/>
    </row>
    <row r="360" spans="1:41" ht="18.75" customHeight="1" x14ac:dyDescent="0.25">
      <c r="A360" s="14" t="s">
        <v>347</v>
      </c>
      <c r="B360" s="2" t="s">
        <v>4</v>
      </c>
      <c r="C360" s="2" t="s">
        <v>2</v>
      </c>
      <c r="D360" s="2" t="s">
        <v>24</v>
      </c>
      <c r="E360" s="2" t="s">
        <v>2</v>
      </c>
      <c r="F360" s="2" t="s">
        <v>311</v>
      </c>
      <c r="G360" s="4"/>
      <c r="H360" s="6">
        <v>5.7140538999999997</v>
      </c>
      <c r="I360" s="6">
        <v>5.0284751999999999</v>
      </c>
      <c r="J360" s="6">
        <v>5.1107201</v>
      </c>
      <c r="K360" s="6">
        <v>5.1929650000000001</v>
      </c>
      <c r="L360" s="6">
        <v>5.2752099000000001</v>
      </c>
      <c r="M360" s="6">
        <v>5.3574548999999996</v>
      </c>
      <c r="N360" s="6">
        <v>5.4396997999999996</v>
      </c>
      <c r="O360" s="6">
        <v>5.6995795999999999</v>
      </c>
      <c r="P360" s="6">
        <v>5.9594595000000004</v>
      </c>
      <c r="Q360" s="6">
        <v>6.2193394</v>
      </c>
      <c r="R360" s="6">
        <v>6.4792192000000002</v>
      </c>
      <c r="S360" s="6">
        <v>6.7390990999999998</v>
      </c>
      <c r="T360" s="6">
        <v>6.9695910999999997</v>
      </c>
      <c r="U360" s="6">
        <v>7.2000830999999996</v>
      </c>
      <c r="V360" s="6">
        <v>7.4305751999999998</v>
      </c>
      <c r="W360" s="6">
        <v>17.529556500000002</v>
      </c>
      <c r="X360" s="6">
        <v>23.082531500000002</v>
      </c>
      <c r="Y360" s="6">
        <v>29.051388899999999</v>
      </c>
      <c r="Z360" s="6">
        <v>29.249613400000001</v>
      </c>
      <c r="AA360" s="6">
        <v>29.447838000000001</v>
      </c>
      <c r="AB360" s="6">
        <v>29.646062499999999</v>
      </c>
      <c r="AC360" s="6">
        <v>29.844287099999999</v>
      </c>
      <c r="AD360" s="6">
        <v>30.148059100000001</v>
      </c>
      <c r="AE360" s="6">
        <v>30.4518311</v>
      </c>
      <c r="AF360" s="6">
        <v>24.6044825</v>
      </c>
      <c r="AG360" s="6">
        <v>24.847500199999999</v>
      </c>
      <c r="AH360" s="6">
        <v>25.090517800000001</v>
      </c>
      <c r="AI360" s="6">
        <v>25.248607400000001</v>
      </c>
      <c r="AJ360" s="6">
        <v>25.406697000000001</v>
      </c>
      <c r="AK360" s="6">
        <v>25.564786699999999</v>
      </c>
      <c r="AL360" s="6">
        <v>25.722876299999999</v>
      </c>
      <c r="AM360" s="6">
        <v>25.8809659</v>
      </c>
      <c r="AN360" s="4"/>
      <c r="AO360" s="4"/>
    </row>
    <row r="361" spans="1:41" ht="18.75" customHeight="1" x14ac:dyDescent="0.25">
      <c r="A361" s="14" t="s">
        <v>347</v>
      </c>
      <c r="B361" s="2" t="s">
        <v>4</v>
      </c>
      <c r="C361" s="2" t="s">
        <v>2</v>
      </c>
      <c r="D361" s="2" t="s">
        <v>24</v>
      </c>
      <c r="E361" s="2" t="s">
        <v>2</v>
      </c>
      <c r="F361" s="2" t="s">
        <v>252</v>
      </c>
      <c r="G361" s="4"/>
      <c r="H361" s="6"/>
      <c r="I361" s="6"/>
      <c r="J361" s="6"/>
      <c r="K361" s="6"/>
      <c r="L361" s="6"/>
      <c r="M361" s="6">
        <v>2.9604417999999999</v>
      </c>
      <c r="N361" s="6">
        <v>6.1593106000000004</v>
      </c>
      <c r="O361" s="6">
        <v>6.2731256000000002</v>
      </c>
      <c r="P361" s="6"/>
      <c r="Q361" s="6">
        <v>6.5007557</v>
      </c>
      <c r="R361" s="6">
        <v>6.6145708000000001</v>
      </c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4"/>
      <c r="AO361" s="4"/>
    </row>
    <row r="362" spans="1:41" ht="18.75" customHeight="1" x14ac:dyDescent="0.25">
      <c r="A362" s="14" t="s">
        <v>347</v>
      </c>
      <c r="B362" s="2" t="s">
        <v>4</v>
      </c>
      <c r="C362" s="2" t="s">
        <v>2</v>
      </c>
      <c r="D362" s="2" t="s">
        <v>24</v>
      </c>
      <c r="E362" s="2" t="s">
        <v>2</v>
      </c>
      <c r="F362" s="2" t="s">
        <v>312</v>
      </c>
      <c r="G362" s="4"/>
      <c r="H362" s="6">
        <v>5.9837894</v>
      </c>
      <c r="I362" s="6">
        <v>5.7913097000000002</v>
      </c>
      <c r="J362" s="6">
        <v>5.9211444000000002</v>
      </c>
      <c r="K362" s="6">
        <v>5.7312143999999998</v>
      </c>
      <c r="L362" s="6">
        <v>5.7155084</v>
      </c>
      <c r="M362" s="6">
        <v>5.1977491999999996</v>
      </c>
      <c r="N362" s="6">
        <v>4.5540846999999998</v>
      </c>
      <c r="O362" s="6">
        <v>3.6150601999999998</v>
      </c>
      <c r="P362" s="6">
        <v>4.9087293000000001</v>
      </c>
      <c r="Q362" s="6">
        <v>3.8469293000000002</v>
      </c>
      <c r="R362" s="6">
        <v>2.3448235999999998</v>
      </c>
      <c r="S362" s="6">
        <v>0.69478669999999998</v>
      </c>
      <c r="T362" s="6">
        <v>0.80060540000000002</v>
      </c>
      <c r="U362" s="6">
        <v>0.90642420000000001</v>
      </c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4"/>
      <c r="AO362" s="4"/>
    </row>
    <row r="363" spans="1:41" ht="18.75" customHeight="1" x14ac:dyDescent="0.25">
      <c r="A363" s="14" t="s">
        <v>347</v>
      </c>
      <c r="B363" s="2" t="s">
        <v>4</v>
      </c>
      <c r="C363" s="2" t="s">
        <v>2</v>
      </c>
      <c r="D363" s="2" t="s">
        <v>24</v>
      </c>
      <c r="E363" s="2" t="s">
        <v>2</v>
      </c>
      <c r="F363" s="2" t="s">
        <v>313</v>
      </c>
      <c r="G363" s="4"/>
      <c r="H363" s="6">
        <v>2211.6498047</v>
      </c>
      <c r="I363" s="6">
        <v>2211.9008478000001</v>
      </c>
      <c r="J363" s="6">
        <v>2210.8895057999998</v>
      </c>
      <c r="K363" s="6">
        <v>2210.4149984000001</v>
      </c>
      <c r="L363" s="6">
        <v>2209.9404909999998</v>
      </c>
      <c r="M363" s="6">
        <v>2209.8587305000001</v>
      </c>
      <c r="N363" s="6">
        <v>2209.8587305000001</v>
      </c>
      <c r="O363" s="6">
        <v>2209.8587305000001</v>
      </c>
      <c r="P363" s="6">
        <v>2222</v>
      </c>
      <c r="Q363" s="6">
        <v>2222</v>
      </c>
      <c r="R363" s="6">
        <v>2222</v>
      </c>
      <c r="S363" s="6">
        <v>2222</v>
      </c>
      <c r="T363" s="6">
        <v>2222</v>
      </c>
      <c r="U363" s="6">
        <v>2222</v>
      </c>
      <c r="V363" s="6">
        <v>2222</v>
      </c>
      <c r="W363" s="6">
        <v>2222</v>
      </c>
      <c r="X363" s="6">
        <v>2222</v>
      </c>
      <c r="Y363" s="6">
        <v>2222</v>
      </c>
      <c r="Z363" s="6">
        <v>2222</v>
      </c>
      <c r="AA363" s="6">
        <v>2222</v>
      </c>
      <c r="AB363" s="6">
        <v>2222</v>
      </c>
      <c r="AC363" s="6">
        <v>2222</v>
      </c>
      <c r="AD363" s="6">
        <v>2222</v>
      </c>
      <c r="AE363" s="6">
        <v>2222</v>
      </c>
      <c r="AF363" s="6">
        <v>2222</v>
      </c>
      <c r="AG363" s="6">
        <v>2222</v>
      </c>
      <c r="AH363" s="6">
        <v>2222</v>
      </c>
      <c r="AI363" s="6">
        <v>2222</v>
      </c>
      <c r="AJ363" s="6">
        <v>2222</v>
      </c>
      <c r="AK363" s="6">
        <v>2222</v>
      </c>
      <c r="AL363" s="6">
        <v>2222</v>
      </c>
      <c r="AM363" s="6">
        <v>2222</v>
      </c>
      <c r="AN363" s="4"/>
      <c r="AO363" s="4"/>
    </row>
    <row r="364" spans="1:41" ht="18.75" customHeight="1" x14ac:dyDescent="0.25">
      <c r="A364" s="14" t="s">
        <v>347</v>
      </c>
      <c r="B364" s="2" t="s">
        <v>4</v>
      </c>
      <c r="C364" s="2" t="s">
        <v>2</v>
      </c>
      <c r="D364" s="2" t="s">
        <v>24</v>
      </c>
      <c r="E364" s="2" t="s">
        <v>2</v>
      </c>
      <c r="F364" s="2" t="s">
        <v>256</v>
      </c>
      <c r="G364" s="4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>
        <v>1.2900073999999999</v>
      </c>
      <c r="X364" s="6">
        <v>6.8001557000000004</v>
      </c>
      <c r="Y364" s="6">
        <v>6.8101459000000002</v>
      </c>
      <c r="Z364" s="6">
        <v>6.8201362000000003</v>
      </c>
      <c r="AA364" s="6">
        <v>6.8301264000000002</v>
      </c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4"/>
      <c r="AO364" s="4"/>
    </row>
    <row r="365" spans="1:41" ht="18.75" customHeight="1" x14ac:dyDescent="0.25">
      <c r="A365" s="14" t="s">
        <v>347</v>
      </c>
      <c r="B365" s="2" t="s">
        <v>4</v>
      </c>
      <c r="C365" s="2" t="s">
        <v>2</v>
      </c>
      <c r="D365" s="2" t="s">
        <v>24</v>
      </c>
      <c r="E365" s="2" t="s">
        <v>2</v>
      </c>
      <c r="F365" s="2" t="s">
        <v>314</v>
      </c>
      <c r="G365" s="4"/>
      <c r="H365" s="6">
        <v>2.3600755000000002</v>
      </c>
      <c r="I365" s="6">
        <v>1.6761725000000001</v>
      </c>
      <c r="J365" s="6">
        <v>2.2773300000000001</v>
      </c>
      <c r="K365" s="6">
        <v>2.8784874</v>
      </c>
      <c r="L365" s="6">
        <v>3.4796448999999998</v>
      </c>
      <c r="M365" s="6">
        <v>4.0808023999999996</v>
      </c>
      <c r="N365" s="6">
        <v>4.6819598999999998</v>
      </c>
      <c r="O365" s="6">
        <v>5.1118848999999997</v>
      </c>
      <c r="P365" s="6">
        <v>10.725005599999999</v>
      </c>
      <c r="Q365" s="6">
        <v>15.0240122</v>
      </c>
      <c r="R365" s="6">
        <v>13.754583999999999</v>
      </c>
      <c r="S365" s="6">
        <v>12.3372245</v>
      </c>
      <c r="T365" s="6">
        <v>12.5545165</v>
      </c>
      <c r="U365" s="6">
        <v>12.771808500000001</v>
      </c>
      <c r="V365" s="6">
        <v>28.180072800000001</v>
      </c>
      <c r="W365" s="6">
        <v>28.397364799999998</v>
      </c>
      <c r="X365" s="6">
        <v>28.614656799999999</v>
      </c>
      <c r="Y365" s="6">
        <v>28.994850400000001</v>
      </c>
      <c r="Z365" s="6">
        <v>29.375043999999999</v>
      </c>
      <c r="AA365" s="6">
        <v>29.7552375</v>
      </c>
      <c r="AB365" s="6">
        <v>30.135431100000002</v>
      </c>
      <c r="AC365" s="6">
        <v>30.5156247</v>
      </c>
      <c r="AD365" s="6">
        <v>30.881924900000001</v>
      </c>
      <c r="AE365" s="6">
        <v>31.248225099999999</v>
      </c>
      <c r="AF365" s="6">
        <v>31.614525400000002</v>
      </c>
      <c r="AG365" s="6">
        <v>31.980825599999999</v>
      </c>
      <c r="AH365" s="6">
        <v>32.347125800000001</v>
      </c>
      <c r="AI365" s="6">
        <v>32.734152000000002</v>
      </c>
      <c r="AJ365" s="6">
        <v>33.121178100000002</v>
      </c>
      <c r="AK365" s="6">
        <v>33.508204300000003</v>
      </c>
      <c r="AL365" s="6">
        <v>33.895230400000003</v>
      </c>
      <c r="AM365" s="6">
        <v>34.282256500000003</v>
      </c>
      <c r="AN365" s="4"/>
      <c r="AO365" s="4"/>
    </row>
    <row r="366" spans="1:41" ht="18.75" customHeight="1" x14ac:dyDescent="0.25">
      <c r="A366" s="14" t="s">
        <v>347</v>
      </c>
      <c r="B366" s="2" t="s">
        <v>4</v>
      </c>
      <c r="C366" s="2" t="s">
        <v>2</v>
      </c>
      <c r="D366" s="2" t="s">
        <v>24</v>
      </c>
      <c r="E366" s="2" t="s">
        <v>2</v>
      </c>
      <c r="F366" s="2" t="s">
        <v>315</v>
      </c>
      <c r="G366" s="4"/>
      <c r="H366" s="6">
        <v>10.833488900000001</v>
      </c>
      <c r="I366" s="6">
        <v>10.5805522</v>
      </c>
      <c r="J366" s="6">
        <v>11.5995226</v>
      </c>
      <c r="K366" s="6">
        <v>12.077609199999999</v>
      </c>
      <c r="L366" s="6">
        <v>12.555695699999999</v>
      </c>
      <c r="M366" s="6">
        <v>13.0337823</v>
      </c>
      <c r="N366" s="6">
        <v>13.5118688</v>
      </c>
      <c r="O366" s="6">
        <v>13.7957137</v>
      </c>
      <c r="P366" s="6">
        <v>14.079558499999999</v>
      </c>
      <c r="Q366" s="6">
        <v>14.3634033</v>
      </c>
      <c r="R366" s="6">
        <v>14.647248100000001</v>
      </c>
      <c r="S366" s="6">
        <v>14.931092899999999</v>
      </c>
      <c r="T366" s="6">
        <v>15.266677899999999</v>
      </c>
      <c r="U366" s="6">
        <v>15.6022628</v>
      </c>
      <c r="V366" s="6">
        <v>15.9378478</v>
      </c>
      <c r="W366" s="6">
        <v>16.273432799999998</v>
      </c>
      <c r="X366" s="6">
        <v>16.6090178</v>
      </c>
      <c r="Y366" s="6">
        <v>16.876139800000001</v>
      </c>
      <c r="Z366" s="6">
        <v>17.143261800000001</v>
      </c>
      <c r="AA366" s="6">
        <v>17.410383800000002</v>
      </c>
      <c r="AB366" s="6">
        <v>17.677505799999999</v>
      </c>
      <c r="AC366" s="6">
        <v>17.944627799999999</v>
      </c>
      <c r="AD366" s="6">
        <v>18.263385499999998</v>
      </c>
      <c r="AE366" s="6">
        <v>18.582143200000001</v>
      </c>
      <c r="AF366" s="6">
        <v>18.900900799999999</v>
      </c>
      <c r="AG366" s="6">
        <v>19.219658500000001</v>
      </c>
      <c r="AH366" s="6">
        <v>19.5384162</v>
      </c>
      <c r="AI366" s="6">
        <v>19.846981700000001</v>
      </c>
      <c r="AJ366" s="6">
        <v>20.155547200000001</v>
      </c>
      <c r="AK366" s="6">
        <v>20.464112700000001</v>
      </c>
      <c r="AL366" s="6">
        <v>20.772678200000001</v>
      </c>
      <c r="AM366" s="6">
        <v>21.081243700000002</v>
      </c>
      <c r="AN366" s="4"/>
      <c r="AO366" s="4"/>
    </row>
    <row r="367" spans="1:41" ht="18.75" customHeight="1" x14ac:dyDescent="0.25">
      <c r="A367" s="14" t="s">
        <v>347</v>
      </c>
      <c r="B367" s="2" t="s">
        <v>4</v>
      </c>
      <c r="C367" s="2" t="s">
        <v>2</v>
      </c>
      <c r="D367" s="2" t="s">
        <v>24</v>
      </c>
      <c r="E367" s="2" t="s">
        <v>2</v>
      </c>
      <c r="F367" s="2" t="s">
        <v>316</v>
      </c>
      <c r="G367" s="4"/>
      <c r="H367" s="6">
        <v>4.2212449000000003</v>
      </c>
      <c r="I367" s="6">
        <v>4.365901</v>
      </c>
      <c r="J367" s="6">
        <v>5.0941767999999996</v>
      </c>
      <c r="K367" s="6">
        <v>5.2815687999999996</v>
      </c>
      <c r="L367" s="6">
        <v>5.4689607999999996</v>
      </c>
      <c r="M367" s="6">
        <v>5.6563527999999996</v>
      </c>
      <c r="N367" s="6">
        <v>5.8437447000000002</v>
      </c>
      <c r="O367" s="6">
        <v>5.9550011999999999</v>
      </c>
      <c r="P367" s="6">
        <v>6.0662577999999998</v>
      </c>
      <c r="Q367" s="6">
        <v>6.1775143000000003</v>
      </c>
      <c r="R367" s="6">
        <v>6.0648717999999997</v>
      </c>
      <c r="S367" s="6">
        <v>5.4811867000000003</v>
      </c>
      <c r="T367" s="6">
        <v>4.9389731000000001</v>
      </c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4"/>
      <c r="AO367" s="4"/>
    </row>
    <row r="368" spans="1:41" ht="18.75" customHeight="1" x14ac:dyDescent="0.25">
      <c r="A368" s="14" t="s">
        <v>347</v>
      </c>
      <c r="B368" s="2" t="s">
        <v>4</v>
      </c>
      <c r="C368" s="2" t="s">
        <v>2</v>
      </c>
      <c r="D368" s="2" t="s">
        <v>24</v>
      </c>
      <c r="E368" s="2" t="s">
        <v>2</v>
      </c>
      <c r="F368" s="2" t="s">
        <v>257</v>
      </c>
      <c r="G368" s="4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>
        <v>11.1606893</v>
      </c>
      <c r="W368" s="6">
        <v>11.4157496</v>
      </c>
      <c r="X368" s="6">
        <v>11.6708099</v>
      </c>
      <c r="Y368" s="6">
        <v>11.8738352</v>
      </c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4"/>
      <c r="AO368" s="4"/>
    </row>
    <row r="369" spans="1:41" ht="18.75" customHeight="1" x14ac:dyDescent="0.25">
      <c r="A369" s="14" t="s">
        <v>347</v>
      </c>
      <c r="B369" s="2" t="s">
        <v>4</v>
      </c>
      <c r="C369" s="2" t="s">
        <v>2</v>
      </c>
      <c r="D369" s="2" t="s">
        <v>24</v>
      </c>
      <c r="E369" s="2" t="s">
        <v>2</v>
      </c>
      <c r="F369" s="2" t="s">
        <v>258</v>
      </c>
      <c r="G369" s="4"/>
      <c r="H369" s="6"/>
      <c r="I369" s="6"/>
      <c r="J369" s="6"/>
      <c r="K369" s="6"/>
      <c r="L369" s="6"/>
      <c r="M369" s="6"/>
      <c r="N369" s="6"/>
      <c r="O369" s="6"/>
      <c r="P369" s="6">
        <v>13.6743349</v>
      </c>
      <c r="Q369" s="6">
        <v>13.958179700000001</v>
      </c>
      <c r="R369" s="6">
        <v>14.242024499999999</v>
      </c>
      <c r="S369" s="6">
        <v>14.5258693</v>
      </c>
      <c r="T369" s="6">
        <v>14.8614543</v>
      </c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4"/>
      <c r="AO369" s="4"/>
    </row>
    <row r="370" spans="1:41" ht="18.75" customHeight="1" x14ac:dyDescent="0.25">
      <c r="A370" s="14" t="s">
        <v>347</v>
      </c>
      <c r="B370" s="2" t="s">
        <v>4</v>
      </c>
      <c r="C370" s="2" t="s">
        <v>2</v>
      </c>
      <c r="D370" s="2" t="s">
        <v>24</v>
      </c>
      <c r="E370" s="2" t="s">
        <v>2</v>
      </c>
      <c r="F370" s="2" t="s">
        <v>259</v>
      </c>
      <c r="G370" s="4"/>
      <c r="H370" s="6"/>
      <c r="I370" s="6"/>
      <c r="J370" s="6"/>
      <c r="K370" s="6"/>
      <c r="L370" s="6"/>
      <c r="M370" s="6"/>
      <c r="N370" s="6"/>
      <c r="O370" s="6"/>
      <c r="P370" s="6"/>
      <c r="Q370" s="6">
        <v>6.4660916000000004</v>
      </c>
      <c r="R370" s="6">
        <v>13.0704738</v>
      </c>
      <c r="S370" s="6">
        <v>13.3316154</v>
      </c>
      <c r="T370" s="6">
        <v>13.640358900000001</v>
      </c>
      <c r="U370" s="6">
        <v>13.9491023</v>
      </c>
      <c r="V370" s="6">
        <v>14.257845700000001</v>
      </c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4"/>
      <c r="AO370" s="4"/>
    </row>
    <row r="371" spans="1:41" ht="18.75" customHeight="1" x14ac:dyDescent="0.25">
      <c r="A371" s="14" t="s">
        <v>347</v>
      </c>
      <c r="B371" s="2" t="s">
        <v>4</v>
      </c>
      <c r="C371" s="2" t="s">
        <v>2</v>
      </c>
      <c r="D371" s="2" t="s">
        <v>24</v>
      </c>
      <c r="E371" s="2" t="s">
        <v>2</v>
      </c>
      <c r="F371" s="2" t="s">
        <v>260</v>
      </c>
      <c r="G371" s="4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>
        <v>3.1327742999999999</v>
      </c>
      <c r="W371" s="6">
        <v>14.528234599999999</v>
      </c>
      <c r="X371" s="6">
        <v>14.836165100000001</v>
      </c>
      <c r="Y371" s="6">
        <v>15.0812744</v>
      </c>
      <c r="Z371" s="6">
        <v>15.3263838</v>
      </c>
      <c r="AA371" s="6">
        <v>15.5714931</v>
      </c>
      <c r="AB371" s="6">
        <v>15.816602400000001</v>
      </c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4"/>
      <c r="AO371" s="4"/>
    </row>
    <row r="372" spans="1:41" ht="18.75" customHeight="1" x14ac:dyDescent="0.25">
      <c r="A372" s="14" t="s">
        <v>347</v>
      </c>
      <c r="B372" s="2" t="s">
        <v>4</v>
      </c>
      <c r="C372" s="2" t="s">
        <v>2</v>
      </c>
      <c r="D372" s="2" t="s">
        <v>24</v>
      </c>
      <c r="E372" s="2" t="s">
        <v>2</v>
      </c>
      <c r="F372" s="2" t="s">
        <v>317</v>
      </c>
      <c r="G372" s="4"/>
      <c r="H372" s="6">
        <v>9.2415067000000004</v>
      </c>
      <c r="I372" s="6">
        <v>9.6605962999999999</v>
      </c>
      <c r="J372" s="6">
        <v>9.6007797999999998</v>
      </c>
      <c r="K372" s="6">
        <v>9.5409632999999996</v>
      </c>
      <c r="L372" s="6">
        <v>9.4811467</v>
      </c>
      <c r="M372" s="6">
        <v>9.4213301999999999</v>
      </c>
      <c r="N372" s="6">
        <v>9.3615136000000003</v>
      </c>
      <c r="O372" s="6">
        <v>9.6447021999999993</v>
      </c>
      <c r="P372" s="6">
        <v>9.9278908000000001</v>
      </c>
      <c r="Q372" s="6">
        <v>10.211079399999999</v>
      </c>
      <c r="R372" s="6">
        <v>10.494267900000001</v>
      </c>
      <c r="S372" s="6">
        <v>10.7774565</v>
      </c>
      <c r="T372" s="6">
        <v>11.028976800000001</v>
      </c>
      <c r="U372" s="6">
        <v>11.2804971</v>
      </c>
      <c r="V372" s="6">
        <v>11.532017400000001</v>
      </c>
      <c r="W372" s="6">
        <v>11.7835377</v>
      </c>
      <c r="X372" s="6">
        <v>12.035057999999999</v>
      </c>
      <c r="Y372" s="6">
        <v>12.3034409</v>
      </c>
      <c r="Z372" s="6">
        <v>12.571823800000001</v>
      </c>
      <c r="AA372" s="6">
        <v>12.8402067</v>
      </c>
      <c r="AB372" s="6">
        <v>13.1085897</v>
      </c>
      <c r="AC372" s="6">
        <v>13.3769726</v>
      </c>
      <c r="AD372" s="6">
        <v>13.5615165</v>
      </c>
      <c r="AE372" s="6">
        <v>13.7460605</v>
      </c>
      <c r="AF372" s="6">
        <v>13.9306044</v>
      </c>
      <c r="AG372" s="6">
        <v>14.115148400000001</v>
      </c>
      <c r="AH372" s="6">
        <v>14.2996923</v>
      </c>
      <c r="AI372" s="6">
        <v>14.457699099999999</v>
      </c>
      <c r="AJ372" s="6">
        <v>14.6157059</v>
      </c>
      <c r="AK372" s="6">
        <v>14.773712700000001</v>
      </c>
      <c r="AL372" s="6">
        <v>14.9317195</v>
      </c>
      <c r="AM372" s="6">
        <v>15.089726199999999</v>
      </c>
      <c r="AN372" s="4"/>
      <c r="AO372" s="4"/>
    </row>
    <row r="373" spans="1:41" ht="18.75" customHeight="1" x14ac:dyDescent="0.25">
      <c r="A373" s="14" t="s">
        <v>347</v>
      </c>
      <c r="B373" s="2" t="s">
        <v>4</v>
      </c>
      <c r="C373" s="2" t="s">
        <v>2</v>
      </c>
      <c r="D373" s="2" t="s">
        <v>24</v>
      </c>
      <c r="E373" s="2" t="s">
        <v>2</v>
      </c>
      <c r="F373" s="2" t="s">
        <v>178</v>
      </c>
      <c r="G373" s="4"/>
      <c r="H373" s="6">
        <v>6.7539533</v>
      </c>
      <c r="I373" s="6">
        <v>6.5324578999999998</v>
      </c>
      <c r="J373" s="6">
        <v>6.5590294</v>
      </c>
      <c r="K373" s="6">
        <v>6.5856009000000002</v>
      </c>
      <c r="L373" s="6">
        <v>6.6121724999999998</v>
      </c>
      <c r="M373" s="6">
        <v>6.638744</v>
      </c>
      <c r="N373" s="6">
        <v>6.6653155000000002</v>
      </c>
      <c r="O373" s="6">
        <v>6.7492770000000002</v>
      </c>
      <c r="P373" s="6">
        <v>6.8332383999999999</v>
      </c>
      <c r="Q373" s="6">
        <v>6.9171999</v>
      </c>
      <c r="R373" s="6">
        <v>7.0011612999999997</v>
      </c>
      <c r="S373" s="6">
        <v>7.0851227999999997</v>
      </c>
      <c r="T373" s="6">
        <v>7.1595896999999997</v>
      </c>
      <c r="U373" s="6">
        <v>7.2340565999999997</v>
      </c>
      <c r="V373" s="6">
        <v>7.3085234999999997</v>
      </c>
      <c r="W373" s="6">
        <v>7.3829903999999997</v>
      </c>
      <c r="X373" s="6">
        <v>7.4574572999999997</v>
      </c>
      <c r="Y373" s="6">
        <v>7.5086908000000001</v>
      </c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4"/>
      <c r="AO373" s="4"/>
    </row>
    <row r="374" spans="1:41" ht="18.75" customHeight="1" x14ac:dyDescent="0.25">
      <c r="A374" s="14" t="s">
        <v>347</v>
      </c>
      <c r="B374" s="2" t="s">
        <v>4</v>
      </c>
      <c r="C374" s="2" t="s">
        <v>2</v>
      </c>
      <c r="D374" s="2" t="s">
        <v>24</v>
      </c>
      <c r="E374" s="2" t="s">
        <v>2</v>
      </c>
      <c r="F374" s="2" t="s">
        <v>180</v>
      </c>
      <c r="G374" s="4"/>
      <c r="H374" s="6">
        <v>5.2262564999999999</v>
      </c>
      <c r="I374" s="6">
        <v>5.0548618000000003</v>
      </c>
      <c r="J374" s="6">
        <v>5.0754231000000001</v>
      </c>
      <c r="K374" s="6">
        <v>5.0959842999999996</v>
      </c>
      <c r="L374" s="6">
        <v>5.1165455</v>
      </c>
      <c r="M374" s="6">
        <v>5.1371067999999998</v>
      </c>
      <c r="N374" s="6">
        <v>5.1576680000000001</v>
      </c>
      <c r="O374" s="6">
        <v>5.2226379999999999</v>
      </c>
      <c r="P374" s="6">
        <v>5.2876079000000002</v>
      </c>
      <c r="Q374" s="6">
        <v>5.3525779</v>
      </c>
      <c r="R374" s="6">
        <v>5.4175478999999997</v>
      </c>
      <c r="S374" s="6">
        <v>5.4825178000000001</v>
      </c>
      <c r="T374" s="6">
        <v>5.5401407999999996</v>
      </c>
      <c r="U374" s="6">
        <v>5.5977638000000001</v>
      </c>
      <c r="V374" s="6">
        <v>5.6553867999999996</v>
      </c>
      <c r="W374" s="6">
        <v>5.7130099000000003</v>
      </c>
      <c r="X374" s="6">
        <v>5.7706328999999998</v>
      </c>
      <c r="Y374" s="6"/>
      <c r="Z374" s="6"/>
      <c r="AA374" s="6"/>
      <c r="AB374" s="6"/>
      <c r="AC374" s="6"/>
      <c r="AD374" s="6"/>
      <c r="AE374" s="6"/>
      <c r="AF374" s="6">
        <v>6.1511205999999996</v>
      </c>
      <c r="AG374" s="6">
        <v>6.211875</v>
      </c>
      <c r="AH374" s="6">
        <v>6.2726293999999996</v>
      </c>
      <c r="AI374" s="6">
        <v>6.3121518999999999</v>
      </c>
      <c r="AJ374" s="6">
        <v>6.3516743</v>
      </c>
      <c r="AK374" s="6">
        <v>6.3911967000000001</v>
      </c>
      <c r="AL374" s="6">
        <v>6.4307191000000001</v>
      </c>
      <c r="AM374" s="6">
        <v>6.4702415000000002</v>
      </c>
      <c r="AN374" s="4"/>
      <c r="AO374" s="4"/>
    </row>
    <row r="375" spans="1:41" ht="18.75" customHeight="1" x14ac:dyDescent="0.25">
      <c r="A375" s="14" t="s">
        <v>347</v>
      </c>
      <c r="B375" s="2" t="s">
        <v>4</v>
      </c>
      <c r="C375" s="2" t="s">
        <v>2</v>
      </c>
      <c r="D375" s="2" t="s">
        <v>24</v>
      </c>
      <c r="E375" s="2" t="s">
        <v>2</v>
      </c>
      <c r="F375" s="2" t="s">
        <v>184</v>
      </c>
      <c r="G375" s="4"/>
      <c r="H375" s="6">
        <v>1.1922817999999999</v>
      </c>
      <c r="I375" s="6">
        <v>1.1280724</v>
      </c>
      <c r="J375" s="6">
        <v>0.91877620000000004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4"/>
      <c r="AO375" s="4"/>
    </row>
    <row r="376" spans="1:41" ht="18.75" customHeight="1" x14ac:dyDescent="0.25">
      <c r="A376" s="14" t="s">
        <v>347</v>
      </c>
      <c r="B376" s="2" t="s">
        <v>4</v>
      </c>
      <c r="C376" s="2" t="s">
        <v>2</v>
      </c>
      <c r="D376" s="2" t="s">
        <v>24</v>
      </c>
      <c r="E376" s="2" t="s">
        <v>2</v>
      </c>
      <c r="F376" s="2" t="s">
        <v>318</v>
      </c>
      <c r="G376" s="4"/>
      <c r="H376" s="6">
        <v>2.3103766999999999</v>
      </c>
      <c r="I376" s="6">
        <v>2.4151490999999998</v>
      </c>
      <c r="J376" s="6">
        <v>2.4001948999999998</v>
      </c>
      <c r="K376" s="6">
        <v>2.3852408</v>
      </c>
      <c r="L376" s="6">
        <v>2.3702866999999999</v>
      </c>
      <c r="M376" s="6">
        <v>2.3553324999999998</v>
      </c>
      <c r="N376" s="6">
        <v>2.3403784000000001</v>
      </c>
      <c r="O376" s="6">
        <v>2.4111756</v>
      </c>
      <c r="P376" s="6">
        <v>2.4819727</v>
      </c>
      <c r="Q376" s="6">
        <v>2.5527698000000001</v>
      </c>
      <c r="R376" s="6">
        <v>2.623567</v>
      </c>
      <c r="S376" s="6">
        <v>2.6943641</v>
      </c>
      <c r="T376" s="6">
        <v>2.7572442000000001</v>
      </c>
      <c r="U376" s="6">
        <v>2.8201242999999998</v>
      </c>
      <c r="V376" s="6">
        <v>2.8830043999999999</v>
      </c>
      <c r="W376" s="6">
        <v>2.9458844000000002</v>
      </c>
      <c r="X376" s="6">
        <v>3.0087644999999998</v>
      </c>
      <c r="Y376" s="6">
        <v>3.0758602000000002</v>
      </c>
      <c r="Z376" s="6">
        <v>3.1429559999999999</v>
      </c>
      <c r="AA376" s="6">
        <v>3.2100517000000002</v>
      </c>
      <c r="AB376" s="6">
        <v>3.2771474</v>
      </c>
      <c r="AC376" s="6">
        <v>3.3442430999999999</v>
      </c>
      <c r="AD376" s="6">
        <v>3.3903791000000001</v>
      </c>
      <c r="AE376" s="6">
        <v>3.4365150999999998</v>
      </c>
      <c r="AF376" s="6">
        <v>3.4826511</v>
      </c>
      <c r="AG376" s="6">
        <v>3.5287871000000002</v>
      </c>
      <c r="AH376" s="6">
        <v>3.5749230999999999</v>
      </c>
      <c r="AI376" s="6">
        <v>3.6144248000000001</v>
      </c>
      <c r="AJ376" s="6">
        <v>3.6539264999999999</v>
      </c>
      <c r="AK376" s="6">
        <v>3.6934282000000001</v>
      </c>
      <c r="AL376" s="6">
        <v>3.7329298999999998</v>
      </c>
      <c r="AM376" s="6">
        <v>3.7724316</v>
      </c>
      <c r="AN376" s="4"/>
      <c r="AO376" s="4"/>
    </row>
    <row r="377" spans="1:41" ht="18.75" customHeight="1" x14ac:dyDescent="0.25">
      <c r="A377" s="14" t="s">
        <v>347</v>
      </c>
      <c r="B377" s="2" t="s">
        <v>4</v>
      </c>
      <c r="C377" s="2" t="s">
        <v>2</v>
      </c>
      <c r="D377" s="2" t="s">
        <v>24</v>
      </c>
      <c r="E377" s="2" t="s">
        <v>2</v>
      </c>
      <c r="F377" s="2" t="s">
        <v>188</v>
      </c>
      <c r="G377" s="4"/>
      <c r="H377" s="6">
        <v>1.7899609000000001</v>
      </c>
      <c r="I377" s="6">
        <v>1.6905627000000001</v>
      </c>
      <c r="J377" s="6">
        <v>1.7632363</v>
      </c>
      <c r="K377" s="6">
        <v>1.8359099999999999</v>
      </c>
      <c r="L377" s="6">
        <v>1.9085836</v>
      </c>
      <c r="M377" s="6">
        <v>1.9812573</v>
      </c>
      <c r="N377" s="6">
        <v>2.0539309000000001</v>
      </c>
      <c r="O377" s="6">
        <v>2.0970780000000002</v>
      </c>
      <c r="P377" s="6">
        <v>2.140225</v>
      </c>
      <c r="Q377" s="6">
        <v>2.1833721000000001</v>
      </c>
      <c r="R377" s="6">
        <v>2.0026202</v>
      </c>
      <c r="S377" s="6">
        <v>1.3508256999999999</v>
      </c>
      <c r="T377" s="6">
        <v>0.72808740000000005</v>
      </c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4"/>
      <c r="AO377" s="4"/>
    </row>
    <row r="378" spans="1:41" ht="18.75" customHeight="1" x14ac:dyDescent="0.25">
      <c r="A378" s="14" t="s">
        <v>347</v>
      </c>
      <c r="B378" s="2" t="s">
        <v>4</v>
      </c>
      <c r="C378" s="2" t="s">
        <v>2</v>
      </c>
      <c r="D378" s="2" t="s">
        <v>24</v>
      </c>
      <c r="E378" s="2" t="s">
        <v>2</v>
      </c>
      <c r="F378" s="2" t="s">
        <v>190</v>
      </c>
      <c r="G378" s="4"/>
      <c r="H378" s="6">
        <v>0.94184230000000002</v>
      </c>
      <c r="I378" s="6">
        <v>0.54088389999999997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4"/>
      <c r="AO378" s="4"/>
    </row>
    <row r="379" spans="1:41" ht="18.75" customHeight="1" x14ac:dyDescent="0.25">
      <c r="A379" s="14" t="s">
        <v>347</v>
      </c>
      <c r="B379" s="2" t="s">
        <v>4</v>
      </c>
      <c r="C379" s="2" t="s">
        <v>2</v>
      </c>
      <c r="D379" s="2" t="s">
        <v>24</v>
      </c>
      <c r="E379" s="2" t="s">
        <v>2</v>
      </c>
      <c r="F379" s="2" t="s">
        <v>192</v>
      </c>
      <c r="G379" s="4"/>
      <c r="H379" s="6">
        <v>4.3877619000000001</v>
      </c>
      <c r="I379" s="6">
        <v>4.2167861999999996</v>
      </c>
      <c r="J379" s="6">
        <v>4.3670755000000003</v>
      </c>
      <c r="K379" s="6">
        <v>4.5173648999999996</v>
      </c>
      <c r="L379" s="6">
        <v>4.6676542999999997</v>
      </c>
      <c r="M379" s="6">
        <v>4.8179436999999998</v>
      </c>
      <c r="N379" s="6">
        <v>4.9682329999999997</v>
      </c>
      <c r="O379" s="6">
        <v>5.0757142999999996</v>
      </c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4"/>
      <c r="AO379" s="4"/>
    </row>
    <row r="380" spans="1:41" ht="18.75" customHeight="1" x14ac:dyDescent="0.25">
      <c r="A380" s="14" t="s">
        <v>347</v>
      </c>
      <c r="B380" s="2" t="s">
        <v>4</v>
      </c>
      <c r="C380" s="2" t="s">
        <v>2</v>
      </c>
      <c r="D380" s="2" t="s">
        <v>24</v>
      </c>
      <c r="E380" s="2" t="s">
        <v>2</v>
      </c>
      <c r="F380" s="2" t="s">
        <v>181</v>
      </c>
      <c r="G380" s="4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>
        <v>8.6805555999999999</v>
      </c>
      <c r="X380" s="6">
        <v>8.6805555999999999</v>
      </c>
      <c r="Y380" s="6">
        <v>8.6805555999999999</v>
      </c>
      <c r="Z380" s="6">
        <v>8.6805555999999999</v>
      </c>
      <c r="AA380" s="6">
        <v>8.6805555999999999</v>
      </c>
      <c r="AB380" s="6">
        <v>8.6805555999999999</v>
      </c>
      <c r="AC380" s="6">
        <v>8.6805555999999999</v>
      </c>
      <c r="AD380" s="6">
        <v>8.6805555999999999</v>
      </c>
      <c r="AE380" s="6">
        <v>8.6805555999999999</v>
      </c>
      <c r="AF380" s="6">
        <v>8.6805555999999999</v>
      </c>
      <c r="AG380" s="6">
        <v>8.6805555999999999</v>
      </c>
      <c r="AH380" s="6">
        <v>8.6805555999999999</v>
      </c>
      <c r="AI380" s="6">
        <v>8.6805555999999999</v>
      </c>
      <c r="AJ380" s="6">
        <v>8.6805555999999999</v>
      </c>
      <c r="AK380" s="6">
        <v>8.6805555999999999</v>
      </c>
      <c r="AL380" s="6">
        <v>8.6805555999999999</v>
      </c>
      <c r="AM380" s="6">
        <v>8.6805555999999999</v>
      </c>
      <c r="AN380" s="4"/>
      <c r="AO380" s="4"/>
    </row>
    <row r="381" spans="1:41" ht="18.75" customHeight="1" x14ac:dyDescent="0.25">
      <c r="A381" s="14" t="s">
        <v>347</v>
      </c>
      <c r="B381" s="2" t="s">
        <v>4</v>
      </c>
      <c r="C381" s="2" t="s">
        <v>2</v>
      </c>
      <c r="D381" s="2" t="s">
        <v>24</v>
      </c>
      <c r="E381" s="2" t="s">
        <v>2</v>
      </c>
      <c r="F381" s="2" t="s">
        <v>194</v>
      </c>
      <c r="G381" s="4"/>
      <c r="H381" s="6"/>
      <c r="I381" s="6"/>
      <c r="J381" s="6"/>
      <c r="K381" s="6"/>
      <c r="L381" s="6"/>
      <c r="M381" s="6"/>
      <c r="N381" s="6">
        <v>0.39738509999999999</v>
      </c>
      <c r="O381" s="6">
        <v>0.94968949999999996</v>
      </c>
      <c r="P381" s="6">
        <v>1.5819095999999999</v>
      </c>
      <c r="Q381" s="6">
        <v>2.3036354999999999</v>
      </c>
      <c r="R381" s="6">
        <v>3.1256078999999999</v>
      </c>
      <c r="S381" s="6">
        <v>4.0598561999999996</v>
      </c>
      <c r="T381" s="6">
        <v>5.2191801</v>
      </c>
      <c r="U381" s="6">
        <v>6.5193430000000001</v>
      </c>
      <c r="V381" s="6">
        <v>7.9772455999999998</v>
      </c>
      <c r="W381" s="6">
        <v>9.6118165999999992</v>
      </c>
      <c r="X381" s="6">
        <v>11.444256299999999</v>
      </c>
      <c r="Y381" s="6">
        <v>13.5026668</v>
      </c>
      <c r="Z381" s="6">
        <v>16.024067599999999</v>
      </c>
      <c r="AA381" s="6">
        <v>18.3938919</v>
      </c>
      <c r="AB381" s="6">
        <v>21.289850300000001</v>
      </c>
      <c r="AC381" s="6">
        <v>24.5345209</v>
      </c>
      <c r="AD381" s="6">
        <v>28.163990600000002</v>
      </c>
      <c r="AE381" s="6">
        <v>32.230885000000001</v>
      </c>
      <c r="AF381" s="6">
        <v>36.787694899999998</v>
      </c>
      <c r="AG381" s="6">
        <v>41.893210199999999</v>
      </c>
      <c r="AH381" s="6">
        <v>47.613275600000001</v>
      </c>
      <c r="AI381" s="6">
        <v>53.997264999999999</v>
      </c>
      <c r="AJ381" s="6">
        <v>67.153224399999999</v>
      </c>
      <c r="AK381" s="6">
        <v>75.211611199999993</v>
      </c>
      <c r="AL381" s="6">
        <v>84.237004499999998</v>
      </c>
      <c r="AM381" s="6">
        <v>94.345444900000004</v>
      </c>
      <c r="AN381" s="4"/>
      <c r="AO381" s="4"/>
    </row>
    <row r="382" spans="1:41" ht="18.75" customHeight="1" x14ac:dyDescent="0.25">
      <c r="A382" s="14" t="s">
        <v>347</v>
      </c>
      <c r="B382" s="2" t="s">
        <v>4</v>
      </c>
      <c r="C382" s="2" t="s">
        <v>2</v>
      </c>
      <c r="D382" s="2" t="s">
        <v>24</v>
      </c>
      <c r="E382" s="2" t="s">
        <v>2</v>
      </c>
      <c r="F382" s="2" t="s">
        <v>195</v>
      </c>
      <c r="G382" s="4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>
        <v>5.5883000000000002E-2</v>
      </c>
      <c r="T382" s="6">
        <v>1.568951</v>
      </c>
      <c r="U382" s="6">
        <v>3.2755025</v>
      </c>
      <c r="V382" s="6">
        <v>7.5242195000000001</v>
      </c>
      <c r="W382" s="6">
        <v>9.6513743999999999</v>
      </c>
      <c r="X382" s="6">
        <v>12.0503596</v>
      </c>
      <c r="Y382" s="6">
        <v>14.7533268</v>
      </c>
      <c r="Z382" s="6">
        <v>17.7972781</v>
      </c>
      <c r="AA382" s="6">
        <v>21.2231314</v>
      </c>
      <c r="AB382" s="6">
        <v>25.076715199999999</v>
      </c>
      <c r="AC382" s="6">
        <v>29.409356899999999</v>
      </c>
      <c r="AD382" s="6">
        <v>34.262049599999997</v>
      </c>
      <c r="AE382" s="6">
        <v>39.715672599999998</v>
      </c>
      <c r="AF382" s="6">
        <v>45.8423376</v>
      </c>
      <c r="AG382" s="6">
        <v>52.722809699999999</v>
      </c>
      <c r="AH382" s="6">
        <v>60.4475458</v>
      </c>
      <c r="AI382" s="6">
        <v>69.104430699999995</v>
      </c>
      <c r="AJ382" s="6">
        <v>78.820360300000004</v>
      </c>
      <c r="AK382" s="6">
        <v>89.722419900000006</v>
      </c>
      <c r="AL382" s="6">
        <v>101.9529452</v>
      </c>
      <c r="AM382" s="6">
        <v>115.671352</v>
      </c>
      <c r="AN382" s="4"/>
      <c r="AO382" s="4"/>
    </row>
    <row r="383" spans="1:41" ht="18.75" customHeight="1" x14ac:dyDescent="0.25">
      <c r="A383" s="14" t="s">
        <v>347</v>
      </c>
      <c r="B383" s="2" t="s">
        <v>4</v>
      </c>
      <c r="C383" s="2" t="s">
        <v>2</v>
      </c>
      <c r="D383" s="2" t="s">
        <v>24</v>
      </c>
      <c r="E383" s="2" t="s">
        <v>2</v>
      </c>
      <c r="F383" s="2" t="s">
        <v>196</v>
      </c>
      <c r="G383" s="4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>
        <v>0.1011871</v>
      </c>
      <c r="W383" s="6">
        <v>1.0766545000000001</v>
      </c>
      <c r="X383" s="6">
        <v>2.1997121000000002</v>
      </c>
      <c r="Y383" s="6">
        <v>3.5398847</v>
      </c>
      <c r="Z383" s="6">
        <v>5.0651944000000002</v>
      </c>
      <c r="AA383" s="6">
        <v>6.7978578000000001</v>
      </c>
      <c r="AB383" s="6">
        <v>8.7627573000000005</v>
      </c>
      <c r="AC383" s="6">
        <v>10.9877611</v>
      </c>
      <c r="AD383" s="6">
        <v>13.4649503</v>
      </c>
      <c r="AE383" s="6">
        <v>16.268414400000001</v>
      </c>
      <c r="AF383" s="6">
        <v>19.437306499999998</v>
      </c>
      <c r="AG383" s="6">
        <v>23.0154779</v>
      </c>
      <c r="AH383" s="6">
        <v>27.052042100000001</v>
      </c>
      <c r="AI383" s="6">
        <v>31.609707100000001</v>
      </c>
      <c r="AJ383" s="6">
        <v>36.742379999999997</v>
      </c>
      <c r="AK383" s="6">
        <v>42.519061899999997</v>
      </c>
      <c r="AL383" s="6">
        <v>49.017033699999999</v>
      </c>
      <c r="AM383" s="6">
        <v>56.322850199999998</v>
      </c>
      <c r="AN383" s="4"/>
      <c r="AO383" s="4"/>
    </row>
    <row r="384" spans="1:41" ht="18.75" customHeight="1" x14ac:dyDescent="0.25">
      <c r="A384" s="14" t="s">
        <v>347</v>
      </c>
      <c r="B384" s="2" t="s">
        <v>4</v>
      </c>
      <c r="C384" s="2" t="s">
        <v>2</v>
      </c>
      <c r="D384" s="2" t="s">
        <v>24</v>
      </c>
      <c r="E384" s="2" t="s">
        <v>2</v>
      </c>
      <c r="F384" s="2" t="s">
        <v>197</v>
      </c>
      <c r="G384" s="4"/>
      <c r="H384" s="6"/>
      <c r="I384" s="6"/>
      <c r="J384" s="6"/>
      <c r="K384" s="6"/>
      <c r="L384" s="6"/>
      <c r="M384" s="6"/>
      <c r="N384" s="6"/>
      <c r="O384" s="6"/>
      <c r="P384" s="6">
        <v>0.40094940000000001</v>
      </c>
      <c r="Q384" s="6">
        <v>1.4060408</v>
      </c>
      <c r="R384" s="6">
        <v>2.5580923000000002</v>
      </c>
      <c r="S384" s="6">
        <v>3.8747392000000001</v>
      </c>
      <c r="T384" s="6">
        <v>5.3357077999999998</v>
      </c>
      <c r="U384" s="6">
        <v>7.0031448000000003</v>
      </c>
      <c r="V384" s="6">
        <v>8.9018265000000003</v>
      </c>
      <c r="W384" s="6">
        <v>11.0595023</v>
      </c>
      <c r="X384" s="6">
        <v>13.507251399999999</v>
      </c>
      <c r="Y384" s="6">
        <v>16.332844300000001</v>
      </c>
      <c r="Z384" s="6">
        <v>19.522305200000002</v>
      </c>
      <c r="AA384" s="6">
        <v>23.119298300000001</v>
      </c>
      <c r="AB384" s="6">
        <v>27.172727299999998</v>
      </c>
      <c r="AC384" s="6">
        <v>31.737364700000001</v>
      </c>
      <c r="AD384" s="6">
        <v>36.834611099999996</v>
      </c>
      <c r="AE384" s="6">
        <v>42.573117099999997</v>
      </c>
      <c r="AF384" s="6">
        <v>49.029834100000002</v>
      </c>
      <c r="AG384" s="6">
        <v>56.290947299999999</v>
      </c>
      <c r="AH384" s="6">
        <v>64.452984299999997</v>
      </c>
      <c r="AI384" s="6">
        <v>73.631940400000005</v>
      </c>
      <c r="AJ384" s="6">
        <v>83.941015199999995</v>
      </c>
      <c r="AK384" s="6">
        <v>95.515822999999997</v>
      </c>
      <c r="AL384" s="6">
        <v>108.5082518</v>
      </c>
      <c r="AM384" s="6">
        <v>123.0884161</v>
      </c>
      <c r="AN384" s="4"/>
      <c r="AO384" s="4"/>
    </row>
    <row r="385" spans="1:41" ht="18.75" customHeight="1" x14ac:dyDescent="0.25">
      <c r="A385" s="14" t="s">
        <v>347</v>
      </c>
      <c r="B385" s="2" t="s">
        <v>4</v>
      </c>
      <c r="C385" s="2" t="s">
        <v>2</v>
      </c>
      <c r="D385" s="2" t="s">
        <v>24</v>
      </c>
      <c r="E385" s="2" t="s">
        <v>2</v>
      </c>
      <c r="F385" s="2" t="s">
        <v>198</v>
      </c>
      <c r="G385" s="4"/>
      <c r="H385" s="6"/>
      <c r="I385" s="6"/>
      <c r="J385" s="6"/>
      <c r="K385" s="6"/>
      <c r="L385" s="6"/>
      <c r="M385" s="6"/>
      <c r="N385" s="6"/>
      <c r="O385" s="6"/>
      <c r="P385" s="6"/>
      <c r="Q385" s="6">
        <v>0.99058469999999998</v>
      </c>
      <c r="R385" s="6">
        <v>1.9747813999999999</v>
      </c>
      <c r="S385" s="6">
        <v>3.3782668</v>
      </c>
      <c r="T385" s="6">
        <v>4.9371321999999997</v>
      </c>
      <c r="U385" s="6">
        <v>6.7190779999999997</v>
      </c>
      <c r="V385" s="6">
        <v>8.7508736999999996</v>
      </c>
      <c r="W385" s="6">
        <v>11.0625015</v>
      </c>
      <c r="X385" s="6">
        <v>13.687541100000001</v>
      </c>
      <c r="Y385" s="6">
        <v>16.724868300000001</v>
      </c>
      <c r="Z385" s="6">
        <v>20.155339300000001</v>
      </c>
      <c r="AA385" s="6">
        <v>24.026131299999999</v>
      </c>
      <c r="AB385" s="6">
        <v>28.390083000000001</v>
      </c>
      <c r="AC385" s="6">
        <v>33.306373399999998</v>
      </c>
      <c r="AD385" s="6">
        <v>38.795015100000001</v>
      </c>
      <c r="AE385" s="6">
        <v>44.976510599999997</v>
      </c>
      <c r="AF385" s="6">
        <v>51.934002200000002</v>
      </c>
      <c r="AG385" s="6">
        <v>59.760609600000002</v>
      </c>
      <c r="AH385" s="6">
        <v>68.560626499999998</v>
      </c>
      <c r="AI385" s="6">
        <v>78.459372900000005</v>
      </c>
      <c r="AJ385" s="6">
        <v>89.579164399999996</v>
      </c>
      <c r="AK385" s="6">
        <v>102.0665262</v>
      </c>
      <c r="AL385" s="6">
        <v>116.0855669</v>
      </c>
      <c r="AM385" s="6">
        <v>131.820088</v>
      </c>
      <c r="AN385" s="4"/>
      <c r="AO385" s="4"/>
    </row>
    <row r="386" spans="1:41" ht="18.75" customHeight="1" x14ac:dyDescent="0.25">
      <c r="A386" s="14" t="s">
        <v>347</v>
      </c>
      <c r="B386" s="2" t="s">
        <v>4</v>
      </c>
      <c r="C386" s="2" t="s">
        <v>2</v>
      </c>
      <c r="D386" s="2" t="s">
        <v>24</v>
      </c>
      <c r="E386" s="2" t="s">
        <v>2</v>
      </c>
      <c r="F386" s="2" t="s">
        <v>199</v>
      </c>
      <c r="G386" s="4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>
        <v>0.88640640000000004</v>
      </c>
      <c r="X386" s="6">
        <v>2.2901880000000001</v>
      </c>
      <c r="Y386" s="6">
        <v>3.9550782</v>
      </c>
      <c r="Z386" s="6">
        <v>5.8484594999999997</v>
      </c>
      <c r="AA386" s="6">
        <v>7.9977508000000004</v>
      </c>
      <c r="AB386" s="6">
        <v>10.433661300000001</v>
      </c>
      <c r="AC386" s="6">
        <v>13.1905853</v>
      </c>
      <c r="AD386" s="6">
        <v>16.262218300000001</v>
      </c>
      <c r="AE386" s="6">
        <v>19.736530699999999</v>
      </c>
      <c r="AF386" s="6">
        <v>23.6193235</v>
      </c>
      <c r="AG386" s="6">
        <v>28.049023500000001</v>
      </c>
      <c r="AH386" s="6">
        <v>33.044459000000003</v>
      </c>
      <c r="AI386" s="6">
        <v>38.682099100000002</v>
      </c>
      <c r="AJ386" s="6">
        <v>45.029397799999998</v>
      </c>
      <c r="AK386" s="6">
        <v>52.171514000000002</v>
      </c>
      <c r="AL386" s="6">
        <v>60.203825999999999</v>
      </c>
      <c r="AM386" s="6">
        <v>69.233157199999994</v>
      </c>
      <c r="AN386" s="4"/>
      <c r="AO386" s="4"/>
    </row>
    <row r="387" spans="1:41" ht="18.75" customHeight="1" x14ac:dyDescent="0.25">
      <c r="A387" s="14" t="s">
        <v>347</v>
      </c>
      <c r="B387" s="2" t="s">
        <v>4</v>
      </c>
      <c r="C387" s="2" t="s">
        <v>2</v>
      </c>
      <c r="D387" s="2" t="s">
        <v>24</v>
      </c>
      <c r="E387" s="2" t="s">
        <v>2</v>
      </c>
      <c r="F387" s="2" t="s">
        <v>200</v>
      </c>
      <c r="G387" s="4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>
        <v>0.32613490000000001</v>
      </c>
      <c r="Y387" s="6">
        <v>1.0348812999999999</v>
      </c>
      <c r="Z387" s="6">
        <v>1.8298486</v>
      </c>
      <c r="AA387" s="6">
        <v>2.7213832999999998</v>
      </c>
      <c r="AB387" s="6">
        <v>3.7210733</v>
      </c>
      <c r="AC387" s="6">
        <v>4.8418975</v>
      </c>
      <c r="AD387" s="6">
        <v>6.0927581000000002</v>
      </c>
      <c r="AE387" s="6">
        <v>7.4955692000000003</v>
      </c>
      <c r="AF387" s="6">
        <v>9.0685649999999995</v>
      </c>
      <c r="AG387" s="6">
        <v>10.832167699999999</v>
      </c>
      <c r="AH387" s="6">
        <v>12.80925</v>
      </c>
      <c r="AI387" s="6">
        <v>15.0015853</v>
      </c>
      <c r="AJ387" s="6">
        <v>17.4617094</v>
      </c>
      <c r="AK387" s="6">
        <v>20.221757100000001</v>
      </c>
      <c r="AL387" s="6">
        <v>23.317719199999999</v>
      </c>
      <c r="AM387" s="6">
        <v>26.789905300000001</v>
      </c>
      <c r="AN387" s="4"/>
      <c r="AO387" s="4"/>
    </row>
    <row r="388" spans="1:41" ht="18.75" customHeight="1" x14ac:dyDescent="0.25">
      <c r="A388" s="14" t="s">
        <v>347</v>
      </c>
      <c r="B388" s="2" t="s">
        <v>4</v>
      </c>
      <c r="C388" s="2" t="s">
        <v>2</v>
      </c>
      <c r="D388" s="2" t="s">
        <v>24</v>
      </c>
      <c r="E388" s="2" t="s">
        <v>2</v>
      </c>
      <c r="F388" s="2" t="s">
        <v>267</v>
      </c>
      <c r="G388" s="4"/>
      <c r="H388" s="6">
        <v>-2.7128676999999999</v>
      </c>
      <c r="I388" s="6">
        <v>-2.6256032999999999</v>
      </c>
      <c r="J388" s="6">
        <v>-2.6844663999999998</v>
      </c>
      <c r="K388" s="6">
        <v>-2.5983578999999999</v>
      </c>
      <c r="L388" s="6">
        <v>-2.4601164999999998</v>
      </c>
      <c r="M388" s="6">
        <v>-1.8198217999999999</v>
      </c>
      <c r="N388" s="6">
        <v>-1.0536219</v>
      </c>
      <c r="O388" s="6">
        <v>-3.6717899999999998E-2</v>
      </c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4"/>
      <c r="AO388" s="4"/>
    </row>
    <row r="389" spans="1:41" ht="18.75" customHeight="1" x14ac:dyDescent="0.25">
      <c r="A389" s="14" t="s">
        <v>347</v>
      </c>
      <c r="B389" s="2" t="s">
        <v>4</v>
      </c>
      <c r="C389" s="2" t="s">
        <v>2</v>
      </c>
      <c r="D389" s="2" t="s">
        <v>24</v>
      </c>
      <c r="E389" s="2" t="s">
        <v>2</v>
      </c>
      <c r="F389" s="2" t="s">
        <v>269</v>
      </c>
      <c r="G389" s="4"/>
      <c r="H389" s="6">
        <v>-2.2867785</v>
      </c>
      <c r="I389" s="6">
        <v>-2.2664330000000001</v>
      </c>
      <c r="J389" s="6">
        <v>-2.1997474000000001</v>
      </c>
      <c r="K389" s="6">
        <v>-1.4459554999999999</v>
      </c>
      <c r="L389" s="6">
        <v>-1.5819658999999999</v>
      </c>
      <c r="M389" s="6">
        <v>-1.7179762999999999</v>
      </c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4"/>
      <c r="AO389" s="4"/>
    </row>
    <row r="390" spans="1:41" ht="18.75" customHeight="1" x14ac:dyDescent="0.25">
      <c r="A390" s="14" t="s">
        <v>347</v>
      </c>
      <c r="B390" s="2" t="s">
        <v>4</v>
      </c>
      <c r="C390" s="2" t="s">
        <v>2</v>
      </c>
      <c r="D390" s="2" t="s">
        <v>24</v>
      </c>
      <c r="E390" s="2" t="s">
        <v>2</v>
      </c>
      <c r="F390" s="2" t="s">
        <v>170</v>
      </c>
      <c r="G390" s="4"/>
      <c r="H390" s="6">
        <v>-0.66342950000000001</v>
      </c>
      <c r="I390" s="6">
        <v>-8.4365999999999997E-2</v>
      </c>
      <c r="J390" s="6"/>
      <c r="K390" s="6">
        <v>-0.53653019999999996</v>
      </c>
      <c r="L390" s="6">
        <v>-0.15934019999999999</v>
      </c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4"/>
      <c r="AO390" s="4"/>
    </row>
    <row r="391" spans="1:41" ht="18.75" customHeight="1" x14ac:dyDescent="0.25">
      <c r="A391" s="14" t="s">
        <v>347</v>
      </c>
      <c r="B391" s="2" t="s">
        <v>4</v>
      </c>
      <c r="C391" s="2" t="s">
        <v>2</v>
      </c>
      <c r="D391" s="2" t="s">
        <v>24</v>
      </c>
      <c r="E391" s="2" t="s">
        <v>2</v>
      </c>
      <c r="F391" s="2" t="s">
        <v>171</v>
      </c>
      <c r="G391" s="4"/>
      <c r="H391" s="6">
        <v>-0.7233849</v>
      </c>
      <c r="I391" s="6"/>
      <c r="J391" s="6"/>
      <c r="K391" s="6">
        <v>-0.2733062</v>
      </c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4"/>
      <c r="AO391" s="4"/>
    </row>
    <row r="392" spans="1:41" ht="18.75" customHeight="1" x14ac:dyDescent="0.25">
      <c r="A392" s="14" t="s">
        <v>347</v>
      </c>
      <c r="B392" s="2" t="s">
        <v>4</v>
      </c>
      <c r="C392" s="2" t="s">
        <v>2</v>
      </c>
      <c r="D392" s="2" t="s">
        <v>24</v>
      </c>
      <c r="E392" s="2" t="s">
        <v>2</v>
      </c>
      <c r="F392" s="2" t="s">
        <v>172</v>
      </c>
      <c r="G392" s="4"/>
      <c r="H392" s="6">
        <v>-2.3667182000000002</v>
      </c>
      <c r="I392" s="6">
        <v>-1.7169576</v>
      </c>
      <c r="J392" s="6">
        <v>-1.7254442999999999</v>
      </c>
      <c r="K392" s="6">
        <v>-1.7004551999999999</v>
      </c>
      <c r="L392" s="6">
        <v>-1.6369872000000001</v>
      </c>
      <c r="M392" s="6">
        <v>-1.5310151000000001</v>
      </c>
      <c r="N392" s="6">
        <v>-1.3774382999999999</v>
      </c>
      <c r="O392" s="6">
        <v>-1.0524865999999999</v>
      </c>
      <c r="P392" s="6">
        <v>-0.67032369999999997</v>
      </c>
      <c r="Q392" s="6">
        <v>-0.38030310000000001</v>
      </c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4"/>
      <c r="AO392" s="4"/>
    </row>
    <row r="393" spans="1:41" ht="18.75" customHeight="1" x14ac:dyDescent="0.25">
      <c r="A393" s="14" t="s">
        <v>347</v>
      </c>
      <c r="B393" s="2" t="s">
        <v>4</v>
      </c>
      <c r="C393" s="2" t="s">
        <v>2</v>
      </c>
      <c r="D393" s="2" t="s">
        <v>24</v>
      </c>
      <c r="E393" s="2" t="s">
        <v>2</v>
      </c>
      <c r="F393" s="2" t="s">
        <v>173</v>
      </c>
      <c r="G393" s="4"/>
      <c r="H393" s="6">
        <v>-3.6173867</v>
      </c>
      <c r="I393" s="6">
        <v>-2.7367610999999998</v>
      </c>
      <c r="J393" s="6">
        <v>-2.9924547000000001</v>
      </c>
      <c r="K393" s="6">
        <v>-2.6463606999999998</v>
      </c>
      <c r="L393" s="6">
        <v>-2.2040199</v>
      </c>
      <c r="M393" s="6">
        <v>-1.6567293999999999</v>
      </c>
      <c r="N393" s="6">
        <v>-0.98929959999999995</v>
      </c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4"/>
      <c r="AO393" s="4"/>
    </row>
    <row r="394" spans="1:41" ht="18.75" customHeight="1" x14ac:dyDescent="0.25">
      <c r="A394" s="14" t="s">
        <v>347</v>
      </c>
      <c r="B394" s="2" t="s">
        <v>4</v>
      </c>
      <c r="C394" s="2" t="s">
        <v>2</v>
      </c>
      <c r="D394" s="2" t="s">
        <v>24</v>
      </c>
      <c r="E394" s="2" t="s">
        <v>2</v>
      </c>
      <c r="F394" s="2" t="s">
        <v>174</v>
      </c>
      <c r="G394" s="4"/>
      <c r="H394" s="6">
        <v>-4.4024985000000001</v>
      </c>
      <c r="I394" s="6">
        <v>-3.2906960000000001</v>
      </c>
      <c r="J394" s="6">
        <v>-3.1127335</v>
      </c>
      <c r="K394" s="6">
        <v>-2.8799676999999999</v>
      </c>
      <c r="L394" s="6">
        <v>-2.5439017000000002</v>
      </c>
      <c r="M394" s="6">
        <v>-2.1173161</v>
      </c>
      <c r="N394" s="6">
        <v>-1.5893485000000001</v>
      </c>
      <c r="O394" s="6">
        <v>-0.77917340000000002</v>
      </c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4"/>
      <c r="AO394" s="4"/>
    </row>
    <row r="395" spans="1:41" ht="18.75" customHeight="1" x14ac:dyDescent="0.25">
      <c r="A395" s="14" t="s">
        <v>347</v>
      </c>
      <c r="B395" s="2" t="s">
        <v>4</v>
      </c>
      <c r="C395" s="2" t="s">
        <v>2</v>
      </c>
      <c r="D395" s="2" t="s">
        <v>24</v>
      </c>
      <c r="E395" s="2" t="s">
        <v>2</v>
      </c>
      <c r="F395" s="2" t="s">
        <v>175</v>
      </c>
      <c r="G395" s="4"/>
      <c r="H395" s="6">
        <v>-6.2348588999999999</v>
      </c>
      <c r="I395" s="6">
        <v>-5.3545555</v>
      </c>
      <c r="J395" s="6">
        <v>-5.4235538999999999</v>
      </c>
      <c r="K395" s="6">
        <v>-5.4789266999999997</v>
      </c>
      <c r="L395" s="6">
        <v>-5.4503095000000004</v>
      </c>
      <c r="M395" s="6">
        <v>-5.3689008999999999</v>
      </c>
      <c r="N395" s="6">
        <v>-5.3051569000000001</v>
      </c>
      <c r="O395" s="6">
        <v>-4.9358237999999997</v>
      </c>
      <c r="P395" s="6">
        <v>-4.5767907000000001</v>
      </c>
      <c r="Q395" s="6">
        <v>-4.0519730000000003</v>
      </c>
      <c r="R395" s="6">
        <v>-3.4341189000000001</v>
      </c>
      <c r="S395" s="6">
        <v>-2.7120641000000001</v>
      </c>
      <c r="T395" s="6">
        <v>-1.9121505999999999</v>
      </c>
      <c r="U395" s="6">
        <v>-0.9815277</v>
      </c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4"/>
      <c r="AO395" s="4"/>
    </row>
    <row r="396" spans="1:41" ht="18.75" customHeight="1" x14ac:dyDescent="0.25">
      <c r="A396" s="14" t="s">
        <v>347</v>
      </c>
      <c r="B396" s="2" t="s">
        <v>4</v>
      </c>
      <c r="C396" s="2" t="s">
        <v>2</v>
      </c>
      <c r="D396" s="2" t="s">
        <v>24</v>
      </c>
      <c r="E396" s="2" t="s">
        <v>2</v>
      </c>
      <c r="F396" s="2" t="s">
        <v>176</v>
      </c>
      <c r="G396" s="4"/>
      <c r="H396" s="6">
        <v>-1.7892144000000001</v>
      </c>
      <c r="I396" s="6">
        <v>-1.4144971</v>
      </c>
      <c r="J396" s="6">
        <v>-1.5922394</v>
      </c>
      <c r="K396" s="6">
        <v>-2.4595088000000001</v>
      </c>
      <c r="L396" s="6">
        <v>-2.3951194999999998</v>
      </c>
      <c r="M396" s="6">
        <v>-2.3106175000000002</v>
      </c>
      <c r="N396" s="6">
        <v>-2.2035892000000001</v>
      </c>
      <c r="O396" s="6">
        <v>-2.0813016000000002</v>
      </c>
      <c r="P396" s="6">
        <v>-1.9307570000000001</v>
      </c>
      <c r="Q396" s="6">
        <v>-1.7485648</v>
      </c>
      <c r="R396" s="6">
        <v>-1.5309271</v>
      </c>
      <c r="S396" s="6">
        <v>-1.2735905999999999</v>
      </c>
      <c r="T396" s="6">
        <v>-0.87287959999999998</v>
      </c>
      <c r="U396" s="6">
        <v>-0.42237039999999998</v>
      </c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4"/>
      <c r="AO396" s="4"/>
    </row>
    <row r="397" spans="1:41" ht="18.75" customHeight="1" x14ac:dyDescent="0.25">
      <c r="A397" s="14" t="s">
        <v>347</v>
      </c>
      <c r="B397" s="2" t="s">
        <v>4</v>
      </c>
      <c r="C397" s="2" t="s">
        <v>2</v>
      </c>
      <c r="D397" s="2" t="s">
        <v>24</v>
      </c>
      <c r="E397" s="2" t="s">
        <v>2</v>
      </c>
      <c r="F397" s="2" t="s">
        <v>270</v>
      </c>
      <c r="G397" s="4"/>
      <c r="H397" s="6">
        <v>-9.5638346999999992</v>
      </c>
      <c r="I397" s="6">
        <v>-9.5844138999999995</v>
      </c>
      <c r="J397" s="6">
        <v>-8.9840313999999992</v>
      </c>
      <c r="K397" s="6">
        <v>-8.5447127999999992</v>
      </c>
      <c r="L397" s="6">
        <v>-8.1339360000000003</v>
      </c>
      <c r="M397" s="6">
        <v>-7.7231591999999996</v>
      </c>
      <c r="N397" s="6">
        <v>-7.3123823000000003</v>
      </c>
      <c r="O397" s="6">
        <v>-7.3146880000000003</v>
      </c>
      <c r="P397" s="6">
        <v>-7.4267554999999996</v>
      </c>
      <c r="Q397" s="6">
        <v>-7.4313373</v>
      </c>
      <c r="R397" s="6">
        <v>-7.3853885000000004</v>
      </c>
      <c r="S397" s="6">
        <v>-7.2331325</v>
      </c>
      <c r="T397" s="6">
        <v>-7.0054971000000004</v>
      </c>
      <c r="U397" s="6">
        <v>-6.754086</v>
      </c>
      <c r="V397" s="6">
        <v>-6.6669932000000003</v>
      </c>
      <c r="W397" s="6">
        <v>-6.5799003000000003</v>
      </c>
      <c r="X397" s="6">
        <v>-6.4928074000000002</v>
      </c>
      <c r="Y397" s="6">
        <v>-9.8943401000000009</v>
      </c>
      <c r="Z397" s="6">
        <v>-9.8334931000000001</v>
      </c>
      <c r="AA397" s="6">
        <v>-9.7726460999999993</v>
      </c>
      <c r="AB397" s="6">
        <v>-9.7117991000000004</v>
      </c>
      <c r="AC397" s="6">
        <v>-9.6509520999999996</v>
      </c>
      <c r="AD397" s="6">
        <v>-9.6227873000000006</v>
      </c>
      <c r="AE397" s="6">
        <v>-9.5946225999999992</v>
      </c>
      <c r="AF397" s="6">
        <v>-5.8757853999999998</v>
      </c>
      <c r="AG397" s="6">
        <v>-5.8111680000000003</v>
      </c>
      <c r="AH397" s="6">
        <v>-5.7465506</v>
      </c>
      <c r="AI397" s="6">
        <v>-5.6343290000000001</v>
      </c>
      <c r="AJ397" s="6">
        <v>-5.5221074000000003</v>
      </c>
      <c r="AK397" s="6">
        <v>-5.4098857999999996</v>
      </c>
      <c r="AL397" s="6">
        <v>-5.2976641999999998</v>
      </c>
      <c r="AM397" s="6">
        <v>-5.1854427000000003</v>
      </c>
      <c r="AN397" s="4"/>
      <c r="AO397" s="4"/>
    </row>
    <row r="398" spans="1:41" ht="18.75" customHeight="1" x14ac:dyDescent="0.25">
      <c r="A398" s="14" t="s">
        <v>347</v>
      </c>
      <c r="B398" s="2" t="s">
        <v>4</v>
      </c>
      <c r="C398" s="2" t="s">
        <v>2</v>
      </c>
      <c r="D398" s="2" t="s">
        <v>24</v>
      </c>
      <c r="E398" s="2" t="s">
        <v>2</v>
      </c>
      <c r="F398" s="2" t="s">
        <v>271</v>
      </c>
      <c r="G398" s="4"/>
      <c r="H398" s="6">
        <v>-6.3737081</v>
      </c>
      <c r="I398" s="6">
        <v>-6.8025624000000002</v>
      </c>
      <c r="J398" s="6">
        <v>-6.3198540000000003</v>
      </c>
      <c r="K398" s="6">
        <v>-5.8301951000000001</v>
      </c>
      <c r="L398" s="6">
        <v>-5.3495371</v>
      </c>
      <c r="M398" s="6">
        <v>-4.8688791</v>
      </c>
      <c r="N398" s="6">
        <v>-4.3882211</v>
      </c>
      <c r="O398" s="6">
        <v>-4.3763290000000001</v>
      </c>
      <c r="P398" s="6">
        <v>-4.4274009999999997</v>
      </c>
      <c r="Q398" s="6">
        <v>-4.4168146000000004</v>
      </c>
      <c r="R398" s="6">
        <v>-4.3183094999999998</v>
      </c>
      <c r="S398" s="6">
        <v>-4.0348395000000004</v>
      </c>
      <c r="T398" s="6">
        <v>-3.6762096</v>
      </c>
      <c r="U398" s="6">
        <v>-3.2762121</v>
      </c>
      <c r="V398" s="6">
        <v>-3.1621136999999999</v>
      </c>
      <c r="W398" s="6">
        <v>-3.0480152999999999</v>
      </c>
      <c r="X398" s="6">
        <v>-2.9339168999999998</v>
      </c>
      <c r="Y398" s="6">
        <v>-5.0191787000000003</v>
      </c>
      <c r="Z398" s="6">
        <v>-4.9425562000000003</v>
      </c>
      <c r="AA398" s="6">
        <v>-4.8659336</v>
      </c>
      <c r="AB398" s="6">
        <v>-4.7893110999999999</v>
      </c>
      <c r="AC398" s="6">
        <v>-4.7126884999999996</v>
      </c>
      <c r="AD398" s="6">
        <v>-4.6292457000000002</v>
      </c>
      <c r="AE398" s="6">
        <v>-4.5458027999999997</v>
      </c>
      <c r="AF398" s="6">
        <v>-2.1579313999999998</v>
      </c>
      <c r="AG398" s="6">
        <v>-2.0517278000000001</v>
      </c>
      <c r="AH398" s="6">
        <v>-1.9455241999999999</v>
      </c>
      <c r="AI398" s="6">
        <v>-1.8054665000000001</v>
      </c>
      <c r="AJ398" s="6">
        <v>-1.6654088</v>
      </c>
      <c r="AK398" s="6">
        <v>-1.5253512</v>
      </c>
      <c r="AL398" s="6">
        <v>-1.3852935</v>
      </c>
      <c r="AM398" s="6">
        <v>-1.2452357999999999</v>
      </c>
      <c r="AN398" s="4"/>
      <c r="AO398" s="4"/>
    </row>
    <row r="399" spans="1:41" ht="18.75" customHeight="1" x14ac:dyDescent="0.25">
      <c r="A399" s="14" t="s">
        <v>347</v>
      </c>
      <c r="B399" s="2" t="s">
        <v>4</v>
      </c>
      <c r="C399" s="2" t="s">
        <v>2</v>
      </c>
      <c r="D399" s="2" t="s">
        <v>24</v>
      </c>
      <c r="E399" s="2" t="s">
        <v>2</v>
      </c>
      <c r="F399" s="2" t="s">
        <v>272</v>
      </c>
      <c r="G399" s="4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>
        <v>2214.9907874</v>
      </c>
      <c r="AK399" s="6">
        <v>2214.9506258000001</v>
      </c>
      <c r="AL399" s="6">
        <v>2214.9104640999999</v>
      </c>
      <c r="AM399" s="6">
        <v>2214.8703025</v>
      </c>
      <c r="AN399" s="4"/>
      <c r="AO399" s="4"/>
    </row>
    <row r="400" spans="1:41" ht="18.75" customHeight="1" x14ac:dyDescent="0.25">
      <c r="A400" s="14" t="s">
        <v>347</v>
      </c>
      <c r="B400" s="2" t="s">
        <v>4</v>
      </c>
      <c r="C400" s="2" t="s">
        <v>2</v>
      </c>
      <c r="D400" s="2" t="s">
        <v>25</v>
      </c>
      <c r="E400" s="2" t="s">
        <v>148</v>
      </c>
      <c r="F400" s="2" t="s">
        <v>2</v>
      </c>
      <c r="G400" s="4"/>
      <c r="H400" s="6">
        <v>264.34789585694301</v>
      </c>
      <c r="I400" s="6">
        <v>213.61477016782999</v>
      </c>
      <c r="J400" s="6">
        <v>167.248679928922</v>
      </c>
      <c r="K400" s="6">
        <v>195.31510771956201</v>
      </c>
      <c r="L400" s="6">
        <v>186.165276495428</v>
      </c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4"/>
      <c r="AO400" s="4"/>
    </row>
    <row r="401" spans="1:41" ht="18.75" customHeight="1" x14ac:dyDescent="0.25">
      <c r="A401" s="14" t="s">
        <v>347</v>
      </c>
      <c r="B401" s="2" t="s">
        <v>4</v>
      </c>
      <c r="C401" s="2" t="s">
        <v>2</v>
      </c>
      <c r="D401" s="2" t="s">
        <v>25</v>
      </c>
      <c r="E401" s="2" t="s">
        <v>149</v>
      </c>
      <c r="F401" s="2" t="s">
        <v>2</v>
      </c>
      <c r="G401" s="4"/>
      <c r="H401" s="6">
        <v>1271.2414594986301</v>
      </c>
      <c r="I401" s="6">
        <v>1254.3768384975799</v>
      </c>
      <c r="J401" s="6">
        <v>1205.05196321126</v>
      </c>
      <c r="K401" s="6">
        <v>1201.31338602595</v>
      </c>
      <c r="L401" s="6">
        <v>1004.914252329</v>
      </c>
      <c r="M401" s="6">
        <v>1004.914252329</v>
      </c>
      <c r="N401" s="6">
        <v>1004.914252329</v>
      </c>
      <c r="O401" s="6">
        <v>1004.914252329</v>
      </c>
      <c r="P401" s="6">
        <v>839.78041140430696</v>
      </c>
      <c r="Q401" s="6">
        <v>743.62872241456603</v>
      </c>
      <c r="R401" s="6">
        <v>372.37829815814803</v>
      </c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4"/>
      <c r="AO401" s="4"/>
    </row>
    <row r="402" spans="1:41" ht="18.75" customHeight="1" x14ac:dyDescent="0.25">
      <c r="A402" s="14" t="s">
        <v>347</v>
      </c>
      <c r="B402" s="2" t="s">
        <v>4</v>
      </c>
      <c r="C402" s="2" t="s">
        <v>2</v>
      </c>
      <c r="D402" s="2" t="s">
        <v>25</v>
      </c>
      <c r="E402" s="2" t="s">
        <v>150</v>
      </c>
      <c r="F402" s="2" t="s">
        <v>2</v>
      </c>
      <c r="G402" s="4"/>
      <c r="H402" s="6">
        <v>570.585277568425</v>
      </c>
      <c r="I402" s="6">
        <v>529.11349364845103</v>
      </c>
      <c r="J402" s="6">
        <v>471.17642525219901</v>
      </c>
      <c r="K402" s="6">
        <v>442.364239454977</v>
      </c>
      <c r="L402" s="6">
        <v>290.46208312690101</v>
      </c>
      <c r="M402" s="6">
        <v>253.660641450703</v>
      </c>
      <c r="N402" s="6">
        <v>216.85919977450499</v>
      </c>
      <c r="O402" s="6">
        <v>187.675991621235</v>
      </c>
      <c r="P402" s="6">
        <v>63.832110992776798</v>
      </c>
      <c r="Q402" s="6">
        <v>21.625266026239601</v>
      </c>
      <c r="R402" s="6">
        <v>11.0563782705484</v>
      </c>
      <c r="S402" s="6">
        <v>110.71650999712099</v>
      </c>
      <c r="T402" s="6">
        <v>110.71650999712099</v>
      </c>
      <c r="U402" s="6">
        <v>54.080320140987098</v>
      </c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4"/>
      <c r="AO402" s="4"/>
    </row>
    <row r="403" spans="1:41" ht="18.75" customHeight="1" x14ac:dyDescent="0.25">
      <c r="A403" s="14" t="s">
        <v>347</v>
      </c>
      <c r="B403" s="2" t="s">
        <v>4</v>
      </c>
      <c r="C403" s="2" t="s">
        <v>2</v>
      </c>
      <c r="D403" s="2" t="s">
        <v>25</v>
      </c>
      <c r="E403" s="2" t="s">
        <v>151</v>
      </c>
      <c r="F403" s="2" t="s">
        <v>2</v>
      </c>
      <c r="G403" s="4"/>
      <c r="H403" s="6">
        <v>848.66696677120694</v>
      </c>
      <c r="I403" s="6">
        <v>825.46925489146201</v>
      </c>
      <c r="J403" s="6">
        <v>805.50096490357305</v>
      </c>
      <c r="K403" s="6">
        <v>785.53267491568499</v>
      </c>
      <c r="L403" s="6">
        <v>765.56438492779603</v>
      </c>
      <c r="M403" s="6">
        <v>737.753596461916</v>
      </c>
      <c r="N403" s="6">
        <v>709.94280799603598</v>
      </c>
      <c r="O403" s="6">
        <v>687.88910597405095</v>
      </c>
      <c r="P403" s="6">
        <v>665.83540395206603</v>
      </c>
      <c r="Q403" s="6">
        <v>643.781701930081</v>
      </c>
      <c r="R403" s="6">
        <v>561.30235453716796</v>
      </c>
      <c r="S403" s="6">
        <v>561.30235453716796</v>
      </c>
      <c r="T403" s="6">
        <v>561.30235453716796</v>
      </c>
      <c r="U403" s="6">
        <v>518.49919208450899</v>
      </c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4"/>
      <c r="AO403" s="4"/>
    </row>
    <row r="404" spans="1:41" ht="18.75" customHeight="1" x14ac:dyDescent="0.25">
      <c r="A404" s="14" t="s">
        <v>347</v>
      </c>
      <c r="B404" s="2" t="s">
        <v>4</v>
      </c>
      <c r="C404" s="2" t="s">
        <v>2</v>
      </c>
      <c r="D404" s="2" t="s">
        <v>25</v>
      </c>
      <c r="E404" s="2" t="s">
        <v>152</v>
      </c>
      <c r="F404" s="2" t="s">
        <v>2</v>
      </c>
      <c r="G404" s="4"/>
      <c r="H404" s="6">
        <v>93.240214077130204</v>
      </c>
      <c r="I404" s="6">
        <v>88.108613510060806</v>
      </c>
      <c r="J404" s="6">
        <v>84.235707421706493</v>
      </c>
      <c r="K404" s="6">
        <v>80.362801333352095</v>
      </c>
      <c r="L404" s="6">
        <v>76.489895244997797</v>
      </c>
      <c r="M404" s="6">
        <v>70.569649983749599</v>
      </c>
      <c r="N404" s="6">
        <v>66.805935317949604</v>
      </c>
      <c r="O404" s="6">
        <v>7.6110258274400602</v>
      </c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4"/>
      <c r="AO404" s="4"/>
    </row>
    <row r="405" spans="1:41" ht="18.75" customHeight="1" x14ac:dyDescent="0.25">
      <c r="A405" s="14" t="s">
        <v>347</v>
      </c>
      <c r="B405" s="2" t="s">
        <v>4</v>
      </c>
      <c r="C405" s="2" t="s">
        <v>2</v>
      </c>
      <c r="D405" s="2" t="s">
        <v>25</v>
      </c>
      <c r="E405" s="2" t="s">
        <v>153</v>
      </c>
      <c r="F405" s="2" t="s">
        <v>2</v>
      </c>
      <c r="G405" s="4"/>
      <c r="H405" s="6">
        <v>507.05840918342801</v>
      </c>
      <c r="I405" s="6">
        <v>471.00808827354098</v>
      </c>
      <c r="J405" s="6">
        <v>432.99746553794398</v>
      </c>
      <c r="K405" s="6">
        <v>394.98684280234801</v>
      </c>
      <c r="L405" s="6">
        <v>356.97622006675101</v>
      </c>
      <c r="M405" s="6">
        <v>316.234557904106</v>
      </c>
      <c r="N405" s="6">
        <v>275.49289574146002</v>
      </c>
      <c r="O405" s="6">
        <v>221.97159509998099</v>
      </c>
      <c r="P405" s="6">
        <v>175.29326590469</v>
      </c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4"/>
      <c r="AO405" s="4"/>
    </row>
    <row r="406" spans="1:41" ht="18.75" customHeight="1" x14ac:dyDescent="0.25">
      <c r="A406" s="14" t="s">
        <v>347</v>
      </c>
      <c r="B406" s="2" t="s">
        <v>4</v>
      </c>
      <c r="C406" s="2" t="s">
        <v>2</v>
      </c>
      <c r="D406" s="2" t="s">
        <v>25</v>
      </c>
      <c r="E406" s="2" t="s">
        <v>154</v>
      </c>
      <c r="F406" s="2" t="s">
        <v>2</v>
      </c>
      <c r="G406" s="4"/>
      <c r="H406" s="6">
        <v>106.14239397561199</v>
      </c>
      <c r="I406" s="6">
        <v>98.086397818598599</v>
      </c>
      <c r="J406" s="6">
        <v>92.500362919529394</v>
      </c>
      <c r="K406" s="6">
        <v>86.914328020460303</v>
      </c>
      <c r="L406" s="6">
        <v>81.328293121391198</v>
      </c>
      <c r="M406" s="6">
        <v>73.690101971708998</v>
      </c>
      <c r="N406" s="6">
        <v>66.106211198012403</v>
      </c>
      <c r="O406" s="6">
        <v>64.285025737321007</v>
      </c>
      <c r="P406" s="6">
        <v>58.817693720186298</v>
      </c>
      <c r="Q406" s="6">
        <v>47.495791693931103</v>
      </c>
      <c r="R406" s="6">
        <v>42.597096438848702</v>
      </c>
      <c r="S406" s="6">
        <v>37.6984011837663</v>
      </c>
      <c r="T406" s="6">
        <v>35.163172873445397</v>
      </c>
      <c r="U406" s="6">
        <v>32.627944563124501</v>
      </c>
      <c r="V406" s="6">
        <v>8.7861396421299691</v>
      </c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4"/>
      <c r="AO406" s="4"/>
    </row>
    <row r="407" spans="1:41" ht="18.75" customHeight="1" x14ac:dyDescent="0.25">
      <c r="A407" s="14" t="s">
        <v>347</v>
      </c>
      <c r="B407" s="2" t="s">
        <v>4</v>
      </c>
      <c r="C407" s="2" t="s">
        <v>2</v>
      </c>
      <c r="D407" s="2" t="s">
        <v>25</v>
      </c>
      <c r="E407" s="2" t="s">
        <v>155</v>
      </c>
      <c r="F407" s="2" t="s">
        <v>2</v>
      </c>
      <c r="G407" s="4"/>
      <c r="H407" s="6">
        <v>36.392749155949502</v>
      </c>
      <c r="I407" s="6">
        <v>35.794708805760102</v>
      </c>
      <c r="J407" s="6">
        <v>35.8148545945077</v>
      </c>
      <c r="K407" s="6">
        <v>35.835000383255398</v>
      </c>
      <c r="L407" s="6">
        <v>35.855146172003003</v>
      </c>
      <c r="M407" s="6">
        <v>33.391095508332398</v>
      </c>
      <c r="N407" s="6">
        <v>30.9270448446618</v>
      </c>
      <c r="O407" s="6">
        <v>28.8994224122014</v>
      </c>
      <c r="P407" s="6">
        <v>26.871799979740899</v>
      </c>
      <c r="Q407" s="6">
        <v>25.1911191709093</v>
      </c>
      <c r="R407" s="6">
        <v>23.5104383620777</v>
      </c>
      <c r="S407" s="6">
        <v>21.8297575532461</v>
      </c>
      <c r="T407" s="6">
        <v>20.6507194452767</v>
      </c>
      <c r="U407" s="6">
        <v>19.471681337307199</v>
      </c>
      <c r="V407" s="6">
        <v>10.104896912194899</v>
      </c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4"/>
      <c r="AO407" s="4"/>
    </row>
    <row r="408" spans="1:41" ht="18.75" customHeight="1" x14ac:dyDescent="0.25">
      <c r="A408" s="14" t="s">
        <v>347</v>
      </c>
      <c r="B408" s="2" t="s">
        <v>4</v>
      </c>
      <c r="C408" s="2" t="s">
        <v>2</v>
      </c>
      <c r="D408" s="2" t="s">
        <v>25</v>
      </c>
      <c r="E408" s="2" t="s">
        <v>156</v>
      </c>
      <c r="F408" s="2" t="s">
        <v>2</v>
      </c>
      <c r="G408" s="4"/>
      <c r="H408" s="6">
        <v>29399.584209500899</v>
      </c>
      <c r="I408" s="6">
        <v>31296.331577855799</v>
      </c>
      <c r="J408" s="6">
        <v>31296.331577855799</v>
      </c>
      <c r="K408" s="6">
        <v>31296.331577855799</v>
      </c>
      <c r="L408" s="6">
        <v>31296.331577855799</v>
      </c>
      <c r="M408" s="6">
        <v>31296.331577855799</v>
      </c>
      <c r="N408" s="6">
        <v>31296.331577855799</v>
      </c>
      <c r="O408" s="6">
        <v>31296.331577855799</v>
      </c>
      <c r="P408" s="6">
        <v>31296.331577855799</v>
      </c>
      <c r="Q408" s="6">
        <v>31296.331577855799</v>
      </c>
      <c r="R408" s="6">
        <v>31296.331577855799</v>
      </c>
      <c r="S408" s="6">
        <v>31296.331577855799</v>
      </c>
      <c r="T408" s="6">
        <v>31296.331577855799</v>
      </c>
      <c r="U408" s="6">
        <v>31296.331577855799</v>
      </c>
      <c r="V408" s="6">
        <v>31296.331577855799</v>
      </c>
      <c r="W408" s="6">
        <v>31296.331577855799</v>
      </c>
      <c r="X408" s="6">
        <v>31296.331577855799</v>
      </c>
      <c r="Y408" s="6">
        <v>31296.331577855799</v>
      </c>
      <c r="Z408" s="6">
        <v>31296.331577855799</v>
      </c>
      <c r="AA408" s="6">
        <v>31296.331577855799</v>
      </c>
      <c r="AB408" s="6">
        <v>31296.331577855799</v>
      </c>
      <c r="AC408" s="6">
        <v>31296.331577855799</v>
      </c>
      <c r="AD408" s="6">
        <v>31296.331577855799</v>
      </c>
      <c r="AE408" s="6">
        <v>31296.331577855799</v>
      </c>
      <c r="AF408" s="6">
        <v>31296.331577855799</v>
      </c>
      <c r="AG408" s="6">
        <v>31296.331577855799</v>
      </c>
      <c r="AH408" s="6">
        <v>31296.331577855799</v>
      </c>
      <c r="AI408" s="6">
        <v>31296.331577855799</v>
      </c>
      <c r="AJ408" s="6">
        <v>31296.331577855799</v>
      </c>
      <c r="AK408" s="6">
        <v>31296.331577855799</v>
      </c>
      <c r="AL408" s="6">
        <v>31296.331577855799</v>
      </c>
      <c r="AM408" s="6">
        <v>31296.331577855799</v>
      </c>
      <c r="AN408" s="4"/>
      <c r="AO408" s="4"/>
    </row>
    <row r="409" spans="1:41" ht="18.75" customHeight="1" x14ac:dyDescent="0.25">
      <c r="A409" s="14" t="s">
        <v>347</v>
      </c>
      <c r="B409" s="2" t="s">
        <v>4</v>
      </c>
      <c r="C409" s="2" t="s">
        <v>2</v>
      </c>
      <c r="D409" s="2" t="s">
        <v>25</v>
      </c>
      <c r="E409" s="2" t="s">
        <v>157</v>
      </c>
      <c r="F409" s="2" t="s">
        <v>2</v>
      </c>
      <c r="G409" s="4"/>
      <c r="H409" s="6">
        <v>40250.968929847797</v>
      </c>
      <c r="I409" s="6">
        <v>46032.672609615598</v>
      </c>
      <c r="J409" s="6">
        <v>46032.672609615598</v>
      </c>
      <c r="K409" s="6">
        <v>46032.672609615598</v>
      </c>
      <c r="L409" s="6">
        <v>46032.672609615598</v>
      </c>
      <c r="M409" s="6">
        <v>46032.672609615598</v>
      </c>
      <c r="N409" s="6">
        <v>46032.672609615598</v>
      </c>
      <c r="O409" s="6">
        <v>46032.672609615598</v>
      </c>
      <c r="P409" s="6">
        <v>46032.672609615598</v>
      </c>
      <c r="Q409" s="6">
        <v>46032.672609615598</v>
      </c>
      <c r="R409" s="6">
        <v>46032.672609615598</v>
      </c>
      <c r="S409" s="6">
        <v>46032.672609615598</v>
      </c>
      <c r="T409" s="6">
        <v>46032.672609615598</v>
      </c>
      <c r="U409" s="6">
        <v>46032.672609615598</v>
      </c>
      <c r="V409" s="6">
        <v>46032.672609615598</v>
      </c>
      <c r="W409" s="6">
        <v>46032.672609615598</v>
      </c>
      <c r="X409" s="6">
        <v>46032.672609615598</v>
      </c>
      <c r="Y409" s="6">
        <v>46032.672609615598</v>
      </c>
      <c r="Z409" s="6">
        <v>46032.672609615598</v>
      </c>
      <c r="AA409" s="6">
        <v>46032.672609615598</v>
      </c>
      <c r="AB409" s="6">
        <v>46032.672609615598</v>
      </c>
      <c r="AC409" s="6">
        <v>46032.672609615598</v>
      </c>
      <c r="AD409" s="6">
        <v>46032.672609615598</v>
      </c>
      <c r="AE409" s="6">
        <v>46032.672609615598</v>
      </c>
      <c r="AF409" s="6">
        <v>46032.672609615598</v>
      </c>
      <c r="AG409" s="6">
        <v>46032.672609615598</v>
      </c>
      <c r="AH409" s="6">
        <v>46032.672609615598</v>
      </c>
      <c r="AI409" s="6">
        <v>46032.672609615598</v>
      </c>
      <c r="AJ409" s="6">
        <v>46032.672609615598</v>
      </c>
      <c r="AK409" s="6">
        <v>46032.672609615598</v>
      </c>
      <c r="AL409" s="6">
        <v>46032.672609615598</v>
      </c>
      <c r="AM409" s="6">
        <v>46032.672609615598</v>
      </c>
      <c r="AN409" s="4"/>
      <c r="AO409" s="4"/>
    </row>
    <row r="410" spans="1:41" ht="18.75" customHeight="1" x14ac:dyDescent="0.25">
      <c r="A410" s="14" t="s">
        <v>347</v>
      </c>
      <c r="B410" s="2" t="s">
        <v>4</v>
      </c>
      <c r="C410" s="2" t="s">
        <v>2</v>
      </c>
      <c r="D410" s="2" t="s">
        <v>25</v>
      </c>
      <c r="E410" s="2" t="s">
        <v>158</v>
      </c>
      <c r="F410" s="2" t="s">
        <v>2</v>
      </c>
      <c r="G410" s="4"/>
      <c r="H410" s="6">
        <v>57507.323525462802</v>
      </c>
      <c r="I410" s="6">
        <v>57538.414778229599</v>
      </c>
      <c r="J410" s="6">
        <v>59115.091964154599</v>
      </c>
      <c r="K410" s="6">
        <v>60693.685127814198</v>
      </c>
      <c r="L410" s="6">
        <v>62274.194269208398</v>
      </c>
      <c r="M410" s="6">
        <v>63856.619388337203</v>
      </c>
      <c r="N410" s="6">
        <v>65440.960485200601</v>
      </c>
      <c r="O410" s="6">
        <v>66669.444957905696</v>
      </c>
      <c r="P410" s="6">
        <v>67898.940123413005</v>
      </c>
      <c r="Q410" s="6">
        <v>69127.984642509095</v>
      </c>
      <c r="R410" s="6">
        <v>70359.273344174304</v>
      </c>
      <c r="S410" s="6">
        <v>71591.566562622902</v>
      </c>
      <c r="T410" s="6">
        <v>72533.688265762801</v>
      </c>
      <c r="U410" s="6">
        <v>73476.094815735603</v>
      </c>
      <c r="V410" s="6">
        <v>74418.786212541498</v>
      </c>
      <c r="W410" s="6">
        <v>75361.762456180193</v>
      </c>
      <c r="X410" s="6">
        <v>76305.023546651806</v>
      </c>
      <c r="Y410" s="6">
        <v>77208.247787553599</v>
      </c>
      <c r="Z410" s="6">
        <v>78110.750302811401</v>
      </c>
      <c r="AA410" s="6">
        <v>79013.069373941893</v>
      </c>
      <c r="AB410" s="6">
        <v>79914.937232129203</v>
      </c>
      <c r="AC410" s="6">
        <v>80816.353877373302</v>
      </c>
      <c r="AD410" s="6">
        <v>81767.878276663701</v>
      </c>
      <c r="AE410" s="6">
        <v>82718.459663580797</v>
      </c>
      <c r="AF410" s="6">
        <v>83668.098038124503</v>
      </c>
      <c r="AG410" s="6">
        <v>84616.793400294904</v>
      </c>
      <c r="AH410" s="6">
        <v>85564.545750092002</v>
      </c>
      <c r="AI410" s="6">
        <v>86695.244638185803</v>
      </c>
      <c r="AJ410" s="6">
        <v>87824.480784300598</v>
      </c>
      <c r="AK410" s="6">
        <v>88952.254188436098</v>
      </c>
      <c r="AL410" s="6">
        <v>90078.564850592593</v>
      </c>
      <c r="AM410" s="6">
        <v>91203.412770769894</v>
      </c>
      <c r="AN410" s="4"/>
      <c r="AO410" s="4"/>
    </row>
    <row r="411" spans="1:41" ht="18.75" customHeight="1" x14ac:dyDescent="0.25">
      <c r="A411" s="14" t="s">
        <v>347</v>
      </c>
      <c r="B411" s="2" t="s">
        <v>4</v>
      </c>
      <c r="C411" s="2" t="s">
        <v>2</v>
      </c>
      <c r="D411" s="2" t="s">
        <v>25</v>
      </c>
      <c r="E411" s="2" t="s">
        <v>159</v>
      </c>
      <c r="F411" s="2" t="s">
        <v>2</v>
      </c>
      <c r="G411" s="4"/>
      <c r="H411" s="6">
        <v>0.403359504202492</v>
      </c>
      <c r="I411" s="6">
        <v>0.403359504202492</v>
      </c>
      <c r="J411" s="6">
        <v>0.403359504202492</v>
      </c>
      <c r="K411" s="6">
        <v>0.403359504202492</v>
      </c>
      <c r="L411" s="6">
        <v>0.403359504202492</v>
      </c>
      <c r="M411" s="6">
        <v>0.403359504202492</v>
      </c>
      <c r="N411" s="6">
        <v>0.38455457546333699</v>
      </c>
      <c r="O411" s="6">
        <v>0.34565255111367699</v>
      </c>
      <c r="P411" s="6">
        <v>0.30675052676401598</v>
      </c>
      <c r="Q411" s="6">
        <v>0.269651261048659</v>
      </c>
      <c r="R411" s="6">
        <v>0.23255199533330301</v>
      </c>
      <c r="S411" s="6">
        <v>0.19545272961794599</v>
      </c>
      <c r="T411" s="6">
        <v>0.17625269698964499</v>
      </c>
      <c r="U411" s="6">
        <v>0.15705266436134299</v>
      </c>
      <c r="V411" s="6">
        <v>2.21018330131591E-2</v>
      </c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4"/>
      <c r="AO411" s="4"/>
    </row>
    <row r="412" spans="1:41" ht="18.75" customHeight="1" x14ac:dyDescent="0.25">
      <c r="A412" s="14" t="s">
        <v>347</v>
      </c>
      <c r="B412" s="2" t="s">
        <v>4</v>
      </c>
      <c r="C412" s="2" t="s">
        <v>2</v>
      </c>
      <c r="D412" s="2" t="s">
        <v>26</v>
      </c>
      <c r="E412" s="2" t="s">
        <v>32</v>
      </c>
      <c r="F412" s="2" t="s">
        <v>243</v>
      </c>
      <c r="G412" s="4"/>
      <c r="H412" s="6">
        <v>0.52449999999999997</v>
      </c>
      <c r="I412" s="6">
        <v>0.52939999999999998</v>
      </c>
      <c r="J412" s="6">
        <v>0.55536237980117598</v>
      </c>
      <c r="K412" s="6">
        <v>0.58194356970176397</v>
      </c>
      <c r="L412" s="6">
        <v>0.60914356970176398</v>
      </c>
      <c r="M412" s="6">
        <v>0.63696237980117598</v>
      </c>
      <c r="N412" s="6">
        <v>0.66539999999999999</v>
      </c>
      <c r="O412" s="6">
        <v>0.693293971648684</v>
      </c>
      <c r="P412" s="6">
        <v>0.72173095747302596</v>
      </c>
      <c r="Q412" s="6">
        <v>0.75071095747302696</v>
      </c>
      <c r="R412" s="6">
        <v>0.78023397164868502</v>
      </c>
      <c r="S412" s="6">
        <v>0.81030000000000102</v>
      </c>
      <c r="T412" s="6">
        <v>0.84145657513567296</v>
      </c>
      <c r="U412" s="6">
        <v>0.87308486270350805</v>
      </c>
      <c r="V412" s="6">
        <v>0.90518486270350795</v>
      </c>
      <c r="W412" s="6">
        <v>0.93775657513567101</v>
      </c>
      <c r="X412" s="6">
        <v>0.970799999999998</v>
      </c>
      <c r="Y412" s="6">
        <v>1.00586069116119</v>
      </c>
      <c r="Z412" s="6">
        <v>1.04142103674178</v>
      </c>
      <c r="AA412" s="6">
        <v>1.07748103674178</v>
      </c>
      <c r="AB412" s="6">
        <v>1.11404069116119</v>
      </c>
      <c r="AC412" s="6">
        <v>1.1511</v>
      </c>
      <c r="AD412" s="6">
        <v>1.18787056636969</v>
      </c>
      <c r="AE412" s="6">
        <v>1.2251058495545299</v>
      </c>
      <c r="AF412" s="6">
        <v>1.26280584955453</v>
      </c>
      <c r="AG412" s="6">
        <v>1.30097056636969</v>
      </c>
      <c r="AH412" s="6">
        <v>1.3395999999999999</v>
      </c>
      <c r="AI412" s="6">
        <v>1.37654811140606</v>
      </c>
      <c r="AJ412" s="6">
        <v>1.4139621671091001</v>
      </c>
      <c r="AK412" s="6">
        <v>1.45184216710909</v>
      </c>
      <c r="AL412" s="6">
        <v>1.49018811140606</v>
      </c>
      <c r="AM412" s="6">
        <v>1.5289999999999999</v>
      </c>
      <c r="AN412" s="4"/>
      <c r="AO412" s="4"/>
    </row>
    <row r="413" spans="1:41" ht="18.75" customHeight="1" x14ac:dyDescent="0.25">
      <c r="A413" s="14" t="s">
        <v>347</v>
      </c>
      <c r="B413" s="2" t="s">
        <v>4</v>
      </c>
      <c r="C413" s="2" t="s">
        <v>2</v>
      </c>
      <c r="D413" s="2" t="s">
        <v>26</v>
      </c>
      <c r="E413" s="2" t="s">
        <v>33</v>
      </c>
      <c r="F413" s="2" t="s">
        <v>242</v>
      </c>
      <c r="G413" s="4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>
        <v>5.0859069101725201E-3</v>
      </c>
      <c r="AA413" s="6">
        <v>5.12590691018611E-3</v>
      </c>
      <c r="AB413" s="6">
        <v>5.1639379401269298E-3</v>
      </c>
      <c r="AC413" s="6">
        <v>5.2000000000238496E-3</v>
      </c>
      <c r="AD413" s="6">
        <v>5.2833179986233603E-3</v>
      </c>
      <c r="AE413" s="6">
        <v>5.3649769979355897E-3</v>
      </c>
      <c r="AF413" s="6">
        <v>5.4449769979258997E-3</v>
      </c>
      <c r="AG413" s="6">
        <v>5.5233179986333703E-3</v>
      </c>
      <c r="AH413" s="6">
        <v>5.6000000000171503E-3</v>
      </c>
      <c r="AI413" s="6">
        <v>5.7038904991926201E-3</v>
      </c>
      <c r="AJ413" s="6">
        <v>5.8058357487862401E-3</v>
      </c>
      <c r="AK413" s="6">
        <v>5.9058357488170898E-3</v>
      </c>
      <c r="AL413" s="6">
        <v>6.0038904992505398E-3</v>
      </c>
      <c r="AM413" s="6">
        <v>6.1000000000976896E-3</v>
      </c>
      <c r="AN413" s="4"/>
      <c r="AO413" s="4"/>
    </row>
    <row r="414" spans="1:41" ht="18.75" customHeight="1" x14ac:dyDescent="0.25">
      <c r="A414" s="14" t="s">
        <v>347</v>
      </c>
      <c r="B414" s="2" t="s">
        <v>4</v>
      </c>
      <c r="C414" s="2" t="s">
        <v>2</v>
      </c>
      <c r="D414" s="2" t="s">
        <v>26</v>
      </c>
      <c r="E414" s="2" t="s">
        <v>62</v>
      </c>
      <c r="F414" s="2" t="s">
        <v>241</v>
      </c>
      <c r="G414" s="4"/>
      <c r="H414" s="6">
        <v>0.52449999999999997</v>
      </c>
      <c r="I414" s="6">
        <v>0.52939999999999998</v>
      </c>
      <c r="J414" s="6">
        <v>0.55536237980117598</v>
      </c>
      <c r="K414" s="6">
        <v>0.58194356970176397</v>
      </c>
      <c r="L414" s="6">
        <v>0.60914356970176398</v>
      </c>
      <c r="M414" s="6">
        <v>0.63696237980117598</v>
      </c>
      <c r="N414" s="6">
        <v>0.66539999999999999</v>
      </c>
      <c r="O414" s="6">
        <v>0.693293971648684</v>
      </c>
      <c r="P414" s="6">
        <v>0.72173095747302596</v>
      </c>
      <c r="Q414" s="6">
        <v>0.75071095747302696</v>
      </c>
      <c r="R414" s="6">
        <v>0.78023397164868502</v>
      </c>
      <c r="S414" s="6">
        <v>0.81030000000000102</v>
      </c>
      <c r="T414" s="6">
        <v>0.84145657513567296</v>
      </c>
      <c r="U414" s="6">
        <v>0.87308486270350805</v>
      </c>
      <c r="V414" s="6">
        <v>0.90518486270350795</v>
      </c>
      <c r="W414" s="6">
        <v>0.93775657513567101</v>
      </c>
      <c r="X414" s="6">
        <v>0.970799999999998</v>
      </c>
      <c r="Y414" s="6">
        <v>1.00586069116119</v>
      </c>
      <c r="Z414" s="6">
        <v>1.04142103674178</v>
      </c>
      <c r="AA414" s="6">
        <v>1.07748103674178</v>
      </c>
      <c r="AB414" s="6">
        <v>1.11404069116119</v>
      </c>
      <c r="AC414" s="6">
        <v>1.1511</v>
      </c>
      <c r="AD414" s="6">
        <v>1.18787056636969</v>
      </c>
      <c r="AE414" s="6">
        <v>1.2251058495545299</v>
      </c>
      <c r="AF414" s="6">
        <v>1.26280584955453</v>
      </c>
      <c r="AG414" s="6">
        <v>1.30097056636969</v>
      </c>
      <c r="AH414" s="6">
        <v>1.3395999999999999</v>
      </c>
      <c r="AI414" s="6">
        <v>1.37654811140606</v>
      </c>
      <c r="AJ414" s="6">
        <v>1.4139621671091001</v>
      </c>
      <c r="AK414" s="6">
        <v>1.45184216710909</v>
      </c>
      <c r="AL414" s="6">
        <v>1.49018811140606</v>
      </c>
      <c r="AM414" s="6">
        <v>1.5289999999999999</v>
      </c>
      <c r="AN414" s="4"/>
      <c r="AO414" s="4"/>
    </row>
    <row r="415" spans="1:41" ht="18.75" customHeight="1" x14ac:dyDescent="0.25">
      <c r="A415" s="14" t="s">
        <v>347</v>
      </c>
      <c r="B415" s="2" t="s">
        <v>4</v>
      </c>
      <c r="C415" s="2" t="s">
        <v>2</v>
      </c>
      <c r="D415" s="2" t="s">
        <v>26</v>
      </c>
      <c r="E415" s="2" t="s">
        <v>63</v>
      </c>
      <c r="F415" s="2" t="s">
        <v>238</v>
      </c>
      <c r="G415" s="4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>
        <v>5.0859069101725201E-3</v>
      </c>
      <c r="AA415" s="6">
        <v>5.12590691018611E-3</v>
      </c>
      <c r="AB415" s="6">
        <v>5.1639379401269298E-3</v>
      </c>
      <c r="AC415" s="6">
        <v>5.2000000000238496E-3</v>
      </c>
      <c r="AD415" s="6">
        <v>5.2833179986233603E-3</v>
      </c>
      <c r="AE415" s="6">
        <v>5.3649769979355897E-3</v>
      </c>
      <c r="AF415" s="6">
        <v>5.4449769979258997E-3</v>
      </c>
      <c r="AG415" s="6">
        <v>5.5233179986333703E-3</v>
      </c>
      <c r="AH415" s="6">
        <v>5.6000000000171503E-3</v>
      </c>
      <c r="AI415" s="6">
        <v>5.7038904991926201E-3</v>
      </c>
      <c r="AJ415" s="6">
        <v>5.8058357487862401E-3</v>
      </c>
      <c r="AK415" s="6">
        <v>5.9058357488170898E-3</v>
      </c>
      <c r="AL415" s="6">
        <v>6.0038904992505398E-3</v>
      </c>
      <c r="AM415" s="6">
        <v>6.1000000000976896E-3</v>
      </c>
      <c r="AN415" s="4"/>
      <c r="AO415" s="4"/>
    </row>
    <row r="416" spans="1:41" ht="18.75" customHeight="1" x14ac:dyDescent="0.25">
      <c r="A416" s="14" t="s">
        <v>347</v>
      </c>
      <c r="B416" s="2" t="s">
        <v>4</v>
      </c>
      <c r="C416" s="2" t="s">
        <v>2</v>
      </c>
      <c r="D416" s="2" t="s">
        <v>26</v>
      </c>
      <c r="E416" s="2" t="s">
        <v>64</v>
      </c>
      <c r="F416" s="2" t="s">
        <v>237</v>
      </c>
      <c r="G416" s="4"/>
      <c r="H416" s="6">
        <v>22.321100000000001</v>
      </c>
      <c r="I416" s="6">
        <v>19.900099999999998</v>
      </c>
      <c r="J416" s="6">
        <v>20.876205801790601</v>
      </c>
      <c r="K416" s="6">
        <v>21.8525987026858</v>
      </c>
      <c r="L416" s="6">
        <v>22.829278702685802</v>
      </c>
      <c r="M416" s="6">
        <v>23.806245801790599</v>
      </c>
      <c r="N416" s="6">
        <v>24.7835</v>
      </c>
      <c r="O416" s="6">
        <v>25.762896650081998</v>
      </c>
      <c r="P416" s="6">
        <v>26.743934975123</v>
      </c>
      <c r="Q416" s="6">
        <v>27.726614975122999</v>
      </c>
      <c r="R416" s="6">
        <v>28.710936650082001</v>
      </c>
      <c r="S416" s="6">
        <v>29.696899999999999</v>
      </c>
      <c r="T416" s="6">
        <v>30.7717525497061</v>
      </c>
      <c r="U416" s="6">
        <v>31.847618824559198</v>
      </c>
      <c r="V416" s="6">
        <v>32.924498824559201</v>
      </c>
      <c r="W416" s="6">
        <v>34.002392549706101</v>
      </c>
      <c r="X416" s="6">
        <v>35.081299999999999</v>
      </c>
      <c r="Y416" s="6">
        <v>36.272154122301799</v>
      </c>
      <c r="Z416" s="6">
        <v>37.463161183452698</v>
      </c>
      <c r="AA416" s="6">
        <v>38.654321183452701</v>
      </c>
      <c r="AB416" s="6">
        <v>39.845634122301803</v>
      </c>
      <c r="AC416" s="6">
        <v>41.037100000000002</v>
      </c>
      <c r="AD416" s="6">
        <v>42.377051507110302</v>
      </c>
      <c r="AE416" s="6">
        <v>43.716267260665497</v>
      </c>
      <c r="AF416" s="6">
        <v>45.054747260665501</v>
      </c>
      <c r="AG416" s="6">
        <v>46.3924915071103</v>
      </c>
      <c r="AH416" s="6">
        <v>47.729500000000002</v>
      </c>
      <c r="AI416" s="6">
        <v>49.203059132755897</v>
      </c>
      <c r="AJ416" s="6">
        <v>50.674958699133903</v>
      </c>
      <c r="AK416" s="6">
        <v>52.1451986991339</v>
      </c>
      <c r="AL416" s="6">
        <v>53.613779132755901</v>
      </c>
      <c r="AM416" s="6">
        <v>55.0807</v>
      </c>
      <c r="AN416" s="4"/>
      <c r="AO416" s="4"/>
    </row>
    <row r="417" spans="1:41" ht="18.75" customHeight="1" x14ac:dyDescent="0.25">
      <c r="A417" s="14" t="s">
        <v>347</v>
      </c>
      <c r="B417" s="2" t="s">
        <v>4</v>
      </c>
      <c r="C417" s="2" t="s">
        <v>2</v>
      </c>
      <c r="D417" s="2" t="s">
        <v>26</v>
      </c>
      <c r="E417" s="2" t="s">
        <v>64</v>
      </c>
      <c r="F417" s="2" t="s">
        <v>238</v>
      </c>
      <c r="G417" s="4"/>
      <c r="H417" s="6">
        <v>2.5236000000000001</v>
      </c>
      <c r="I417" s="6">
        <v>2.1497999999999999</v>
      </c>
      <c r="J417" s="6">
        <v>2.2287758224753902</v>
      </c>
      <c r="K417" s="6">
        <v>2.3086637337130802</v>
      </c>
      <c r="L417" s="6">
        <v>2.3894637337130802</v>
      </c>
      <c r="M417" s="6">
        <v>2.4711758224753901</v>
      </c>
      <c r="N417" s="6">
        <v>2.5537999999999998</v>
      </c>
      <c r="O417" s="6">
        <v>2.61043296608515</v>
      </c>
      <c r="P417" s="6">
        <v>2.66702944912773</v>
      </c>
      <c r="Q417" s="6">
        <v>2.7235894491277302</v>
      </c>
      <c r="R417" s="6">
        <v>2.78011296608515</v>
      </c>
      <c r="S417" s="6">
        <v>2.8365999999999998</v>
      </c>
      <c r="T417" s="6">
        <v>2.8787066777508699</v>
      </c>
      <c r="U417" s="6">
        <v>2.92033001662631</v>
      </c>
      <c r="V417" s="6">
        <v>2.9614700166263201</v>
      </c>
      <c r="W417" s="6">
        <v>3.0021266777508799</v>
      </c>
      <c r="X417" s="6">
        <v>3.0423</v>
      </c>
      <c r="Y417" s="6">
        <v>3.08372745707441</v>
      </c>
      <c r="Z417" s="6">
        <v>3.1245111856116199</v>
      </c>
      <c r="AA417" s="6">
        <v>3.16465118561162</v>
      </c>
      <c r="AB417" s="6">
        <v>3.2041474570744102</v>
      </c>
      <c r="AC417" s="6">
        <v>3.2429999999999999</v>
      </c>
      <c r="AD417" s="6">
        <v>3.3060667338654</v>
      </c>
      <c r="AE417" s="6">
        <v>3.3686001007980999</v>
      </c>
      <c r="AF417" s="6">
        <v>3.4306001007981002</v>
      </c>
      <c r="AG417" s="6">
        <v>3.4920667338653999</v>
      </c>
      <c r="AH417" s="6">
        <v>3.5530000000000102</v>
      </c>
      <c r="AI417" s="6">
        <v>3.6340784797258499</v>
      </c>
      <c r="AJ417" s="6">
        <v>3.7146777195887699</v>
      </c>
      <c r="AK417" s="6">
        <v>3.7947977195887699</v>
      </c>
      <c r="AL417" s="6">
        <v>3.87443847972584</v>
      </c>
      <c r="AM417" s="6">
        <v>3.9535999999999998</v>
      </c>
      <c r="AN417" s="4"/>
      <c r="AO417" s="4"/>
    </row>
    <row r="418" spans="1:41" ht="18.75" customHeight="1" x14ac:dyDescent="0.25">
      <c r="A418" s="14" t="s">
        <v>347</v>
      </c>
      <c r="B418" s="2" t="s">
        <v>4</v>
      </c>
      <c r="C418" s="2" t="s">
        <v>2</v>
      </c>
      <c r="D418" s="2" t="s">
        <v>26</v>
      </c>
      <c r="E418" s="2" t="s">
        <v>64</v>
      </c>
      <c r="F418" s="2" t="s">
        <v>241</v>
      </c>
      <c r="G418" s="4"/>
      <c r="H418" s="6">
        <v>244.58779999999999</v>
      </c>
      <c r="I418" s="6">
        <v>252.96279999999999</v>
      </c>
      <c r="J418" s="6">
        <v>259.65153958573802</v>
      </c>
      <c r="K418" s="6">
        <v>266.34805937860602</v>
      </c>
      <c r="L418" s="6">
        <v>273.05235937860601</v>
      </c>
      <c r="M418" s="6">
        <v>279.76443958573702</v>
      </c>
      <c r="N418" s="6">
        <v>286.48430000000002</v>
      </c>
      <c r="O418" s="6">
        <v>290.75165641532402</v>
      </c>
      <c r="P418" s="6">
        <v>295.00921462298601</v>
      </c>
      <c r="Q418" s="6">
        <v>299.25697462298598</v>
      </c>
      <c r="R418" s="6">
        <v>303.49493641532399</v>
      </c>
      <c r="S418" s="6">
        <v>307.72309999999999</v>
      </c>
      <c r="T418" s="6">
        <v>309.346465862738</v>
      </c>
      <c r="U418" s="6">
        <v>310.93605879410597</v>
      </c>
      <c r="V418" s="6">
        <v>312.49187879410601</v>
      </c>
      <c r="W418" s="6">
        <v>314.01392586273698</v>
      </c>
      <c r="X418" s="6">
        <v>315.50220000000002</v>
      </c>
      <c r="Y418" s="6">
        <v>315.176718821951</v>
      </c>
      <c r="Z418" s="6">
        <v>314.78332823292601</v>
      </c>
      <c r="AA418" s="6">
        <v>314.32202823292602</v>
      </c>
      <c r="AB418" s="6">
        <v>313.79281882195102</v>
      </c>
      <c r="AC418" s="6">
        <v>313.19569999999999</v>
      </c>
      <c r="AD418" s="6">
        <v>310.64782071568402</v>
      </c>
      <c r="AE418" s="6">
        <v>308.00744107352602</v>
      </c>
      <c r="AF418" s="6">
        <v>305.274561073526</v>
      </c>
      <c r="AG418" s="6">
        <v>302.44918071568401</v>
      </c>
      <c r="AH418" s="6">
        <v>299.53129999999999</v>
      </c>
      <c r="AI418" s="6">
        <v>296.683928021719</v>
      </c>
      <c r="AJ418" s="6">
        <v>293.721242032578</v>
      </c>
      <c r="AK418" s="6">
        <v>290.64324203257797</v>
      </c>
      <c r="AL418" s="6">
        <v>287.44992802171902</v>
      </c>
      <c r="AM418" s="6">
        <v>284.1413</v>
      </c>
      <c r="AN418" s="4"/>
      <c r="AO418" s="4"/>
    </row>
    <row r="419" spans="1:41" ht="18.75" customHeight="1" x14ac:dyDescent="0.25">
      <c r="A419" s="14" t="s">
        <v>347</v>
      </c>
      <c r="B419" s="2" t="s">
        <v>4</v>
      </c>
      <c r="C419" s="2" t="s">
        <v>2</v>
      </c>
      <c r="D419" s="2" t="s">
        <v>26</v>
      </c>
      <c r="E419" s="2" t="s">
        <v>65</v>
      </c>
      <c r="F419" s="2" t="s">
        <v>237</v>
      </c>
      <c r="G419" s="4"/>
      <c r="H419" s="6">
        <v>1.2209937579301999E-2</v>
      </c>
      <c r="I419" s="6">
        <v>1.14262889191863E-2</v>
      </c>
      <c r="J419" s="6">
        <v>1.1907473722447401E-2</v>
      </c>
      <c r="K419" s="6">
        <v>1.2381432085362401E-2</v>
      </c>
      <c r="L419" s="6">
        <v>1.28481640079313E-2</v>
      </c>
      <c r="M419" s="6">
        <v>1.3307669490154E-2</v>
      </c>
      <c r="N419" s="6">
        <v>1.37599485320307E-2</v>
      </c>
      <c r="O419" s="6">
        <v>1.42240344919755E-2</v>
      </c>
      <c r="P419" s="6">
        <v>1.46831050984814E-2</v>
      </c>
      <c r="Q419" s="6">
        <v>1.51371603515484E-2</v>
      </c>
      <c r="R419" s="6">
        <v>1.5586200251176499E-2</v>
      </c>
      <c r="S419" s="6">
        <v>1.6030224797365801E-2</v>
      </c>
      <c r="T419" s="6">
        <v>1.6543165545497899E-2</v>
      </c>
      <c r="U419" s="6">
        <v>1.70520168851012E-2</v>
      </c>
      <c r="V419" s="6">
        <v>1.7556778816175699E-2</v>
      </c>
      <c r="W419" s="6">
        <v>1.80574513387214E-2</v>
      </c>
      <c r="X419" s="6">
        <v>1.8554034452738299E-2</v>
      </c>
      <c r="Y419" s="6">
        <v>1.9134279101205201E-2</v>
      </c>
      <c r="Z419" s="6">
        <v>1.97113551259811E-2</v>
      </c>
      <c r="AA419" s="6">
        <v>2.0285262527065799E-2</v>
      </c>
      <c r="AB419" s="6">
        <v>2.0856001304459301E-2</v>
      </c>
      <c r="AC419" s="6">
        <v>2.1423571458161799E-2</v>
      </c>
      <c r="AD419" s="6">
        <v>2.209106858897E-2</v>
      </c>
      <c r="AE419" s="6">
        <v>2.2756139198173101E-2</v>
      </c>
      <c r="AF419" s="6">
        <v>2.3418783285770899E-2</v>
      </c>
      <c r="AG419" s="6">
        <v>2.4079000851763399E-2</v>
      </c>
      <c r="AH419" s="6">
        <v>2.47367918961507E-2</v>
      </c>
      <c r="AI419" s="6">
        <v>2.5487963574390201E-2</v>
      </c>
      <c r="AJ419" s="6">
        <v>2.6237511163815199E-2</v>
      </c>
      <c r="AK419" s="6">
        <v>2.69854346644256E-2</v>
      </c>
      <c r="AL419" s="6">
        <v>2.7731734076221402E-2</v>
      </c>
      <c r="AM419" s="6">
        <v>2.8476409399202599E-2</v>
      </c>
      <c r="AN419" s="4"/>
      <c r="AO419" s="4"/>
    </row>
    <row r="420" spans="1:41" ht="18.75" customHeight="1" x14ac:dyDescent="0.25">
      <c r="A420" s="14" t="s">
        <v>347</v>
      </c>
      <c r="B420" s="2" t="s">
        <v>4</v>
      </c>
      <c r="C420" s="2" t="s">
        <v>2</v>
      </c>
      <c r="D420" s="2" t="s">
        <v>26</v>
      </c>
      <c r="E420" s="2" t="s">
        <v>65</v>
      </c>
      <c r="F420" s="2" t="s">
        <v>238</v>
      </c>
      <c r="G420" s="4"/>
      <c r="H420" s="6">
        <v>1.2659383134368299E-2</v>
      </c>
      <c r="I420" s="6">
        <v>8.9889111013266004E-3</v>
      </c>
      <c r="J420" s="6">
        <v>9.3086162515942494E-3</v>
      </c>
      <c r="K420" s="6">
        <v>9.6315368935021503E-3</v>
      </c>
      <c r="L420" s="6">
        <v>9.9576730270502806E-3</v>
      </c>
      <c r="M420" s="6">
        <v>1.02870246522386E-2</v>
      </c>
      <c r="N420" s="6">
        <v>1.0619591769067301E-2</v>
      </c>
      <c r="O420" s="6">
        <v>1.08401693108479E-2</v>
      </c>
      <c r="P420" s="6">
        <v>1.1059938409254301E-2</v>
      </c>
      <c r="Q420" s="6">
        <v>1.1278899064286601E-2</v>
      </c>
      <c r="R420" s="6">
        <v>1.1497051275944799E-2</v>
      </c>
      <c r="S420" s="6">
        <v>1.17143950442288E-2</v>
      </c>
      <c r="T420" s="6">
        <v>1.18589070965196E-2</v>
      </c>
      <c r="U420" s="6">
        <v>1.20003085926752E-2</v>
      </c>
      <c r="V420" s="6">
        <v>1.2138599532695599E-2</v>
      </c>
      <c r="W420" s="6">
        <v>1.2273779916580799E-2</v>
      </c>
      <c r="X420" s="6">
        <v>1.2405849744330901E-2</v>
      </c>
      <c r="Y420" s="6">
        <v>1.25415279456289E-2</v>
      </c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4"/>
      <c r="AO420" s="4"/>
    </row>
    <row r="421" spans="1:41" ht="18.75" customHeight="1" x14ac:dyDescent="0.25">
      <c r="A421" s="14" t="s">
        <v>347</v>
      </c>
      <c r="B421" s="2" t="s">
        <v>4</v>
      </c>
      <c r="C421" s="2" t="s">
        <v>2</v>
      </c>
      <c r="D421" s="2" t="s">
        <v>26</v>
      </c>
      <c r="E421" s="2" t="s">
        <v>65</v>
      </c>
      <c r="F421" s="2" t="s">
        <v>241</v>
      </c>
      <c r="G421" s="4"/>
      <c r="H421" s="6">
        <v>14.3366332761608</v>
      </c>
      <c r="I421" s="6">
        <v>14.7287341880987</v>
      </c>
      <c r="J421" s="6">
        <v>15.0633178735086</v>
      </c>
      <c r="K421" s="6">
        <v>15.395591383870199</v>
      </c>
      <c r="L421" s="6">
        <v>15.7255547191834</v>
      </c>
      <c r="M421" s="6">
        <v>16.053207879448198</v>
      </c>
      <c r="N421" s="6">
        <v>16.3785508646647</v>
      </c>
      <c r="O421" s="6">
        <v>16.5314800238034</v>
      </c>
      <c r="P421" s="6">
        <v>16.680984691981301</v>
      </c>
      <c r="Q421" s="6">
        <v>16.827064869198399</v>
      </c>
      <c r="R421" s="6">
        <v>16.9697205554546</v>
      </c>
      <c r="S421" s="6">
        <v>17.108951750749998</v>
      </c>
      <c r="T421" s="6">
        <v>17.137565180362099</v>
      </c>
      <c r="U421" s="6">
        <v>17.163015263872499</v>
      </c>
      <c r="V421" s="6">
        <v>17.1853020012813</v>
      </c>
      <c r="W421" s="6">
        <v>17.204425392588401</v>
      </c>
      <c r="X421" s="6">
        <v>17.220385437793901</v>
      </c>
      <c r="Y421" s="6">
        <v>17.206626643494499</v>
      </c>
      <c r="Z421" s="6">
        <v>17.1892400159646</v>
      </c>
      <c r="AA421" s="6">
        <v>17.168225555204</v>
      </c>
      <c r="AB421" s="6">
        <v>17.143583261212701</v>
      </c>
      <c r="AC421" s="6">
        <v>17.115313133990899</v>
      </c>
      <c r="AD421" s="6">
        <v>17.084596155958899</v>
      </c>
      <c r="AE421" s="6">
        <v>17.0507170528006</v>
      </c>
      <c r="AF421" s="6">
        <v>17.013675824516199</v>
      </c>
      <c r="AG421" s="6">
        <v>16.973472471105499</v>
      </c>
      <c r="AH421" s="6">
        <v>16.9301069925686</v>
      </c>
      <c r="AI421" s="6">
        <v>16.924971538400602</v>
      </c>
      <c r="AJ421" s="6">
        <v>16.916396798609501</v>
      </c>
      <c r="AK421" s="6">
        <v>16.904382773195199</v>
      </c>
      <c r="AL421" s="6">
        <v>16.888929462157801</v>
      </c>
      <c r="AM421" s="6">
        <v>16.870036865497202</v>
      </c>
      <c r="AN421" s="4"/>
      <c r="AO421" s="4"/>
    </row>
    <row r="422" spans="1:41" ht="18.75" customHeight="1" x14ac:dyDescent="0.25">
      <c r="A422" s="14" t="s">
        <v>347</v>
      </c>
      <c r="B422" s="2" t="s">
        <v>4</v>
      </c>
      <c r="C422" s="2" t="s">
        <v>2</v>
      </c>
      <c r="D422" s="2" t="s">
        <v>26</v>
      </c>
      <c r="E422" s="2" t="s">
        <v>66</v>
      </c>
      <c r="F422" s="2" t="s">
        <v>237</v>
      </c>
      <c r="G422" s="4"/>
      <c r="H422" s="6">
        <v>9.1316000000000095</v>
      </c>
      <c r="I422" s="6">
        <v>7.7752999999999899</v>
      </c>
      <c r="J422" s="6">
        <v>8.15374337256854</v>
      </c>
      <c r="K422" s="6">
        <v>8.5320250588528097</v>
      </c>
      <c r="L422" s="6">
        <v>8.9101450588528195</v>
      </c>
      <c r="M422" s="6">
        <v>9.2881033725685498</v>
      </c>
      <c r="N422" s="6">
        <v>9.6659000000000095</v>
      </c>
      <c r="O422" s="6">
        <v>10.018369269848099</v>
      </c>
      <c r="P422" s="6">
        <v>10.3692839047721</v>
      </c>
      <c r="Q422" s="6">
        <v>10.718643904772099</v>
      </c>
      <c r="R422" s="6">
        <v>11.0664492698481</v>
      </c>
      <c r="S422" s="6">
        <v>11.412699999999999</v>
      </c>
      <c r="T422" s="6">
        <v>11.806445509246</v>
      </c>
      <c r="U422" s="6">
        <v>12.199248263869</v>
      </c>
      <c r="V422" s="6">
        <v>12.591108263869</v>
      </c>
      <c r="W422" s="6">
        <v>12.982025509246</v>
      </c>
      <c r="X422" s="6">
        <v>13.372</v>
      </c>
      <c r="Y422" s="6">
        <v>13.823535896569201</v>
      </c>
      <c r="Z422" s="6">
        <v>14.2749738448538</v>
      </c>
      <c r="AA422" s="6">
        <v>14.7263138448538</v>
      </c>
      <c r="AB422" s="6">
        <v>15.177555896569199</v>
      </c>
      <c r="AC422" s="6">
        <v>15.6287</v>
      </c>
      <c r="AD422" s="6">
        <v>16.1556042697027</v>
      </c>
      <c r="AE422" s="6">
        <v>16.683286404554</v>
      </c>
      <c r="AF422" s="6">
        <v>17.211746404553999</v>
      </c>
      <c r="AG422" s="6">
        <v>17.7409842697027</v>
      </c>
      <c r="AH422" s="6">
        <v>18.271000000000001</v>
      </c>
      <c r="AI422" s="6">
        <v>18.873184496043599</v>
      </c>
      <c r="AJ422" s="6">
        <v>19.477056744065401</v>
      </c>
      <c r="AK422" s="6">
        <v>20.082616744065401</v>
      </c>
      <c r="AL422" s="6">
        <v>20.689864496043601</v>
      </c>
      <c r="AM422" s="6">
        <v>21.2988</v>
      </c>
      <c r="AN422" s="4"/>
      <c r="AO422" s="4"/>
    </row>
    <row r="423" spans="1:41" ht="18.75" customHeight="1" x14ac:dyDescent="0.25">
      <c r="A423" s="14" t="s">
        <v>347</v>
      </c>
      <c r="B423" s="2" t="s">
        <v>4</v>
      </c>
      <c r="C423" s="2" t="s">
        <v>2</v>
      </c>
      <c r="D423" s="2" t="s">
        <v>26</v>
      </c>
      <c r="E423" s="2" t="s">
        <v>66</v>
      </c>
      <c r="F423" s="2" t="s">
        <v>238</v>
      </c>
      <c r="G423" s="4"/>
      <c r="H423" s="6">
        <v>98.535499999999999</v>
      </c>
      <c r="I423" s="6">
        <v>90.397400000000005</v>
      </c>
      <c r="J423" s="6">
        <v>93.107689465504805</v>
      </c>
      <c r="K423" s="6">
        <v>95.821594198257202</v>
      </c>
      <c r="L423" s="6">
        <v>98.539114198257195</v>
      </c>
      <c r="M423" s="6">
        <v>101.260249465505</v>
      </c>
      <c r="N423" s="6">
        <v>103.985</v>
      </c>
      <c r="O423" s="6">
        <v>106.395637735695</v>
      </c>
      <c r="P423" s="6">
        <v>108.809396603542</v>
      </c>
      <c r="Q423" s="6">
        <v>111.226276603542</v>
      </c>
      <c r="R423" s="6">
        <v>113.64627773569499</v>
      </c>
      <c r="S423" s="6">
        <v>116.0694</v>
      </c>
      <c r="T423" s="6">
        <v>118.393464831546</v>
      </c>
      <c r="U423" s="6">
        <v>120.72055724731899</v>
      </c>
      <c r="V423" s="6">
        <v>123.050677247319</v>
      </c>
      <c r="W423" s="6">
        <v>125.38382483154599</v>
      </c>
      <c r="X423" s="6">
        <v>127.72</v>
      </c>
      <c r="Y423" s="6">
        <v>130.26160449435801</v>
      </c>
      <c r="Z423" s="6">
        <v>132.806456741537</v>
      </c>
      <c r="AA423" s="6">
        <v>135.35455674153701</v>
      </c>
      <c r="AB423" s="6">
        <v>137.905904494358</v>
      </c>
      <c r="AC423" s="6">
        <v>140.4605</v>
      </c>
      <c r="AD423" s="6">
        <v>143.79326498237</v>
      </c>
      <c r="AE423" s="6">
        <v>147.13006747355499</v>
      </c>
      <c r="AF423" s="6">
        <v>150.470907473555</v>
      </c>
      <c r="AG423" s="6">
        <v>153.81578498236999</v>
      </c>
      <c r="AH423" s="6">
        <v>157.16470000000001</v>
      </c>
      <c r="AI423" s="6">
        <v>161.27026775711499</v>
      </c>
      <c r="AJ423" s="6">
        <v>165.380481635672</v>
      </c>
      <c r="AK423" s="6">
        <v>169.49534163567199</v>
      </c>
      <c r="AL423" s="6">
        <v>173.61484775711401</v>
      </c>
      <c r="AM423" s="6">
        <v>177.739</v>
      </c>
      <c r="AN423" s="4"/>
      <c r="AO423" s="4"/>
    </row>
    <row r="424" spans="1:41" ht="18.75" customHeight="1" x14ac:dyDescent="0.25">
      <c r="A424" s="14" t="s">
        <v>347</v>
      </c>
      <c r="B424" s="2" t="s">
        <v>4</v>
      </c>
      <c r="C424" s="2" t="s">
        <v>2</v>
      </c>
      <c r="D424" s="2" t="s">
        <v>26</v>
      </c>
      <c r="E424" s="2" t="s">
        <v>66</v>
      </c>
      <c r="F424" s="2" t="s">
        <v>239</v>
      </c>
      <c r="G424" s="4"/>
      <c r="H424" s="6">
        <v>51.217300000000002</v>
      </c>
      <c r="I424" s="6">
        <v>52.991900000000001</v>
      </c>
      <c r="J424" s="6">
        <v>54.503188139297897</v>
      </c>
      <c r="K424" s="6">
        <v>56.018882208946799</v>
      </c>
      <c r="L424" s="6">
        <v>57.538982208946798</v>
      </c>
      <c r="M424" s="6">
        <v>59.063488139297903</v>
      </c>
      <c r="N424" s="6">
        <v>60.592399999999998</v>
      </c>
      <c r="O424" s="6">
        <v>62.016432874348503</v>
      </c>
      <c r="P424" s="6">
        <v>63.444729311522799</v>
      </c>
      <c r="Q424" s="6">
        <v>64.877289311522802</v>
      </c>
      <c r="R424" s="6">
        <v>66.314112874348496</v>
      </c>
      <c r="S424" s="6">
        <v>67.755200000000002</v>
      </c>
      <c r="T424" s="6">
        <v>68.645358848148703</v>
      </c>
      <c r="U424" s="6">
        <v>69.537828272222995</v>
      </c>
      <c r="V424" s="6">
        <v>70.432608272223007</v>
      </c>
      <c r="W424" s="6">
        <v>71.329698848148695</v>
      </c>
      <c r="X424" s="6">
        <v>72.229100000000003</v>
      </c>
      <c r="Y424" s="6">
        <v>72.869790694937095</v>
      </c>
      <c r="Z424" s="6">
        <v>73.511936042405594</v>
      </c>
      <c r="AA424" s="6">
        <v>74.1555360424056</v>
      </c>
      <c r="AB424" s="6">
        <v>74.8005906949371</v>
      </c>
      <c r="AC424" s="6">
        <v>75.447100000000006</v>
      </c>
      <c r="AD424" s="6">
        <v>76.3298180053891</v>
      </c>
      <c r="AE424" s="6">
        <v>77.214477008083605</v>
      </c>
      <c r="AF424" s="6">
        <v>78.101077008083607</v>
      </c>
      <c r="AG424" s="6">
        <v>78.989618005389104</v>
      </c>
      <c r="AH424" s="6">
        <v>79.880099999999999</v>
      </c>
      <c r="AI424" s="6">
        <v>80.908667769812098</v>
      </c>
      <c r="AJ424" s="6">
        <v>81.939361654718198</v>
      </c>
      <c r="AK424" s="6">
        <v>82.972181654718199</v>
      </c>
      <c r="AL424" s="6">
        <v>84.007127769812101</v>
      </c>
      <c r="AM424" s="6">
        <v>85.044200000000004</v>
      </c>
      <c r="AN424" s="4"/>
      <c r="AO424" s="4"/>
    </row>
    <row r="425" spans="1:41" ht="18.75" customHeight="1" x14ac:dyDescent="0.25">
      <c r="A425" s="14" t="s">
        <v>347</v>
      </c>
      <c r="B425" s="2" t="s">
        <v>4</v>
      </c>
      <c r="C425" s="2" t="s">
        <v>2</v>
      </c>
      <c r="D425" s="2" t="s">
        <v>26</v>
      </c>
      <c r="E425" s="2" t="s">
        <v>66</v>
      </c>
      <c r="F425" s="2" t="s">
        <v>240</v>
      </c>
      <c r="G425" s="4"/>
      <c r="H425" s="6">
        <v>59.019300000000001</v>
      </c>
      <c r="I425" s="6">
        <v>51.586199999999998</v>
      </c>
      <c r="J425" s="6">
        <v>52.602140098254402</v>
      </c>
      <c r="K425" s="6">
        <v>53.615690147381599</v>
      </c>
      <c r="L425" s="6">
        <v>54.626850147381603</v>
      </c>
      <c r="M425" s="6">
        <v>55.6356200982544</v>
      </c>
      <c r="N425" s="6">
        <v>56.642000000000003</v>
      </c>
      <c r="O425" s="6">
        <v>58.038970046605797</v>
      </c>
      <c r="P425" s="6">
        <v>59.434165069908801</v>
      </c>
      <c r="Q425" s="6">
        <v>60.8275850699088</v>
      </c>
      <c r="R425" s="6">
        <v>62.219230046605801</v>
      </c>
      <c r="S425" s="6">
        <v>63.609099999999998</v>
      </c>
      <c r="T425" s="6">
        <v>64.858745506343695</v>
      </c>
      <c r="U425" s="6">
        <v>66.107058259515597</v>
      </c>
      <c r="V425" s="6">
        <v>67.354038259515605</v>
      </c>
      <c r="W425" s="6">
        <v>68.599685506343704</v>
      </c>
      <c r="X425" s="6">
        <v>69.843999999999994</v>
      </c>
      <c r="Y425" s="6">
        <v>70.986496138147899</v>
      </c>
      <c r="Z425" s="6">
        <v>72.127544207221803</v>
      </c>
      <c r="AA425" s="6">
        <v>73.267144207221804</v>
      </c>
      <c r="AB425" s="6">
        <v>74.405296138147904</v>
      </c>
      <c r="AC425" s="6">
        <v>75.542000000000002</v>
      </c>
      <c r="AD425" s="6">
        <v>77.380252203832399</v>
      </c>
      <c r="AE425" s="6">
        <v>79.217198305748596</v>
      </c>
      <c r="AF425" s="6">
        <v>81.052838305748594</v>
      </c>
      <c r="AG425" s="6">
        <v>82.887172203832407</v>
      </c>
      <c r="AH425" s="6">
        <v>84.720200000000006</v>
      </c>
      <c r="AI425" s="6">
        <v>87.200167879303507</v>
      </c>
      <c r="AJ425" s="6">
        <v>89.679411818955302</v>
      </c>
      <c r="AK425" s="6">
        <v>92.157931818955305</v>
      </c>
      <c r="AL425" s="6">
        <v>94.635727879303502</v>
      </c>
      <c r="AM425" s="6">
        <v>97.112799999999993</v>
      </c>
      <c r="AN425" s="4"/>
      <c r="AO425" s="4"/>
    </row>
    <row r="426" spans="1:41" ht="18.75" customHeight="1" x14ac:dyDescent="0.25">
      <c r="A426" s="14" t="s">
        <v>347</v>
      </c>
      <c r="B426" s="2" t="s">
        <v>4</v>
      </c>
      <c r="C426" s="2" t="s">
        <v>2</v>
      </c>
      <c r="D426" s="2" t="s">
        <v>26</v>
      </c>
      <c r="E426" s="2" t="s">
        <v>66</v>
      </c>
      <c r="F426" s="2" t="s">
        <v>241</v>
      </c>
      <c r="G426" s="4"/>
      <c r="H426" s="6">
        <v>20.912099999999999</v>
      </c>
      <c r="I426" s="6">
        <v>20.1708</v>
      </c>
      <c r="J426" s="6">
        <v>19.920436099469601</v>
      </c>
      <c r="K426" s="6">
        <v>19.6312241492043</v>
      </c>
      <c r="L426" s="6">
        <v>19.303164149204299</v>
      </c>
      <c r="M426" s="6">
        <v>18.936256099469599</v>
      </c>
      <c r="N426" s="6">
        <v>18.5305</v>
      </c>
      <c r="O426" s="6">
        <v>19.032187610134098</v>
      </c>
      <c r="P426" s="6">
        <v>19.540341415201102</v>
      </c>
      <c r="Q426" s="6">
        <v>20.054961415201099</v>
      </c>
      <c r="R426" s="6">
        <v>20.576047610134101</v>
      </c>
      <c r="S426" s="6">
        <v>21.1036</v>
      </c>
      <c r="T426" s="6">
        <v>22.888236022846598</v>
      </c>
      <c r="U426" s="6">
        <v>24.705454034269899</v>
      </c>
      <c r="V426" s="6">
        <v>26.5552540342699</v>
      </c>
      <c r="W426" s="6">
        <v>28.437636022846601</v>
      </c>
      <c r="X426" s="6">
        <v>30.352599999999999</v>
      </c>
      <c r="Y426" s="6">
        <v>34.161777316145702</v>
      </c>
      <c r="Z426" s="6">
        <v>38.039885974218599</v>
      </c>
      <c r="AA426" s="6">
        <v>41.9869259742186</v>
      </c>
      <c r="AB426" s="6">
        <v>46.002897316145699</v>
      </c>
      <c r="AC426" s="6">
        <v>50.087800000000001</v>
      </c>
      <c r="AD426" s="6">
        <v>55.648047799245603</v>
      </c>
      <c r="AE426" s="6">
        <v>61.297591698868501</v>
      </c>
      <c r="AF426" s="6">
        <v>67.036431698868398</v>
      </c>
      <c r="AG426" s="6">
        <v>72.864567799245705</v>
      </c>
      <c r="AH426" s="6">
        <v>78.781999999999996</v>
      </c>
      <c r="AI426" s="6">
        <v>85.449154353759198</v>
      </c>
      <c r="AJ426" s="6">
        <v>92.232511530638902</v>
      </c>
      <c r="AK426" s="6">
        <v>99.132071530638896</v>
      </c>
      <c r="AL426" s="6">
        <v>106.147834353759</v>
      </c>
      <c r="AM426" s="6">
        <v>113.27979999999999</v>
      </c>
      <c r="AN426" s="4"/>
      <c r="AO426" s="4"/>
    </row>
    <row r="427" spans="1:41" ht="18.75" customHeight="1" x14ac:dyDescent="0.25">
      <c r="A427" s="14" t="s">
        <v>347</v>
      </c>
      <c r="B427" s="2" t="s">
        <v>4</v>
      </c>
      <c r="C427" s="2" t="s">
        <v>2</v>
      </c>
      <c r="D427" s="2" t="s">
        <v>26</v>
      </c>
      <c r="E427" s="2" t="s">
        <v>67</v>
      </c>
      <c r="F427" s="2" t="s">
        <v>237</v>
      </c>
      <c r="G427" s="4"/>
      <c r="H427" s="6">
        <v>0.19969006242069801</v>
      </c>
      <c r="I427" s="6">
        <v>0.18687371108081499</v>
      </c>
      <c r="J427" s="6">
        <v>0.19474335191844899</v>
      </c>
      <c r="K427" s="6">
        <v>0.20249480637598299</v>
      </c>
      <c r="L427" s="6">
        <v>0.210128074453409</v>
      </c>
      <c r="M427" s="6">
        <v>0.21764315615073301</v>
      </c>
      <c r="N427" s="6">
        <v>0.225040051467949</v>
      </c>
      <c r="O427" s="6">
        <v>0.232630045577916</v>
      </c>
      <c r="P427" s="6">
        <v>0.240138015006372</v>
      </c>
      <c r="Q427" s="6">
        <v>0.247563959753309</v>
      </c>
      <c r="R427" s="6">
        <v>0.25490787981873397</v>
      </c>
      <c r="S427" s="6">
        <v>0.26216977520264101</v>
      </c>
      <c r="T427" s="6">
        <v>0.27055877550238699</v>
      </c>
      <c r="U427" s="6">
        <v>0.278880894686729</v>
      </c>
      <c r="V427" s="6">
        <v>0.28713613275566202</v>
      </c>
      <c r="W427" s="6">
        <v>0.29532448970918301</v>
      </c>
      <c r="X427" s="6">
        <v>0.30344596554729503</v>
      </c>
      <c r="Y427" s="6">
        <v>0.31293570202784898</v>
      </c>
      <c r="Z427" s="6">
        <v>0.32237361656757602</v>
      </c>
      <c r="AA427" s="6">
        <v>0.331759709166488</v>
      </c>
      <c r="AB427" s="6">
        <v>0.34109397982457401</v>
      </c>
      <c r="AC427" s="6">
        <v>0.35037642854184198</v>
      </c>
      <c r="AD427" s="6">
        <v>0.361293154598059</v>
      </c>
      <c r="AE427" s="6">
        <v>0.37217019558237702</v>
      </c>
      <c r="AF427" s="6">
        <v>0.38300755149476601</v>
      </c>
      <c r="AG427" s="6">
        <v>0.39380522233526</v>
      </c>
      <c r="AH427" s="6">
        <v>0.40456320810385099</v>
      </c>
      <c r="AI427" s="6">
        <v>0.41684840762612801</v>
      </c>
      <c r="AJ427" s="6">
        <v>0.429107045636963</v>
      </c>
      <c r="AK427" s="6">
        <v>0.44133912213634102</v>
      </c>
      <c r="AL427" s="6">
        <v>0.453544637124287</v>
      </c>
      <c r="AM427" s="6">
        <v>0.46572359060077201</v>
      </c>
      <c r="AN427" s="4"/>
      <c r="AO427" s="4"/>
    </row>
    <row r="428" spans="1:41" ht="18.75" customHeight="1" x14ac:dyDescent="0.25">
      <c r="A428" s="14" t="s">
        <v>347</v>
      </c>
      <c r="B428" s="2" t="s">
        <v>4</v>
      </c>
      <c r="C428" s="2" t="s">
        <v>2</v>
      </c>
      <c r="D428" s="2" t="s">
        <v>26</v>
      </c>
      <c r="E428" s="2" t="s">
        <v>67</v>
      </c>
      <c r="F428" s="2" t="s">
        <v>238</v>
      </c>
      <c r="G428" s="4"/>
      <c r="H428" s="6">
        <v>0.211040616865622</v>
      </c>
      <c r="I428" s="6">
        <v>0.15081108889870101</v>
      </c>
      <c r="J428" s="6">
        <v>0.15615888299167999</v>
      </c>
      <c r="K428" s="6">
        <v>0.16155971197138999</v>
      </c>
      <c r="L428" s="6">
        <v>0.16701357583783899</v>
      </c>
      <c r="M428" s="6">
        <v>0.17252047459103201</v>
      </c>
      <c r="N428" s="6">
        <v>0.17808040823094601</v>
      </c>
      <c r="O428" s="6">
        <v>0.18175104662414801</v>
      </c>
      <c r="P428" s="6">
        <v>0.18540688549322201</v>
      </c>
      <c r="Q428" s="6">
        <v>0.18904792483819199</v>
      </c>
      <c r="R428" s="6">
        <v>0.192674164659032</v>
      </c>
      <c r="S428" s="6">
        <v>0.19628560495576799</v>
      </c>
      <c r="T428" s="6">
        <v>0.19871123609852201</v>
      </c>
      <c r="U428" s="6">
        <v>0.201084906199889</v>
      </c>
      <c r="V428" s="6">
        <v>0.20340661525985501</v>
      </c>
      <c r="W428" s="6">
        <v>0.20567636327844899</v>
      </c>
      <c r="X428" s="6">
        <v>0.207894150255654</v>
      </c>
      <c r="Y428" s="6">
        <v>0.21015706665577699</v>
      </c>
      <c r="Z428" s="6">
        <v>0.21994198499193501</v>
      </c>
      <c r="AA428" s="6">
        <v>0.22216198499193601</v>
      </c>
      <c r="AB428" s="6">
        <v>0.22431465666129</v>
      </c>
      <c r="AC428" s="6">
        <v>0.22639999999999999</v>
      </c>
      <c r="AD428" s="6">
        <v>0.23046497007118</v>
      </c>
      <c r="AE428" s="6">
        <v>0.23447745510677001</v>
      </c>
      <c r="AF428" s="6">
        <v>0.23843745510677</v>
      </c>
      <c r="AG428" s="6">
        <v>0.24234497007118</v>
      </c>
      <c r="AH428" s="6">
        <v>0.2462</v>
      </c>
      <c r="AI428" s="6">
        <v>0.251643785200308</v>
      </c>
      <c r="AJ428" s="6">
        <v>0.257045677800461</v>
      </c>
      <c r="AK428" s="6">
        <v>0.26240567780046198</v>
      </c>
      <c r="AL428" s="6">
        <v>0.26772378520030798</v>
      </c>
      <c r="AM428" s="6">
        <v>0.27300000000000102</v>
      </c>
      <c r="AN428" s="4"/>
      <c r="AO428" s="4"/>
    </row>
    <row r="429" spans="1:41" ht="18.75" customHeight="1" x14ac:dyDescent="0.25">
      <c r="A429" s="14" t="s">
        <v>347</v>
      </c>
      <c r="B429" s="2" t="s">
        <v>4</v>
      </c>
      <c r="C429" s="2" t="s">
        <v>2</v>
      </c>
      <c r="D429" s="2" t="s">
        <v>26</v>
      </c>
      <c r="E429" s="2" t="s">
        <v>67</v>
      </c>
      <c r="F429" s="2" t="s">
        <v>241</v>
      </c>
      <c r="G429" s="4"/>
      <c r="H429" s="6">
        <v>234.50266672383901</v>
      </c>
      <c r="I429" s="6">
        <v>240.91476581190099</v>
      </c>
      <c r="J429" s="6">
        <v>246.388076465235</v>
      </c>
      <c r="K429" s="6">
        <v>251.82363012424599</v>
      </c>
      <c r="L429" s="6">
        <v>257.221426788933</v>
      </c>
      <c r="M429" s="6">
        <v>262.581466459296</v>
      </c>
      <c r="N429" s="6">
        <v>267.90374913533498</v>
      </c>
      <c r="O429" s="6">
        <v>270.41441820846399</v>
      </c>
      <c r="P429" s="6">
        <v>272.86936265641998</v>
      </c>
      <c r="Q429" s="6">
        <v>275.20186833579601</v>
      </c>
      <c r="R429" s="6">
        <v>277.53496158120902</v>
      </c>
      <c r="S429" s="6">
        <v>279.81204824924998</v>
      </c>
      <c r="T429" s="6">
        <v>280.28001276652901</v>
      </c>
      <c r="U429" s="6">
        <v>280.696241656464</v>
      </c>
      <c r="V429" s="6">
        <v>281.06073491905602</v>
      </c>
      <c r="W429" s="6">
        <v>281.37349255430303</v>
      </c>
      <c r="X429" s="6">
        <v>281.63451456220599</v>
      </c>
      <c r="Y429" s="6">
        <v>281.40949338788602</v>
      </c>
      <c r="Z429" s="6">
        <v>281.12514003110499</v>
      </c>
      <c r="AA429" s="6">
        <v>280.78145449186599</v>
      </c>
      <c r="AB429" s="6">
        <v>280.37843677016701</v>
      </c>
      <c r="AC429" s="6">
        <v>279.91608686600898</v>
      </c>
      <c r="AD429" s="6">
        <v>279.41371941156899</v>
      </c>
      <c r="AE429" s="6">
        <v>278.85963629849101</v>
      </c>
      <c r="AF429" s="6">
        <v>278.25383752677499</v>
      </c>
      <c r="AG429" s="6">
        <v>277.596323096422</v>
      </c>
      <c r="AH429" s="6">
        <v>276.88709300743102</v>
      </c>
      <c r="AI429" s="6">
        <v>276.80310411259097</v>
      </c>
      <c r="AJ429" s="6">
        <v>276.66286667787699</v>
      </c>
      <c r="AK429" s="6">
        <v>276.46638070329197</v>
      </c>
      <c r="AL429" s="6">
        <v>276.21364618883302</v>
      </c>
      <c r="AM429" s="6">
        <v>275.90466313450298</v>
      </c>
      <c r="AN429" s="4"/>
      <c r="AO429" s="4"/>
    </row>
    <row r="430" spans="1:41" ht="18.75" customHeight="1" x14ac:dyDescent="0.25">
      <c r="A430" s="14" t="s">
        <v>347</v>
      </c>
      <c r="B430" s="2" t="s">
        <v>4</v>
      </c>
      <c r="C430" s="2" t="s">
        <v>2</v>
      </c>
      <c r="D430" s="2" t="s">
        <v>26</v>
      </c>
      <c r="E430" s="2" t="s">
        <v>68</v>
      </c>
      <c r="F430" s="2" t="s">
        <v>238</v>
      </c>
      <c r="G430" s="4"/>
      <c r="H430" s="6">
        <v>0.44080000000000003</v>
      </c>
      <c r="I430" s="6">
        <v>0.3377</v>
      </c>
      <c r="J430" s="6">
        <v>0.35025632998612999</v>
      </c>
      <c r="K430" s="6">
        <v>0.36296449497919497</v>
      </c>
      <c r="L430" s="6">
        <v>0.37582449497919501</v>
      </c>
      <c r="M430" s="6">
        <v>0.38883632998612999</v>
      </c>
      <c r="N430" s="6">
        <v>0.40200000000000002</v>
      </c>
      <c r="O430" s="6">
        <v>0.41122424247485301</v>
      </c>
      <c r="P430" s="6">
        <v>0.42045636371227901</v>
      </c>
      <c r="Q430" s="6">
        <v>0.42969636371227898</v>
      </c>
      <c r="R430" s="6">
        <v>0.43894424247485198</v>
      </c>
      <c r="S430" s="6">
        <v>0.44819999999999899</v>
      </c>
      <c r="T430" s="6">
        <v>0.45561493737629599</v>
      </c>
      <c r="U430" s="6">
        <v>0.46298240606444502</v>
      </c>
      <c r="V430" s="6">
        <v>0.47030240606444501</v>
      </c>
      <c r="W430" s="6">
        <v>0.47757493737629603</v>
      </c>
      <c r="X430" s="6">
        <v>0.48480000000000001</v>
      </c>
      <c r="Y430" s="6">
        <v>0.49227896082378603</v>
      </c>
      <c r="Z430" s="6">
        <v>0.49968844123567902</v>
      </c>
      <c r="AA430" s="6">
        <v>0.50702844123567903</v>
      </c>
      <c r="AB430" s="6">
        <v>0.51429896082378601</v>
      </c>
      <c r="AC430" s="6">
        <v>0.52150000000000096</v>
      </c>
      <c r="AD430" s="6">
        <v>0.53214600518604904</v>
      </c>
      <c r="AE430" s="6">
        <v>0.54272900777907196</v>
      </c>
      <c r="AF430" s="6">
        <v>0.55324900777907204</v>
      </c>
      <c r="AG430" s="6">
        <v>0.56370600518604796</v>
      </c>
      <c r="AH430" s="6">
        <v>0.57410000000000005</v>
      </c>
      <c r="AI430" s="6">
        <v>0.58739548744630998</v>
      </c>
      <c r="AJ430" s="6">
        <v>0.60062323116946403</v>
      </c>
      <c r="AK430" s="6">
        <v>0.61378323116946398</v>
      </c>
      <c r="AL430" s="6">
        <v>0.62687548744630905</v>
      </c>
      <c r="AM430" s="6">
        <v>0.63990000000000002</v>
      </c>
      <c r="AN430" s="4"/>
      <c r="AO430" s="4"/>
    </row>
    <row r="431" spans="1:41" ht="18.75" customHeight="1" x14ac:dyDescent="0.25">
      <c r="A431" s="14" t="s">
        <v>347</v>
      </c>
      <c r="B431" s="2" t="s">
        <v>4</v>
      </c>
      <c r="C431" s="2" t="s">
        <v>2</v>
      </c>
      <c r="D431" s="2" t="s">
        <v>26</v>
      </c>
      <c r="E431" s="2" t="s">
        <v>68</v>
      </c>
      <c r="F431" s="2" t="s">
        <v>241</v>
      </c>
      <c r="G431" s="4"/>
      <c r="H431" s="6">
        <v>0.74470000000000003</v>
      </c>
      <c r="I431" s="6">
        <v>0.87270000000000303</v>
      </c>
      <c r="J431" s="6">
        <v>0.91004870353459799</v>
      </c>
      <c r="K431" s="6">
        <v>0.94814305530189502</v>
      </c>
      <c r="L431" s="6">
        <v>0.98698305530189501</v>
      </c>
      <c r="M431" s="6">
        <v>1.0265687035346001</v>
      </c>
      <c r="N431" s="6">
        <v>1.0669</v>
      </c>
      <c r="O431" s="6">
        <v>1.10612477340773</v>
      </c>
      <c r="P431" s="6">
        <v>1.1460471601116</v>
      </c>
      <c r="Q431" s="6">
        <v>1.1866671601115999</v>
      </c>
      <c r="R431" s="6">
        <v>1.22798477340773</v>
      </c>
      <c r="S431" s="6">
        <v>1.27</v>
      </c>
      <c r="T431" s="6">
        <v>1.31358041701317</v>
      </c>
      <c r="U431" s="6">
        <v>1.35779062551976</v>
      </c>
      <c r="V431" s="6">
        <v>1.40263062551976</v>
      </c>
      <c r="W431" s="6">
        <v>1.4481004170131699</v>
      </c>
      <c r="X431" s="6">
        <v>1.4942</v>
      </c>
      <c r="Y431" s="6">
        <v>1.5431586069116501</v>
      </c>
      <c r="Z431" s="6">
        <v>1.59278791036748</v>
      </c>
      <c r="AA431" s="6">
        <v>1.64308791036748</v>
      </c>
      <c r="AB431" s="6">
        <v>1.6940586069116499</v>
      </c>
      <c r="AC431" s="6">
        <v>1.7457</v>
      </c>
      <c r="AD431" s="6">
        <v>1.8016828469709301</v>
      </c>
      <c r="AE431" s="6">
        <v>1.8583742704563899</v>
      </c>
      <c r="AF431" s="6">
        <v>1.91577427045639</v>
      </c>
      <c r="AG431" s="6">
        <v>1.97388284697093</v>
      </c>
      <c r="AH431" s="6">
        <v>2.0327000000000002</v>
      </c>
      <c r="AI431" s="6">
        <v>2.0951342537290998</v>
      </c>
      <c r="AJ431" s="6">
        <v>2.1584013805936602</v>
      </c>
      <c r="AK431" s="6">
        <v>2.22250138059366</v>
      </c>
      <c r="AL431" s="6">
        <v>2.2874342537291001</v>
      </c>
      <c r="AM431" s="6">
        <v>2.3532000000000002</v>
      </c>
      <c r="AN431" s="4"/>
      <c r="AO431" s="4"/>
    </row>
    <row r="432" spans="1:41" ht="18.75" customHeight="1" x14ac:dyDescent="0.25">
      <c r="A432" s="14" t="s">
        <v>347</v>
      </c>
      <c r="B432" s="2" t="s">
        <v>4</v>
      </c>
      <c r="C432" s="2" t="s">
        <v>2</v>
      </c>
      <c r="D432" s="2" t="s">
        <v>26</v>
      </c>
      <c r="E432" s="2" t="s">
        <v>69</v>
      </c>
      <c r="F432" s="2" t="s">
        <v>241</v>
      </c>
      <c r="G432" s="4"/>
      <c r="H432" s="6">
        <v>59.130499999999898</v>
      </c>
      <c r="I432" s="6">
        <v>59.680799999999799</v>
      </c>
      <c r="J432" s="6">
        <v>62.607818892712999</v>
      </c>
      <c r="K432" s="6">
        <v>65.604608339069699</v>
      </c>
      <c r="L432" s="6">
        <v>68.671168339069794</v>
      </c>
      <c r="M432" s="6">
        <v>71.807498892713298</v>
      </c>
      <c r="N432" s="6">
        <v>75.013600000000295</v>
      </c>
      <c r="O432" s="6">
        <v>78.158978997218199</v>
      </c>
      <c r="P432" s="6">
        <v>81.365598495827101</v>
      </c>
      <c r="Q432" s="6">
        <v>84.633458495827</v>
      </c>
      <c r="R432" s="6">
        <v>87.962558997217897</v>
      </c>
      <c r="S432" s="6">
        <v>91.352899999999806</v>
      </c>
      <c r="T432" s="6">
        <v>94.864998726211596</v>
      </c>
      <c r="U432" s="6">
        <v>98.430268089317494</v>
      </c>
      <c r="V432" s="6">
        <v>102.048708089318</v>
      </c>
      <c r="W432" s="6">
        <v>105.720318726212</v>
      </c>
      <c r="X432" s="6">
        <v>109.4451</v>
      </c>
      <c r="Y432" s="6">
        <v>113.396047335693</v>
      </c>
      <c r="Z432" s="6">
        <v>117.40329100354001</v>
      </c>
      <c r="AA432" s="6">
        <v>121.46683100353999</v>
      </c>
      <c r="AB432" s="6">
        <v>125.58666733569299</v>
      </c>
      <c r="AC432" s="6">
        <v>129.7628</v>
      </c>
      <c r="AD432" s="6">
        <v>133.90850522131899</v>
      </c>
      <c r="AE432" s="6">
        <v>138.10660783197801</v>
      </c>
      <c r="AF432" s="6">
        <v>142.357107831978</v>
      </c>
      <c r="AG432" s="6">
        <v>146.66000522131901</v>
      </c>
      <c r="AH432" s="6">
        <v>151.0153</v>
      </c>
      <c r="AI432" s="6">
        <v>155.180064707778</v>
      </c>
      <c r="AJ432" s="6">
        <v>159.39734706166701</v>
      </c>
      <c r="AK432" s="6">
        <v>163.66714706166701</v>
      </c>
      <c r="AL432" s="6">
        <v>167.98946470777801</v>
      </c>
      <c r="AM432" s="6">
        <v>172.36429999999999</v>
      </c>
      <c r="AN432" s="4"/>
      <c r="AO432" s="4"/>
    </row>
    <row r="433" spans="1:41" ht="18.75" customHeight="1" x14ac:dyDescent="0.25">
      <c r="A433" s="14" t="s">
        <v>347</v>
      </c>
      <c r="B433" s="2" t="s">
        <v>4</v>
      </c>
      <c r="C433" s="2" t="s">
        <v>2</v>
      </c>
      <c r="D433" s="2" t="s">
        <v>26</v>
      </c>
      <c r="E433" s="2" t="s">
        <v>70</v>
      </c>
      <c r="F433" s="2" t="s">
        <v>238</v>
      </c>
      <c r="G433" s="4"/>
      <c r="H433" s="6">
        <v>7.3300000000000004E-2</v>
      </c>
      <c r="I433" s="6">
        <v>6.7599999999999993E-2</v>
      </c>
      <c r="J433" s="6">
        <v>7.0082714591920697E-2</v>
      </c>
      <c r="K433" s="6">
        <v>7.2594071887881001E-2</v>
      </c>
      <c r="L433" s="6">
        <v>7.5134071887881099E-2</v>
      </c>
      <c r="M433" s="6">
        <v>7.7702714591920699E-2</v>
      </c>
      <c r="N433" s="6">
        <v>8.0300000000000094E-2</v>
      </c>
      <c r="O433" s="6">
        <v>8.2008639763959196E-2</v>
      </c>
      <c r="P433" s="6">
        <v>8.3712959645938806E-2</v>
      </c>
      <c r="Q433" s="6">
        <v>8.5412959645938799E-2</v>
      </c>
      <c r="R433" s="6">
        <v>8.7108639763959203E-2</v>
      </c>
      <c r="S433" s="6">
        <v>8.8800000000000004E-2</v>
      </c>
      <c r="T433" s="6">
        <v>8.9906333707150093E-2</v>
      </c>
      <c r="U433" s="6">
        <v>9.0989500560725203E-2</v>
      </c>
      <c r="V433" s="6">
        <v>9.2049500560725195E-2</v>
      </c>
      <c r="W433" s="6">
        <v>9.3086333707150207E-2</v>
      </c>
      <c r="X433" s="6">
        <v>9.4100000000000003E-2</v>
      </c>
      <c r="Y433" s="6">
        <v>9.5119575120785796E-2</v>
      </c>
      <c r="Z433" s="6">
        <v>9.6109362681178701E-2</v>
      </c>
      <c r="AA433" s="6">
        <v>9.7069362681178703E-2</v>
      </c>
      <c r="AB433" s="6">
        <v>9.7999575120785803E-2</v>
      </c>
      <c r="AC433" s="6">
        <v>9.8900000000000002E-2</v>
      </c>
      <c r="AD433" s="6">
        <v>0.100685016591958</v>
      </c>
      <c r="AE433" s="6">
        <v>0.102447524887936</v>
      </c>
      <c r="AF433" s="6">
        <v>0.10418752488793601</v>
      </c>
      <c r="AG433" s="6">
        <v>0.105905016591958</v>
      </c>
      <c r="AH433" s="6">
        <v>0.1076</v>
      </c>
      <c r="AI433" s="6">
        <v>0.11003141532925199</v>
      </c>
      <c r="AJ433" s="6">
        <v>0.112447122993878</v>
      </c>
      <c r="AK433" s="6">
        <v>0.114847122993878</v>
      </c>
      <c r="AL433" s="6">
        <v>0.11723141532925201</v>
      </c>
      <c r="AM433" s="6">
        <v>0.1196</v>
      </c>
      <c r="AN433" s="4"/>
      <c r="AO433" s="4"/>
    </row>
    <row r="434" spans="1:41" ht="18.75" customHeight="1" x14ac:dyDescent="0.25">
      <c r="A434" s="14" t="s">
        <v>347</v>
      </c>
      <c r="B434" s="2" t="s">
        <v>4</v>
      </c>
      <c r="C434" s="2" t="s">
        <v>2</v>
      </c>
      <c r="D434" s="2" t="s">
        <v>26</v>
      </c>
      <c r="E434" s="2" t="s">
        <v>71</v>
      </c>
      <c r="F434" s="2" t="s">
        <v>238</v>
      </c>
      <c r="G434" s="4"/>
      <c r="H434" s="6">
        <v>4.1689999999999996</v>
      </c>
      <c r="I434" s="6">
        <v>4.0277000000000003</v>
      </c>
      <c r="J434" s="6">
        <v>4.06188816819851</v>
      </c>
      <c r="K434" s="6">
        <v>4.0913122522977696</v>
      </c>
      <c r="L434" s="6">
        <v>4.1159722522977704</v>
      </c>
      <c r="M434" s="6">
        <v>4.1358681681985097</v>
      </c>
      <c r="N434" s="6">
        <v>4.1509999999999998</v>
      </c>
      <c r="O434" s="6">
        <v>4.1745852000461099</v>
      </c>
      <c r="P434" s="6">
        <v>4.1950978000691697</v>
      </c>
      <c r="Q434" s="6">
        <v>4.2125378000691702</v>
      </c>
      <c r="R434" s="6">
        <v>4.2269052000461098</v>
      </c>
      <c r="S434" s="6">
        <v>4.2382</v>
      </c>
      <c r="T434" s="6">
        <v>4.2563970764245198</v>
      </c>
      <c r="U434" s="6">
        <v>4.2721756146367902</v>
      </c>
      <c r="V434" s="6">
        <v>4.2855356146367898</v>
      </c>
      <c r="W434" s="6">
        <v>4.2964770764245301</v>
      </c>
      <c r="X434" s="6">
        <v>4.3050000000000104</v>
      </c>
      <c r="Y434" s="6">
        <v>4.3232109180216103</v>
      </c>
      <c r="Z434" s="6">
        <v>4.33898637703241</v>
      </c>
      <c r="AA434" s="6">
        <v>4.3523263770324103</v>
      </c>
      <c r="AB434" s="6">
        <v>4.3632309180216096</v>
      </c>
      <c r="AC434" s="6">
        <v>4.3716999999999997</v>
      </c>
      <c r="AD434" s="6">
        <v>4.3981089739167096</v>
      </c>
      <c r="AE434" s="6">
        <v>4.4211534608750602</v>
      </c>
      <c r="AF434" s="6">
        <v>4.4408334608750604</v>
      </c>
      <c r="AG434" s="6">
        <v>4.4571489739167101</v>
      </c>
      <c r="AH434" s="6">
        <v>4.4701000000000004</v>
      </c>
      <c r="AI434" s="6">
        <v>4.5030791846845597</v>
      </c>
      <c r="AJ434" s="6">
        <v>4.5320187770268401</v>
      </c>
      <c r="AK434" s="6">
        <v>4.5569187770268398</v>
      </c>
      <c r="AL434" s="6">
        <v>4.5777791846845597</v>
      </c>
      <c r="AM434" s="6">
        <v>4.5945999999999998</v>
      </c>
      <c r="AN434" s="4"/>
      <c r="AO434" s="4"/>
    </row>
    <row r="435" spans="1:41" ht="18.75" customHeight="1" x14ac:dyDescent="0.25">
      <c r="A435" s="14" t="s">
        <v>347</v>
      </c>
      <c r="B435" s="2" t="s">
        <v>4</v>
      </c>
      <c r="C435" s="2" t="s">
        <v>2</v>
      </c>
      <c r="D435" s="2" t="s">
        <v>26</v>
      </c>
      <c r="E435" s="2" t="s">
        <v>71</v>
      </c>
      <c r="F435" s="2" t="s">
        <v>239</v>
      </c>
      <c r="G435" s="4"/>
      <c r="H435" s="6">
        <v>18.123999999999999</v>
      </c>
      <c r="I435" s="6">
        <v>18.086500000000001</v>
      </c>
      <c r="J435" s="6">
        <v>18.4896518607021</v>
      </c>
      <c r="K435" s="6">
        <v>18.888397791053201</v>
      </c>
      <c r="L435" s="6">
        <v>19.282737791053201</v>
      </c>
      <c r="M435" s="6">
        <v>19.672671860702099</v>
      </c>
      <c r="N435" s="6">
        <v>20.058199999999999</v>
      </c>
      <c r="O435" s="6">
        <v>20.396947125651501</v>
      </c>
      <c r="P435" s="6">
        <v>20.7314306884772</v>
      </c>
      <c r="Q435" s="6">
        <v>21.061650688477201</v>
      </c>
      <c r="R435" s="6">
        <v>21.387607125651499</v>
      </c>
      <c r="S435" s="6">
        <v>21.709299999999999</v>
      </c>
      <c r="T435" s="6">
        <v>21.862141151851301</v>
      </c>
      <c r="U435" s="6">
        <v>22.012671727777001</v>
      </c>
      <c r="V435" s="6">
        <v>22.160891727776999</v>
      </c>
      <c r="W435" s="6">
        <v>22.306801151851399</v>
      </c>
      <c r="X435" s="6">
        <v>22.450399999999998</v>
      </c>
      <c r="Y435" s="6">
        <v>22.521829305062901</v>
      </c>
      <c r="Z435" s="6">
        <v>22.591803957594401</v>
      </c>
      <c r="AA435" s="6">
        <v>22.6603239575944</v>
      </c>
      <c r="AB435" s="6">
        <v>22.7273893050629</v>
      </c>
      <c r="AC435" s="6">
        <v>22.792999999999999</v>
      </c>
      <c r="AD435" s="6">
        <v>22.937561994610899</v>
      </c>
      <c r="AE435" s="6">
        <v>23.080182991916399</v>
      </c>
      <c r="AF435" s="6">
        <v>23.220862991916398</v>
      </c>
      <c r="AG435" s="6">
        <v>23.359601994610902</v>
      </c>
      <c r="AH435" s="6">
        <v>23.496400000000001</v>
      </c>
      <c r="AI435" s="6">
        <v>23.680272230187899</v>
      </c>
      <c r="AJ435" s="6">
        <v>23.8620183452818</v>
      </c>
      <c r="AK435" s="6">
        <v>24.0416383452818</v>
      </c>
      <c r="AL435" s="6">
        <v>24.219132230187899</v>
      </c>
      <c r="AM435" s="6">
        <v>24.394500000000001</v>
      </c>
      <c r="AN435" s="4"/>
      <c r="AO435" s="4"/>
    </row>
    <row r="436" spans="1:41" ht="18.75" customHeight="1" x14ac:dyDescent="0.25">
      <c r="A436" s="14" t="s">
        <v>347</v>
      </c>
      <c r="B436" s="2" t="s">
        <v>4</v>
      </c>
      <c r="C436" s="2" t="s">
        <v>2</v>
      </c>
      <c r="D436" s="2" t="s">
        <v>26</v>
      </c>
      <c r="E436" s="2" t="s">
        <v>71</v>
      </c>
      <c r="F436" s="2" t="s">
        <v>240</v>
      </c>
      <c r="G436" s="4"/>
      <c r="H436" s="6">
        <v>3.1621000000000001</v>
      </c>
      <c r="I436" s="6">
        <v>2.7669000000000001</v>
      </c>
      <c r="J436" s="6">
        <v>2.8830999017455801</v>
      </c>
      <c r="K436" s="6">
        <v>3.0016898526183602</v>
      </c>
      <c r="L436" s="6">
        <v>3.1226698526183601</v>
      </c>
      <c r="M436" s="6">
        <v>3.2460399017455699</v>
      </c>
      <c r="N436" s="6">
        <v>3.3717999999999999</v>
      </c>
      <c r="O436" s="6">
        <v>3.4930699533941598</v>
      </c>
      <c r="P436" s="6">
        <v>3.6161149300912401</v>
      </c>
      <c r="Q436" s="6">
        <v>3.7409349300912398</v>
      </c>
      <c r="R436" s="6">
        <v>3.8675299533941598</v>
      </c>
      <c r="S436" s="6">
        <v>3.9958999999999998</v>
      </c>
      <c r="T436" s="6">
        <v>4.1102144936562697</v>
      </c>
      <c r="U436" s="6">
        <v>4.2258617404844001</v>
      </c>
      <c r="V436" s="6">
        <v>4.3428417404844</v>
      </c>
      <c r="W436" s="6">
        <v>4.4611544936562604</v>
      </c>
      <c r="X436" s="6">
        <v>4.5808</v>
      </c>
      <c r="Y436" s="6">
        <v>4.7019438618521203</v>
      </c>
      <c r="Z436" s="6">
        <v>4.82453579277818</v>
      </c>
      <c r="AA436" s="6">
        <v>4.9485757927781799</v>
      </c>
      <c r="AB436" s="6">
        <v>5.0740638618521201</v>
      </c>
      <c r="AC436" s="6">
        <v>5.2009999999999996</v>
      </c>
      <c r="AD436" s="6">
        <v>5.3565277961676001</v>
      </c>
      <c r="AE436" s="6">
        <v>5.5133616942513903</v>
      </c>
      <c r="AF436" s="6">
        <v>5.6715016942513898</v>
      </c>
      <c r="AG436" s="6">
        <v>5.8309477961675897</v>
      </c>
      <c r="AH436" s="6">
        <v>5.9916999999999998</v>
      </c>
      <c r="AI436" s="6">
        <v>6.1806521206964602</v>
      </c>
      <c r="AJ436" s="6">
        <v>6.3703281810446901</v>
      </c>
      <c r="AK436" s="6">
        <v>6.5607281810446896</v>
      </c>
      <c r="AL436" s="6">
        <v>6.7518521206964603</v>
      </c>
      <c r="AM436" s="6">
        <v>6.9436999999999998</v>
      </c>
      <c r="AN436" s="4"/>
      <c r="AO436" s="4"/>
    </row>
    <row r="437" spans="1:41" ht="18.75" customHeight="1" x14ac:dyDescent="0.25">
      <c r="A437" s="14" t="s">
        <v>347</v>
      </c>
      <c r="B437" s="2" t="s">
        <v>4</v>
      </c>
      <c r="C437" s="2" t="s">
        <v>2</v>
      </c>
      <c r="D437" s="2" t="s">
        <v>26</v>
      </c>
      <c r="E437" s="2" t="s">
        <v>71</v>
      </c>
      <c r="F437" s="2" t="s">
        <v>241</v>
      </c>
      <c r="G437" s="4"/>
      <c r="H437" s="6"/>
      <c r="I437" s="6"/>
      <c r="J437" s="6"/>
      <c r="K437" s="6"/>
      <c r="L437" s="6"/>
      <c r="M437" s="6"/>
      <c r="N437" s="6"/>
      <c r="O437" s="6"/>
      <c r="P437" s="6"/>
      <c r="Q437" s="6">
        <v>6.6714143406545995E-2</v>
      </c>
      <c r="R437" s="6">
        <v>7.7116095604364096E-2</v>
      </c>
      <c r="S437" s="6">
        <v>8.7800000000000003E-2</v>
      </c>
      <c r="T437" s="6">
        <v>0.175884449164354</v>
      </c>
      <c r="U437" s="6">
        <v>0.26578667374653098</v>
      </c>
      <c r="V437" s="6">
        <v>0.357506673746532</v>
      </c>
      <c r="W437" s="6">
        <v>0.45104444916435499</v>
      </c>
      <c r="X437" s="6">
        <v>0.5464</v>
      </c>
      <c r="Y437" s="6">
        <v>0.77937719675740402</v>
      </c>
      <c r="Z437" s="6">
        <v>1.0168257951361099</v>
      </c>
      <c r="AA437" s="6">
        <v>1.2587457951361101</v>
      </c>
      <c r="AB437" s="6">
        <v>1.5051371967574001</v>
      </c>
      <c r="AC437" s="6">
        <v>1.756</v>
      </c>
      <c r="AD437" s="6">
        <v>2.0300972828836201</v>
      </c>
      <c r="AE437" s="6">
        <v>2.3087059243254302</v>
      </c>
      <c r="AF437" s="6">
        <v>2.59182592432543</v>
      </c>
      <c r="AG437" s="6">
        <v>2.87945728288362</v>
      </c>
      <c r="AH437" s="6">
        <v>3.1716000000000002</v>
      </c>
      <c r="AI437" s="6">
        <v>3.4554149006176398</v>
      </c>
      <c r="AJ437" s="6">
        <v>3.74421235092646</v>
      </c>
      <c r="AK437" s="6">
        <v>4.0379923509264604</v>
      </c>
      <c r="AL437" s="6">
        <v>4.33675490061764</v>
      </c>
      <c r="AM437" s="6">
        <v>4.6405000000000003</v>
      </c>
      <c r="AN437" s="4"/>
      <c r="AO437" s="4"/>
    </row>
    <row r="438" spans="1:41" ht="18.75" customHeight="1" x14ac:dyDescent="0.25">
      <c r="A438" s="14" t="s">
        <v>347</v>
      </c>
      <c r="B438" s="2" t="s">
        <v>4</v>
      </c>
      <c r="C438" s="2" t="s">
        <v>2</v>
      </c>
      <c r="D438" s="2" t="s">
        <v>26</v>
      </c>
      <c r="E438" s="2" t="s">
        <v>34</v>
      </c>
      <c r="F438" s="2" t="s">
        <v>179</v>
      </c>
      <c r="G438" s="4"/>
      <c r="H438" s="6">
        <v>52.695421613946102</v>
      </c>
      <c r="I438" s="6">
        <v>78.897247456557196</v>
      </c>
      <c r="J438" s="6">
        <v>71.153426246553806</v>
      </c>
      <c r="K438" s="6">
        <v>63.400625641551997</v>
      </c>
      <c r="L438" s="6">
        <v>55.638845641552201</v>
      </c>
      <c r="M438" s="6">
        <v>47.868086246553901</v>
      </c>
      <c r="N438" s="6">
        <v>40.0883474565575</v>
      </c>
      <c r="O438" s="6">
        <v>34.7849614250662</v>
      </c>
      <c r="P438" s="6">
        <v>29.4897684093207</v>
      </c>
      <c r="Q438" s="6">
        <v>24.202768409320601</v>
      </c>
      <c r="R438" s="6">
        <v>18.923961425066</v>
      </c>
      <c r="S438" s="6">
        <v>13.6533474565571</v>
      </c>
      <c r="T438" s="6">
        <v>10.913022366362799</v>
      </c>
      <c r="U438" s="6">
        <v>8.2059398212658703</v>
      </c>
      <c r="V438" s="6">
        <v>5.5320998212659402</v>
      </c>
      <c r="W438" s="6">
        <v>2.89150236636317</v>
      </c>
      <c r="X438" s="6">
        <v>0.28414745655754797</v>
      </c>
      <c r="Y438" s="6"/>
      <c r="Z438" s="6"/>
      <c r="AA438" s="6"/>
      <c r="AB438" s="6"/>
      <c r="AC438" s="6"/>
      <c r="AD438" s="6"/>
      <c r="AE438" s="6"/>
      <c r="AF438" s="6">
        <v>0.150039021567693</v>
      </c>
      <c r="AG438" s="6">
        <v>1.5762084998974599</v>
      </c>
      <c r="AH438" s="6">
        <v>3.0961474565574498</v>
      </c>
      <c r="AI438" s="6">
        <v>4.38888182235684</v>
      </c>
      <c r="AJ438" s="6">
        <v>5.7990690052565101</v>
      </c>
      <c r="AK438" s="6">
        <v>7.3267090052565296</v>
      </c>
      <c r="AL438" s="6">
        <v>8.9718018223567793</v>
      </c>
      <c r="AM438" s="6">
        <v>10.7343474565573</v>
      </c>
      <c r="AN438" s="4"/>
      <c r="AO438" s="4"/>
    </row>
    <row r="439" spans="1:41" ht="18.75" customHeight="1" x14ac:dyDescent="0.25">
      <c r="A439" s="14" t="s">
        <v>347</v>
      </c>
      <c r="B439" s="2" t="s">
        <v>4</v>
      </c>
      <c r="C439" s="2" t="s">
        <v>2</v>
      </c>
      <c r="D439" s="2" t="s">
        <v>26</v>
      </c>
      <c r="E439" s="2" t="s">
        <v>34</v>
      </c>
      <c r="F439" s="2" t="s">
        <v>244</v>
      </c>
      <c r="G439" s="4"/>
      <c r="H439" s="6">
        <v>269.4325</v>
      </c>
      <c r="I439" s="6">
        <v>275.0127</v>
      </c>
      <c r="J439" s="6">
        <v>282.756521210004</v>
      </c>
      <c r="K439" s="6">
        <v>290.50932181500502</v>
      </c>
      <c r="L439" s="6">
        <v>298.27110181500501</v>
      </c>
      <c r="M439" s="6">
        <v>306.04186121000299</v>
      </c>
      <c r="N439" s="6">
        <v>313.82159999999999</v>
      </c>
      <c r="O439" s="6">
        <v>319.12498603149101</v>
      </c>
      <c r="P439" s="6">
        <v>324.42017904723701</v>
      </c>
      <c r="Q439" s="6">
        <v>329.70717904723699</v>
      </c>
      <c r="R439" s="6">
        <v>334.985986031491</v>
      </c>
      <c r="S439" s="6">
        <v>340.25659999999999</v>
      </c>
      <c r="T439" s="6">
        <v>342.99692509019502</v>
      </c>
      <c r="U439" s="6">
        <v>345.70400763529102</v>
      </c>
      <c r="V439" s="6">
        <v>348.377847635291</v>
      </c>
      <c r="W439" s="6">
        <v>351.01844509019401</v>
      </c>
      <c r="X439" s="6">
        <v>353.62580000000003</v>
      </c>
      <c r="Y439" s="6">
        <v>354.53260040132699</v>
      </c>
      <c r="Z439" s="6">
        <v>355.371000601991</v>
      </c>
      <c r="AA439" s="6">
        <v>356.14100060199098</v>
      </c>
      <c r="AB439" s="6">
        <v>356.84260040132699</v>
      </c>
      <c r="AC439" s="6">
        <v>357.47579999999999</v>
      </c>
      <c r="AD439" s="6">
        <v>356.33093895666002</v>
      </c>
      <c r="AE439" s="6">
        <v>355.09230843499</v>
      </c>
      <c r="AF439" s="6">
        <v>353.75990843499</v>
      </c>
      <c r="AG439" s="6">
        <v>352.33373895666</v>
      </c>
      <c r="AH439" s="6">
        <v>350.81380000000001</v>
      </c>
      <c r="AI439" s="6">
        <v>349.52106563420102</v>
      </c>
      <c r="AJ439" s="6">
        <v>348.11087845130101</v>
      </c>
      <c r="AK439" s="6">
        <v>346.58323845130099</v>
      </c>
      <c r="AL439" s="6">
        <v>344.93814563420102</v>
      </c>
      <c r="AM439" s="6">
        <v>343.17559999999997</v>
      </c>
      <c r="AN439" s="4"/>
      <c r="AO439" s="4"/>
    </row>
    <row r="440" spans="1:41" ht="18.75" customHeight="1" x14ac:dyDescent="0.25">
      <c r="A440" s="14" t="s">
        <v>347</v>
      </c>
      <c r="B440" s="2" t="s">
        <v>4</v>
      </c>
      <c r="C440" s="2" t="s">
        <v>2</v>
      </c>
      <c r="D440" s="2" t="s">
        <v>26</v>
      </c>
      <c r="E440" s="2" t="s">
        <v>72</v>
      </c>
      <c r="F440" s="2" t="s">
        <v>170</v>
      </c>
      <c r="G440" s="4"/>
      <c r="H440" s="6">
        <v>0.72675796819485805</v>
      </c>
      <c r="I440" s="6">
        <v>0.58728001537639796</v>
      </c>
      <c r="J440" s="6">
        <v>0.45980812676562499</v>
      </c>
      <c r="K440" s="6">
        <v>0.536969701929635</v>
      </c>
      <c r="L440" s="6">
        <v>0.51181454520625302</v>
      </c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4"/>
      <c r="AO440" s="4"/>
    </row>
    <row r="441" spans="1:41" ht="18.75" customHeight="1" x14ac:dyDescent="0.25">
      <c r="A441" s="14" t="s">
        <v>347</v>
      </c>
      <c r="B441" s="2" t="s">
        <v>4</v>
      </c>
      <c r="C441" s="2" t="s">
        <v>2</v>
      </c>
      <c r="D441" s="2" t="s">
        <v>26</v>
      </c>
      <c r="E441" s="2" t="s">
        <v>73</v>
      </c>
      <c r="F441" s="2" t="s">
        <v>171</v>
      </c>
      <c r="G441" s="4"/>
      <c r="H441" s="6">
        <v>3.8833627378965598</v>
      </c>
      <c r="I441" s="6">
        <v>3.7540970036614998</v>
      </c>
      <c r="J441" s="6">
        <v>3.37602647248604</v>
      </c>
      <c r="K441" s="6">
        <v>3.3473706298897099</v>
      </c>
      <c r="L441" s="6">
        <v>1.8419897370201599</v>
      </c>
      <c r="M441" s="6">
        <v>1.8419897370201599</v>
      </c>
      <c r="N441" s="6">
        <v>1.8419897370201599</v>
      </c>
      <c r="O441" s="6">
        <v>1.8419897370201599</v>
      </c>
      <c r="P441" s="6">
        <v>0.57625437345295205</v>
      </c>
      <c r="Q441" s="6">
        <v>0.196784992134207</v>
      </c>
      <c r="R441" s="6">
        <v>9.8541729582559398E-2</v>
      </c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4"/>
      <c r="AO441" s="4"/>
    </row>
    <row r="442" spans="1:41" ht="18.75" customHeight="1" x14ac:dyDescent="0.25">
      <c r="A442" s="14" t="s">
        <v>347</v>
      </c>
      <c r="B442" s="2" t="s">
        <v>4</v>
      </c>
      <c r="C442" s="2" t="s">
        <v>2</v>
      </c>
      <c r="D442" s="2" t="s">
        <v>26</v>
      </c>
      <c r="E442" s="2" t="s">
        <v>73</v>
      </c>
      <c r="F442" s="2" t="s">
        <v>172</v>
      </c>
      <c r="G442" s="4"/>
      <c r="H442" s="6">
        <v>10.9185152593786</v>
      </c>
      <c r="I442" s="6">
        <v>10.3349220655014</v>
      </c>
      <c r="J442" s="6">
        <v>9.8325726014375494</v>
      </c>
      <c r="K442" s="6">
        <v>9.3302231373736806</v>
      </c>
      <c r="L442" s="6">
        <v>8.82787367330981</v>
      </c>
      <c r="M442" s="6">
        <v>8.1282276500648702</v>
      </c>
      <c r="N442" s="6">
        <v>7.4285816268199198</v>
      </c>
      <c r="O442" s="6">
        <v>6.8737687010216701</v>
      </c>
      <c r="P442" s="6">
        <v>6.3189557752234196</v>
      </c>
      <c r="Q442" s="6">
        <v>5.7641428494251796</v>
      </c>
      <c r="R442" s="6">
        <v>3.68918019692476</v>
      </c>
      <c r="S442" s="6">
        <v>3.68918019692476</v>
      </c>
      <c r="T442" s="6">
        <v>3.68918019692476</v>
      </c>
      <c r="U442" s="6">
        <v>2.61236562084571</v>
      </c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4"/>
      <c r="AO442" s="4"/>
    </row>
    <row r="443" spans="1:41" ht="18.75" customHeight="1" x14ac:dyDescent="0.25">
      <c r="A443" s="14" t="s">
        <v>347</v>
      </c>
      <c r="B443" s="2" t="s">
        <v>4</v>
      </c>
      <c r="C443" s="2" t="s">
        <v>2</v>
      </c>
      <c r="D443" s="2" t="s">
        <v>26</v>
      </c>
      <c r="E443" s="2" t="s">
        <v>74</v>
      </c>
      <c r="F443" s="2" t="s">
        <v>173</v>
      </c>
      <c r="G443" s="4"/>
      <c r="H443" s="6">
        <v>7.7086534699123396E-2</v>
      </c>
      <c r="I443" s="6">
        <v>7.28439735993794E-2</v>
      </c>
      <c r="J443" s="6">
        <v>6.9642040693912194E-2</v>
      </c>
      <c r="K443" s="6">
        <v>6.6440107788444905E-2</v>
      </c>
      <c r="L443" s="6">
        <v>6.3238174882977699E-2</v>
      </c>
      <c r="M443" s="6">
        <v>6.0036241977510403E-2</v>
      </c>
      <c r="N443" s="6">
        <v>5.6834309072043197E-2</v>
      </c>
      <c r="O443" s="6">
        <v>6.4749844781502299E-3</v>
      </c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4"/>
      <c r="AO443" s="4"/>
    </row>
    <row r="444" spans="1:41" ht="18.75" customHeight="1" x14ac:dyDescent="0.25">
      <c r="A444" s="14" t="s">
        <v>347</v>
      </c>
      <c r="B444" s="2" t="s">
        <v>4</v>
      </c>
      <c r="C444" s="2" t="s">
        <v>2</v>
      </c>
      <c r="D444" s="2" t="s">
        <v>26</v>
      </c>
      <c r="E444" s="2" t="s">
        <v>75</v>
      </c>
      <c r="F444" s="2" t="s">
        <v>174</v>
      </c>
      <c r="G444" s="4"/>
      <c r="H444" s="6">
        <v>1.7589218024781501</v>
      </c>
      <c r="I444" s="6">
        <v>1.6360887666806501</v>
      </c>
      <c r="J444" s="6">
        <v>1.50657646095562</v>
      </c>
      <c r="K444" s="6">
        <v>1.37706415523059</v>
      </c>
      <c r="L444" s="6">
        <v>1.24755184950556</v>
      </c>
      <c r="M444" s="6">
        <v>1.10873416576336</v>
      </c>
      <c r="N444" s="6">
        <v>0.969916482021147</v>
      </c>
      <c r="O444" s="6">
        <v>0.87403588058397097</v>
      </c>
      <c r="P444" s="6">
        <v>0.72385867106116097</v>
      </c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4"/>
      <c r="AO444" s="4"/>
    </row>
    <row r="445" spans="1:41" ht="18.75" customHeight="1" x14ac:dyDescent="0.25">
      <c r="A445" s="14" t="s">
        <v>347</v>
      </c>
      <c r="B445" s="2" t="s">
        <v>4</v>
      </c>
      <c r="C445" s="2" t="s">
        <v>2</v>
      </c>
      <c r="D445" s="2" t="s">
        <v>26</v>
      </c>
      <c r="E445" s="2" t="s">
        <v>76</v>
      </c>
      <c r="F445" s="2" t="s">
        <v>175</v>
      </c>
      <c r="G445" s="4"/>
      <c r="H445" s="6">
        <v>0.318589479957195</v>
      </c>
      <c r="I445" s="6">
        <v>0.296953402346739</v>
      </c>
      <c r="J445" s="6">
        <v>0.283292817920135</v>
      </c>
      <c r="K445" s="6">
        <v>0.26963223349353199</v>
      </c>
      <c r="L445" s="6">
        <v>0.25597164906692799</v>
      </c>
      <c r="M445" s="6">
        <v>0.236134225503042</v>
      </c>
      <c r="N445" s="6">
        <v>0.21629680193915601</v>
      </c>
      <c r="O445" s="6">
        <v>0.19977716479403901</v>
      </c>
      <c r="P445" s="6">
        <v>0.183257527648921</v>
      </c>
      <c r="Q445" s="6">
        <v>0.167503426976436</v>
      </c>
      <c r="R445" s="6">
        <v>0.15174932630395199</v>
      </c>
      <c r="S445" s="6">
        <v>0.13599522563146799</v>
      </c>
      <c r="T445" s="6">
        <v>0.12784198482983</v>
      </c>
      <c r="U445" s="6">
        <v>0.119688744028192</v>
      </c>
      <c r="V445" s="6">
        <v>3.5538981795108102E-2</v>
      </c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4"/>
      <c r="AO445" s="4"/>
    </row>
    <row r="446" spans="1:41" ht="18.75" customHeight="1" x14ac:dyDescent="0.25">
      <c r="A446" s="14" t="s">
        <v>347</v>
      </c>
      <c r="B446" s="2" t="s">
        <v>4</v>
      </c>
      <c r="C446" s="2" t="s">
        <v>2</v>
      </c>
      <c r="D446" s="2" t="s">
        <v>26</v>
      </c>
      <c r="E446" s="2" t="s">
        <v>77</v>
      </c>
      <c r="F446" s="2" t="s">
        <v>176</v>
      </c>
      <c r="G446" s="4"/>
      <c r="H446" s="6">
        <v>0.14870427012989401</v>
      </c>
      <c r="I446" s="6">
        <v>0.14600240361227401</v>
      </c>
      <c r="J446" s="6">
        <v>0.146093419598187</v>
      </c>
      <c r="K446" s="6">
        <v>0.14618443558409999</v>
      </c>
      <c r="L446" s="6">
        <v>0.14627545157001301</v>
      </c>
      <c r="M446" s="6">
        <v>0.13514319940043601</v>
      </c>
      <c r="N446" s="6">
        <v>0.12401094723085899</v>
      </c>
      <c r="O446" s="6">
        <v>0.11485041958601901</v>
      </c>
      <c r="P446" s="6">
        <v>0.105689891941179</v>
      </c>
      <c r="Q446" s="6">
        <v>9.8096800266428294E-2</v>
      </c>
      <c r="R446" s="6">
        <v>9.0503708591677196E-2</v>
      </c>
      <c r="S446" s="6">
        <v>8.2910616916926194E-2</v>
      </c>
      <c r="T446" s="6">
        <v>7.7583880040540606E-2</v>
      </c>
      <c r="U446" s="6">
        <v>7.2257143164155005E-2</v>
      </c>
      <c r="V446" s="6">
        <v>3.5030621213026698E-2</v>
      </c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4"/>
      <c r="AO446" s="4"/>
    </row>
    <row r="447" spans="1:41" ht="18.75" customHeight="1" x14ac:dyDescent="0.25">
      <c r="A447" s="14" t="s">
        <v>347</v>
      </c>
      <c r="B447" s="2" t="s">
        <v>4</v>
      </c>
      <c r="C447" s="2" t="s">
        <v>2</v>
      </c>
      <c r="D447" s="2" t="s">
        <v>26</v>
      </c>
      <c r="E447" s="2" t="s">
        <v>78</v>
      </c>
      <c r="F447" s="2" t="s">
        <v>224</v>
      </c>
      <c r="G447" s="4"/>
      <c r="H447" s="6">
        <v>0.73408618936161696</v>
      </c>
      <c r="I447" s="6">
        <v>0.59320181882106504</v>
      </c>
      <c r="J447" s="6">
        <v>0.46444457492948998</v>
      </c>
      <c r="K447" s="6">
        <v>0.54238420429190404</v>
      </c>
      <c r="L447" s="6">
        <v>0.51697539702732298</v>
      </c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4"/>
      <c r="AO447" s="4"/>
    </row>
    <row r="448" spans="1:41" ht="18.75" customHeight="1" x14ac:dyDescent="0.25">
      <c r="A448" s="14" t="s">
        <v>347</v>
      </c>
      <c r="B448" s="2" t="s">
        <v>4</v>
      </c>
      <c r="C448" s="2" t="s">
        <v>2</v>
      </c>
      <c r="D448" s="2" t="s">
        <v>26</v>
      </c>
      <c r="E448" s="2" t="s">
        <v>79</v>
      </c>
      <c r="F448" s="2" t="s">
        <v>225</v>
      </c>
      <c r="G448" s="4"/>
      <c r="H448" s="6">
        <v>0.427956638976</v>
      </c>
      <c r="I448" s="6">
        <v>0.427956638976</v>
      </c>
      <c r="J448" s="6">
        <v>0.427956638976</v>
      </c>
      <c r="K448" s="6">
        <v>0.427956638976</v>
      </c>
      <c r="L448" s="6">
        <v>0.427956638976</v>
      </c>
      <c r="M448" s="6">
        <v>0.427956638976</v>
      </c>
      <c r="N448" s="6">
        <v>0.427956638976</v>
      </c>
      <c r="O448" s="6">
        <v>0.427956638976</v>
      </c>
      <c r="P448" s="6">
        <v>0.218429038157156</v>
      </c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4"/>
      <c r="AO448" s="4"/>
    </row>
    <row r="449" spans="1:41" ht="18.75" customHeight="1" x14ac:dyDescent="0.25">
      <c r="A449" s="14" t="s">
        <v>347</v>
      </c>
      <c r="B449" s="2" t="s">
        <v>4</v>
      </c>
      <c r="C449" s="2" t="s">
        <v>2</v>
      </c>
      <c r="D449" s="2" t="s">
        <v>26</v>
      </c>
      <c r="E449" s="2" t="s">
        <v>79</v>
      </c>
      <c r="F449" s="2" t="s">
        <v>226</v>
      </c>
      <c r="G449" s="4"/>
      <c r="H449" s="6"/>
      <c r="I449" s="6"/>
      <c r="J449" s="6"/>
      <c r="K449" s="6"/>
      <c r="L449" s="6"/>
      <c r="M449" s="6"/>
      <c r="N449" s="6"/>
      <c r="O449" s="6"/>
      <c r="P449" s="6">
        <v>2.7578234924397599E-3</v>
      </c>
      <c r="Q449" s="6">
        <v>2.51568283263722E-3</v>
      </c>
      <c r="R449" s="6">
        <v>1.6100932142641699E-3</v>
      </c>
      <c r="S449" s="6">
        <v>1.6100932142642001E-3</v>
      </c>
      <c r="T449" s="6">
        <v>1.6100932142642001E-3</v>
      </c>
      <c r="U449" s="6">
        <v>1.14013193576363E-3</v>
      </c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4"/>
      <c r="AO449" s="4"/>
    </row>
    <row r="450" spans="1:41" ht="18.75" customHeight="1" x14ac:dyDescent="0.25">
      <c r="A450" s="14" t="s">
        <v>347</v>
      </c>
      <c r="B450" s="2" t="s">
        <v>4</v>
      </c>
      <c r="C450" s="2" t="s">
        <v>2</v>
      </c>
      <c r="D450" s="2" t="s">
        <v>26</v>
      </c>
      <c r="E450" s="2" t="s">
        <v>79</v>
      </c>
      <c r="F450" s="2" t="s">
        <v>166</v>
      </c>
      <c r="G450" s="4"/>
      <c r="H450" s="6"/>
      <c r="I450" s="6"/>
      <c r="J450" s="6"/>
      <c r="K450" s="6"/>
      <c r="L450" s="6"/>
      <c r="M450" s="6"/>
      <c r="N450" s="6"/>
      <c r="O450" s="6"/>
      <c r="P450" s="6">
        <v>0.206769777326404</v>
      </c>
      <c r="Q450" s="6">
        <v>0.42544095614336302</v>
      </c>
      <c r="R450" s="6">
        <v>0.34075521796653602</v>
      </c>
      <c r="S450" s="6">
        <v>0.34075521796653602</v>
      </c>
      <c r="T450" s="6">
        <v>0.34075521796653602</v>
      </c>
      <c r="U450" s="6">
        <v>0.34122517924503598</v>
      </c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4"/>
      <c r="AO450" s="4"/>
    </row>
    <row r="451" spans="1:41" ht="18.75" customHeight="1" x14ac:dyDescent="0.25">
      <c r="A451" s="14" t="s">
        <v>347</v>
      </c>
      <c r="B451" s="2" t="s">
        <v>4</v>
      </c>
      <c r="C451" s="2" t="s">
        <v>2</v>
      </c>
      <c r="D451" s="2" t="s">
        <v>26</v>
      </c>
      <c r="E451" s="2" t="s">
        <v>80</v>
      </c>
      <c r="F451" s="2" t="s">
        <v>167</v>
      </c>
      <c r="G451" s="4"/>
      <c r="H451" s="6">
        <v>1.41886919801496E-2</v>
      </c>
      <c r="I451" s="6">
        <v>1.34077982366938E-2</v>
      </c>
      <c r="J451" s="6">
        <v>1.2818444468047901E-2</v>
      </c>
      <c r="K451" s="6">
        <v>1.2229090699402E-2</v>
      </c>
      <c r="L451" s="6">
        <v>1.1639736930756201E-2</v>
      </c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4"/>
      <c r="AO451" s="4"/>
    </row>
    <row r="452" spans="1:41" ht="18.75" customHeight="1" x14ac:dyDescent="0.25">
      <c r="A452" s="14" t="s">
        <v>347</v>
      </c>
      <c r="B452" s="2" t="s">
        <v>4</v>
      </c>
      <c r="C452" s="2" t="s">
        <v>2</v>
      </c>
      <c r="D452" s="2" t="s">
        <v>26</v>
      </c>
      <c r="E452" s="2" t="s">
        <v>81</v>
      </c>
      <c r="F452" s="2" t="s">
        <v>227</v>
      </c>
      <c r="G452" s="4"/>
      <c r="H452" s="6">
        <v>2.52346333055865E-2</v>
      </c>
      <c r="I452" s="6">
        <v>2.2013032431985598E-2</v>
      </c>
      <c r="J452" s="6">
        <v>1.86162511462598E-2</v>
      </c>
      <c r="K452" s="6">
        <v>1.5219469860533999E-2</v>
      </c>
      <c r="L452" s="6">
        <v>1.1822688574808201E-2</v>
      </c>
      <c r="M452" s="6">
        <v>8.1818506820410496E-3</v>
      </c>
      <c r="N452" s="6">
        <v>4.5410127892739098E-3</v>
      </c>
      <c r="O452" s="6">
        <v>2.0263063233308298E-3</v>
      </c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4"/>
      <c r="AO452" s="4"/>
    </row>
    <row r="453" spans="1:41" ht="18.75" customHeight="1" x14ac:dyDescent="0.25">
      <c r="A453" s="14" t="s">
        <v>347</v>
      </c>
      <c r="B453" s="2" t="s">
        <v>4</v>
      </c>
      <c r="C453" s="2" t="s">
        <v>2</v>
      </c>
      <c r="D453" s="2" t="s">
        <v>26</v>
      </c>
      <c r="E453" s="2" t="s">
        <v>81</v>
      </c>
      <c r="F453" s="2" t="s">
        <v>168</v>
      </c>
      <c r="G453" s="4"/>
      <c r="H453" s="6">
        <v>0.117417579686413</v>
      </c>
      <c r="I453" s="6">
        <v>0.12063918056001401</v>
      </c>
      <c r="J453" s="6">
        <v>0.12403596184574001</v>
      </c>
      <c r="K453" s="6">
        <v>0.12743274313146599</v>
      </c>
      <c r="L453" s="6">
        <v>0.13082952441719201</v>
      </c>
      <c r="M453" s="6">
        <v>0.13447036230995901</v>
      </c>
      <c r="N453" s="6">
        <v>0.13811120020272599</v>
      </c>
      <c r="O453" s="6">
        <v>2.6504136275069201E-2</v>
      </c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4"/>
      <c r="AO453" s="4"/>
    </row>
    <row r="454" spans="1:41" ht="18.75" customHeight="1" x14ac:dyDescent="0.25">
      <c r="A454" s="14" t="s">
        <v>347</v>
      </c>
      <c r="B454" s="2" t="s">
        <v>4</v>
      </c>
      <c r="C454" s="2" t="s">
        <v>2</v>
      </c>
      <c r="D454" s="2" t="s">
        <v>26</v>
      </c>
      <c r="E454" s="2" t="s">
        <v>82</v>
      </c>
      <c r="F454" s="2" t="s">
        <v>228</v>
      </c>
      <c r="G454" s="4"/>
      <c r="H454" s="6">
        <v>4.0412606382738197E-3</v>
      </c>
      <c r="I454" s="6">
        <v>3.11410965658423E-3</v>
      </c>
      <c r="J454" s="6">
        <v>2.52872516640018E-3</v>
      </c>
      <c r="K454" s="6">
        <v>1.9433406762161701E-3</v>
      </c>
      <c r="L454" s="6">
        <v>1.35795618603215E-3</v>
      </c>
      <c r="M454" s="6">
        <v>5.0788127584783498E-4</v>
      </c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4"/>
      <c r="AO454" s="4"/>
    </row>
    <row r="455" spans="1:41" ht="18.75" customHeight="1" x14ac:dyDescent="0.25">
      <c r="A455" s="14" t="s">
        <v>347</v>
      </c>
      <c r="B455" s="2" t="s">
        <v>4</v>
      </c>
      <c r="C455" s="2" t="s">
        <v>2</v>
      </c>
      <c r="D455" s="2" t="s">
        <v>26</v>
      </c>
      <c r="E455" s="2" t="s">
        <v>83</v>
      </c>
      <c r="F455" s="2" t="s">
        <v>229</v>
      </c>
      <c r="G455" s="4"/>
      <c r="H455" s="6">
        <v>1.5850245887999999E-2</v>
      </c>
      <c r="I455" s="6">
        <v>1.5850245887999999E-2</v>
      </c>
      <c r="J455" s="6">
        <v>1.5850245887999999E-2</v>
      </c>
      <c r="K455" s="6">
        <v>1.5850245887999999E-2</v>
      </c>
      <c r="L455" s="6">
        <v>1.5850245887999999E-2</v>
      </c>
      <c r="M455" s="6">
        <v>1.5850245887999999E-2</v>
      </c>
      <c r="N455" s="6">
        <v>1.5850245887999999E-2</v>
      </c>
      <c r="O455" s="6">
        <v>1.5850245887999999E-2</v>
      </c>
      <c r="P455" s="6">
        <v>1.5850245887999999E-2</v>
      </c>
      <c r="Q455" s="6">
        <v>1.5850245887999999E-2</v>
      </c>
      <c r="R455" s="6">
        <v>1.5850245887999999E-2</v>
      </c>
      <c r="S455" s="6">
        <v>1.5850245887999999E-2</v>
      </c>
      <c r="T455" s="6">
        <v>1.5850245887999999E-2</v>
      </c>
      <c r="U455" s="6">
        <v>1.5850245887999999E-2</v>
      </c>
      <c r="V455" s="6">
        <v>9.4578599102414593E-3</v>
      </c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4"/>
      <c r="AO455" s="4"/>
    </row>
    <row r="456" spans="1:41" ht="18.75" customHeight="1" x14ac:dyDescent="0.25">
      <c r="A456" s="14" t="s">
        <v>347</v>
      </c>
      <c r="B456" s="2" t="s">
        <v>4</v>
      </c>
      <c r="C456" s="2" t="s">
        <v>2</v>
      </c>
      <c r="D456" s="2" t="s">
        <v>26</v>
      </c>
      <c r="E456" s="2" t="s">
        <v>85</v>
      </c>
      <c r="F456" s="2" t="s">
        <v>221</v>
      </c>
      <c r="G456" s="4"/>
      <c r="H456" s="6">
        <v>2.07275793390379</v>
      </c>
      <c r="I456" s="6">
        <v>1.9759812255570699</v>
      </c>
      <c r="J456" s="6">
        <v>1.69293311735911</v>
      </c>
      <c r="K456" s="6">
        <v>1.6714794959660599</v>
      </c>
      <c r="L456" s="6">
        <v>0.54445377269873196</v>
      </c>
      <c r="M456" s="6">
        <v>0.54445377269873196</v>
      </c>
      <c r="N456" s="6">
        <v>0.54445377269873196</v>
      </c>
      <c r="O456" s="6">
        <v>0.54445377269873196</v>
      </c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4"/>
      <c r="AO456" s="4"/>
    </row>
    <row r="457" spans="1:41" ht="18.75" customHeight="1" x14ac:dyDescent="0.25">
      <c r="A457" s="14" t="s">
        <v>347</v>
      </c>
      <c r="B457" s="2" t="s">
        <v>4</v>
      </c>
      <c r="C457" s="2" t="s">
        <v>2</v>
      </c>
      <c r="D457" s="2" t="s">
        <v>26</v>
      </c>
      <c r="E457" s="2" t="s">
        <v>85</v>
      </c>
      <c r="F457" s="2" t="s">
        <v>222</v>
      </c>
      <c r="G457" s="4"/>
      <c r="H457" s="6">
        <v>4.7652395357699103E-3</v>
      </c>
      <c r="I457" s="6">
        <v>4.5105381139918001E-3</v>
      </c>
      <c r="J457" s="6">
        <v>4.2912944283749503E-3</v>
      </c>
      <c r="K457" s="6">
        <v>4.0720507427580996E-3</v>
      </c>
      <c r="L457" s="6">
        <v>3.8528070571412498E-3</v>
      </c>
      <c r="M457" s="6">
        <v>3.5474559345930398E-3</v>
      </c>
      <c r="N457" s="6">
        <v>3.2421048120448298E-3</v>
      </c>
      <c r="O457" s="6">
        <v>2.9999641522422899E-3</v>
      </c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4"/>
      <c r="AO457" s="4"/>
    </row>
    <row r="458" spans="1:41" ht="18.75" customHeight="1" x14ac:dyDescent="0.25">
      <c r="A458" s="14" t="s">
        <v>347</v>
      </c>
      <c r="B458" s="2" t="s">
        <v>4</v>
      </c>
      <c r="C458" s="2" t="s">
        <v>2</v>
      </c>
      <c r="D458" s="2" t="s">
        <v>26</v>
      </c>
      <c r="E458" s="2" t="s">
        <v>88</v>
      </c>
      <c r="F458" s="2" t="s">
        <v>223</v>
      </c>
      <c r="G458" s="4"/>
      <c r="H458" s="6">
        <v>0.140258279477013</v>
      </c>
      <c r="I458" s="6">
        <v>0.13741526324715</v>
      </c>
      <c r="J458" s="6">
        <v>0.137511034049831</v>
      </c>
      <c r="K458" s="6">
        <v>0.13760680485251101</v>
      </c>
      <c r="L458" s="6">
        <v>0.13770257565519201</v>
      </c>
      <c r="M458" s="6">
        <v>0.12598875730530901</v>
      </c>
      <c r="N458" s="6">
        <v>0.11427493895542699</v>
      </c>
      <c r="O458" s="6">
        <v>0.104635851088375</v>
      </c>
      <c r="P458" s="6">
        <v>9.4996763221323194E-2</v>
      </c>
      <c r="Q458" s="6">
        <v>8.7006996619097804E-2</v>
      </c>
      <c r="R458" s="6">
        <v>7.9017230016872303E-2</v>
      </c>
      <c r="S458" s="6">
        <v>7.1027463414646802E-2</v>
      </c>
      <c r="T458" s="6">
        <v>6.5422449512956601E-2</v>
      </c>
      <c r="U458" s="6">
        <v>5.9817435611266297E-2</v>
      </c>
      <c r="V458" s="6">
        <v>2.7038528189371601E-2</v>
      </c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4"/>
      <c r="AO458" s="4"/>
    </row>
    <row r="459" spans="1:41" ht="18.75" customHeight="1" x14ac:dyDescent="0.25">
      <c r="A459" s="14" t="s">
        <v>347</v>
      </c>
      <c r="B459" s="2" t="s">
        <v>4</v>
      </c>
      <c r="C459" s="2" t="s">
        <v>2</v>
      </c>
      <c r="D459" s="2" t="s">
        <v>26</v>
      </c>
      <c r="E459" s="2" t="s">
        <v>89</v>
      </c>
      <c r="F459" s="2" t="s">
        <v>162</v>
      </c>
      <c r="G459" s="4"/>
      <c r="H459" s="6">
        <v>1.5205005591166001</v>
      </c>
      <c r="I459" s="6">
        <v>1.43862923798872</v>
      </c>
      <c r="J459" s="6">
        <v>1.3681554649524801</v>
      </c>
      <c r="K459" s="6">
        <v>1.2976816919162399</v>
      </c>
      <c r="L459" s="6">
        <v>1.22720791888</v>
      </c>
      <c r="M459" s="6">
        <v>1.12905573882393</v>
      </c>
      <c r="N459" s="6">
        <v>1.0309035587678499</v>
      </c>
      <c r="O459" s="6">
        <v>0.95306977370919699</v>
      </c>
      <c r="P459" s="6">
        <v>0.70997681056011297</v>
      </c>
      <c r="Q459" s="6">
        <v>0.45737174243183698</v>
      </c>
      <c r="R459" s="6">
        <v>0.233963108457166</v>
      </c>
      <c r="S459" s="6">
        <v>0.233963108457166</v>
      </c>
      <c r="T459" s="6">
        <v>0.233963108457166</v>
      </c>
      <c r="U459" s="6">
        <v>8.2522964764635706E-2</v>
      </c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4"/>
      <c r="AO459" s="4"/>
    </row>
    <row r="460" spans="1:41" ht="18.75" customHeight="1" x14ac:dyDescent="0.25">
      <c r="A460" s="14" t="s">
        <v>347</v>
      </c>
      <c r="B460" s="2" t="s">
        <v>4</v>
      </c>
      <c r="C460" s="2" t="s">
        <v>2</v>
      </c>
      <c r="D460" s="2" t="s">
        <v>26</v>
      </c>
      <c r="E460" s="2" t="s">
        <v>89</v>
      </c>
      <c r="F460" s="2" t="s">
        <v>163</v>
      </c>
      <c r="G460" s="4"/>
      <c r="H460" s="6">
        <v>0.22911082150304199</v>
      </c>
      <c r="I460" s="6">
        <v>0.221484395500193</v>
      </c>
      <c r="J460" s="6">
        <v>0.199178972126166</v>
      </c>
      <c r="K460" s="6">
        <v>0.197488333347039</v>
      </c>
      <c r="L460" s="6">
        <v>0.10867379905835201</v>
      </c>
      <c r="M460" s="6">
        <v>0.10867379905835201</v>
      </c>
      <c r="N460" s="6">
        <v>0.10867379905835201</v>
      </c>
      <c r="O460" s="6">
        <v>0.10867379905835201</v>
      </c>
      <c r="P460" s="6">
        <v>3.3997883228399903E-2</v>
      </c>
      <c r="Q460" s="6">
        <v>1.1609930426370201E-2</v>
      </c>
      <c r="R460" s="6">
        <v>5.8137696993043903E-3</v>
      </c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4"/>
      <c r="AO460" s="4"/>
    </row>
    <row r="461" spans="1:41" ht="18.75" customHeight="1" x14ac:dyDescent="0.25">
      <c r="A461" s="14" t="s">
        <v>347</v>
      </c>
      <c r="B461" s="2" t="s">
        <v>4</v>
      </c>
      <c r="C461" s="2" t="s">
        <v>2</v>
      </c>
      <c r="D461" s="2" t="s">
        <v>26</v>
      </c>
      <c r="E461" s="2" t="s">
        <v>90</v>
      </c>
      <c r="F461" s="2" t="s">
        <v>164</v>
      </c>
      <c r="G461" s="4"/>
      <c r="H461" s="6"/>
      <c r="I461" s="6"/>
      <c r="J461" s="6"/>
      <c r="K461" s="6"/>
      <c r="L461" s="6"/>
      <c r="M461" s="6">
        <v>8.8985530514990308E-3</v>
      </c>
      <c r="N461" s="6">
        <v>8.4239635554190801E-3</v>
      </c>
      <c r="O461" s="6">
        <v>9.5972017882192196E-4</v>
      </c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4"/>
      <c r="AO461" s="4"/>
    </row>
    <row r="462" spans="1:41" ht="18.75" customHeight="1" x14ac:dyDescent="0.25">
      <c r="A462" s="14" t="s">
        <v>347</v>
      </c>
      <c r="B462" s="2" t="s">
        <v>4</v>
      </c>
      <c r="C462" s="2" t="s">
        <v>2</v>
      </c>
      <c r="D462" s="2" t="s">
        <v>26</v>
      </c>
      <c r="E462" s="2" t="s">
        <v>91</v>
      </c>
      <c r="F462" s="2" t="s">
        <v>165</v>
      </c>
      <c r="G462" s="4"/>
      <c r="H462" s="6">
        <v>0.23910766555569599</v>
      </c>
      <c r="I462" s="6">
        <v>0.21349143803894799</v>
      </c>
      <c r="J462" s="6">
        <v>0.18648228151903301</v>
      </c>
      <c r="K462" s="6">
        <v>0.15947312499911701</v>
      </c>
      <c r="L462" s="6">
        <v>0.132463968479201</v>
      </c>
      <c r="M462" s="6">
        <v>0.10351422098658999</v>
      </c>
      <c r="N462" s="6">
        <v>7.4564473493978795E-2</v>
      </c>
      <c r="O462" s="6">
        <v>0.146467995721141</v>
      </c>
      <c r="P462" s="6">
        <v>0.13929846009772401</v>
      </c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4"/>
      <c r="AO462" s="4"/>
    </row>
    <row r="463" spans="1:41" ht="18.75" customHeight="1" x14ac:dyDescent="0.25">
      <c r="A463" s="14" t="s">
        <v>347</v>
      </c>
      <c r="B463" s="2" t="s">
        <v>4</v>
      </c>
      <c r="C463" s="2" t="s">
        <v>2</v>
      </c>
      <c r="D463" s="2" t="s">
        <v>26</v>
      </c>
      <c r="E463" s="2" t="s">
        <v>57</v>
      </c>
      <c r="F463" s="2" t="s">
        <v>270</v>
      </c>
      <c r="G463" s="4"/>
      <c r="H463" s="6">
        <v>2.9616841553795901</v>
      </c>
      <c r="I463" s="6">
        <v>3.1527605525008502</v>
      </c>
      <c r="J463" s="6">
        <v>3.1527605525008502</v>
      </c>
      <c r="K463" s="6">
        <v>3.1527605525008502</v>
      </c>
      <c r="L463" s="6">
        <v>3.1527605525008502</v>
      </c>
      <c r="M463" s="6">
        <v>3.1527605525008502</v>
      </c>
      <c r="N463" s="6">
        <v>3.1527605525008502</v>
      </c>
      <c r="O463" s="6">
        <v>3.1527605525008502</v>
      </c>
      <c r="P463" s="6">
        <v>3.1527605525008502</v>
      </c>
      <c r="Q463" s="6">
        <v>3.1527605525008502</v>
      </c>
      <c r="R463" s="6">
        <v>3.1527605525008502</v>
      </c>
      <c r="S463" s="6">
        <v>3.1527605525008502</v>
      </c>
      <c r="T463" s="6">
        <v>3.1527605525008502</v>
      </c>
      <c r="U463" s="6">
        <v>3.1527605525008502</v>
      </c>
      <c r="V463" s="6">
        <v>3.1527605525008502</v>
      </c>
      <c r="W463" s="6">
        <v>3.1527605525008502</v>
      </c>
      <c r="X463" s="6">
        <v>3.1527605525008502</v>
      </c>
      <c r="Y463" s="6">
        <v>3.1527605525008502</v>
      </c>
      <c r="Z463" s="6">
        <v>3.1527605525008502</v>
      </c>
      <c r="AA463" s="6">
        <v>3.1527605525008502</v>
      </c>
      <c r="AB463" s="6">
        <v>3.1527605525008502</v>
      </c>
      <c r="AC463" s="6">
        <v>3.1527605525008502</v>
      </c>
      <c r="AD463" s="6">
        <v>3.1527605525008502</v>
      </c>
      <c r="AE463" s="6">
        <v>3.1527605525008502</v>
      </c>
      <c r="AF463" s="6">
        <v>3.1527605525008502</v>
      </c>
      <c r="AG463" s="6">
        <v>3.1527605525008502</v>
      </c>
      <c r="AH463" s="6">
        <v>3.1527605525008502</v>
      </c>
      <c r="AI463" s="6">
        <v>3.1527605525008502</v>
      </c>
      <c r="AJ463" s="6">
        <v>3.1527605525008502</v>
      </c>
      <c r="AK463" s="6">
        <v>3.1527605525008502</v>
      </c>
      <c r="AL463" s="6">
        <v>3.1527605525008502</v>
      </c>
      <c r="AM463" s="6">
        <v>3.1527605525008502</v>
      </c>
      <c r="AN463" s="4"/>
      <c r="AO463" s="4"/>
    </row>
    <row r="464" spans="1:41" ht="18.75" customHeight="1" x14ac:dyDescent="0.25">
      <c r="A464" s="14" t="s">
        <v>347</v>
      </c>
      <c r="B464" s="2" t="s">
        <v>4</v>
      </c>
      <c r="C464" s="2" t="s">
        <v>2</v>
      </c>
      <c r="D464" s="2" t="s">
        <v>26</v>
      </c>
      <c r="E464" s="2" t="s">
        <v>58</v>
      </c>
      <c r="F464" s="2" t="s">
        <v>271</v>
      </c>
      <c r="G464" s="4"/>
      <c r="H464" s="6">
        <v>2.1370339745013398</v>
      </c>
      <c r="I464" s="6">
        <v>2.4440004282952299</v>
      </c>
      <c r="J464" s="6">
        <v>2.4440004282952299</v>
      </c>
      <c r="K464" s="6">
        <v>2.4440004282952299</v>
      </c>
      <c r="L464" s="6">
        <v>2.4440004282952299</v>
      </c>
      <c r="M464" s="6">
        <v>2.4440004282952299</v>
      </c>
      <c r="N464" s="6">
        <v>2.4440004282952299</v>
      </c>
      <c r="O464" s="6">
        <v>2.4440004282952299</v>
      </c>
      <c r="P464" s="6">
        <v>2.4440004282952299</v>
      </c>
      <c r="Q464" s="6">
        <v>2.4440004282952299</v>
      </c>
      <c r="R464" s="6">
        <v>2.4440004282952299</v>
      </c>
      <c r="S464" s="6">
        <v>2.4440004282952299</v>
      </c>
      <c r="T464" s="6">
        <v>2.4440004282952299</v>
      </c>
      <c r="U464" s="6">
        <v>2.4440004282952299</v>
      </c>
      <c r="V464" s="6">
        <v>2.4440004282952299</v>
      </c>
      <c r="W464" s="6">
        <v>2.4440004282952299</v>
      </c>
      <c r="X464" s="6">
        <v>2.4440004282952299</v>
      </c>
      <c r="Y464" s="6">
        <v>2.4440004282952299</v>
      </c>
      <c r="Z464" s="6">
        <v>2.4440004282952299</v>
      </c>
      <c r="AA464" s="6">
        <v>2.4440004282952299</v>
      </c>
      <c r="AB464" s="6">
        <v>2.4440004282952299</v>
      </c>
      <c r="AC464" s="6">
        <v>2.4440004282952299</v>
      </c>
      <c r="AD464" s="6">
        <v>2.4440004282952299</v>
      </c>
      <c r="AE464" s="6">
        <v>2.4440004282952299</v>
      </c>
      <c r="AF464" s="6">
        <v>2.4440004282952299</v>
      </c>
      <c r="AG464" s="6">
        <v>2.4440004282952299</v>
      </c>
      <c r="AH464" s="6">
        <v>2.4440004282952299</v>
      </c>
      <c r="AI464" s="6">
        <v>2.4440004282952299</v>
      </c>
      <c r="AJ464" s="6">
        <v>2.4440004282952299</v>
      </c>
      <c r="AK464" s="6">
        <v>2.4440004282952299</v>
      </c>
      <c r="AL464" s="6">
        <v>2.4440004282952299</v>
      </c>
      <c r="AM464" s="6">
        <v>2.4440004282952299</v>
      </c>
      <c r="AN464" s="4"/>
      <c r="AO464" s="4"/>
    </row>
    <row r="465" spans="1:41" ht="18.75" customHeight="1" x14ac:dyDescent="0.25">
      <c r="A465" s="14" t="s">
        <v>347</v>
      </c>
      <c r="B465" s="2" t="s">
        <v>4</v>
      </c>
      <c r="C465" s="2" t="s">
        <v>2</v>
      </c>
      <c r="D465" s="2" t="s">
        <v>26</v>
      </c>
      <c r="E465" s="2" t="s">
        <v>35</v>
      </c>
      <c r="F465" s="2" t="s">
        <v>230</v>
      </c>
      <c r="G465" s="4"/>
      <c r="H465" s="6">
        <v>8.5470039956174801</v>
      </c>
      <c r="I465" s="6">
        <v>7.83414506750524</v>
      </c>
      <c r="J465" s="6">
        <v>6.9537250722659003</v>
      </c>
      <c r="K465" s="6">
        <v>6.4227197656057102</v>
      </c>
      <c r="L465" s="6">
        <v>4.4149894086722901</v>
      </c>
      <c r="M465" s="6">
        <v>3.7153433854273499</v>
      </c>
      <c r="N465" s="6">
        <v>3.0156973621824101</v>
      </c>
      <c r="O465" s="6">
        <v>2.46088443638416</v>
      </c>
      <c r="P465" s="6">
        <v>0.64033614701869501</v>
      </c>
      <c r="Q465" s="6"/>
      <c r="R465" s="6"/>
      <c r="S465" s="6">
        <v>2.1671178312394401</v>
      </c>
      <c r="T465" s="6">
        <v>2.1671178312394401</v>
      </c>
      <c r="U465" s="6">
        <v>1.09030325516039</v>
      </c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4"/>
      <c r="AO465" s="4"/>
    </row>
    <row r="466" spans="1:41" ht="18.75" customHeight="1" x14ac:dyDescent="0.25">
      <c r="A466" s="14" t="s">
        <v>347</v>
      </c>
      <c r="B466" s="2" t="s">
        <v>4</v>
      </c>
      <c r="C466" s="2" t="s">
        <v>2</v>
      </c>
      <c r="D466" s="2" t="s">
        <v>26</v>
      </c>
      <c r="E466" s="2" t="s">
        <v>35</v>
      </c>
      <c r="F466" s="2" t="s">
        <v>231</v>
      </c>
      <c r="G466" s="4"/>
      <c r="H466" s="6">
        <v>0.140686870480908</v>
      </c>
      <c r="I466" s="6">
        <v>0.137985003963288</v>
      </c>
      <c r="J466" s="6">
        <v>0.13807601994920199</v>
      </c>
      <c r="K466" s="6">
        <v>0.13816703593511501</v>
      </c>
      <c r="L466" s="6">
        <v>0.138258051921028</v>
      </c>
      <c r="M466" s="6">
        <v>0.127125799751451</v>
      </c>
      <c r="N466" s="6">
        <v>0.115993547581874</v>
      </c>
      <c r="O466" s="6">
        <v>0.10683301993703399</v>
      </c>
      <c r="P466" s="6">
        <v>9.7672492292193894E-2</v>
      </c>
      <c r="Q466" s="6">
        <v>9.0079400617442795E-2</v>
      </c>
      <c r="R466" s="6">
        <v>8.2486308942691794E-2</v>
      </c>
      <c r="S466" s="6">
        <v>7.4893217267940695E-2</v>
      </c>
      <c r="T466" s="6">
        <v>6.9566480391555094E-2</v>
      </c>
      <c r="U466" s="6">
        <v>6.4239743515169603E-2</v>
      </c>
      <c r="V466" s="6">
        <v>2.70132215640412E-2</v>
      </c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4"/>
      <c r="AO466" s="4"/>
    </row>
    <row r="467" spans="1:41" ht="18.75" customHeight="1" x14ac:dyDescent="0.25">
      <c r="A467" s="14" t="s">
        <v>347</v>
      </c>
      <c r="B467" s="2" t="s">
        <v>4</v>
      </c>
      <c r="C467" s="2" t="s">
        <v>2</v>
      </c>
      <c r="D467" s="2" t="s">
        <v>26</v>
      </c>
      <c r="E467" s="2" t="s">
        <v>35</v>
      </c>
      <c r="F467" s="2" t="s">
        <v>232</v>
      </c>
      <c r="G467" s="4"/>
      <c r="H467" s="6">
        <v>2.0775231734395598</v>
      </c>
      <c r="I467" s="6">
        <v>1.9804917636710599</v>
      </c>
      <c r="J467" s="6">
        <v>1.69722441178748</v>
      </c>
      <c r="K467" s="6">
        <v>1.67555154670882</v>
      </c>
      <c r="L467" s="6">
        <v>0.54830657975587305</v>
      </c>
      <c r="M467" s="6">
        <v>0.54800122863332501</v>
      </c>
      <c r="N467" s="6">
        <v>0.54769587751077697</v>
      </c>
      <c r="O467" s="6">
        <v>0.54745373685097398</v>
      </c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4"/>
      <c r="AO467" s="4"/>
    </row>
    <row r="468" spans="1:41" ht="18.75" customHeight="1" x14ac:dyDescent="0.25">
      <c r="A468" s="14" t="s">
        <v>347</v>
      </c>
      <c r="B468" s="2" t="s">
        <v>4</v>
      </c>
      <c r="C468" s="2" t="s">
        <v>2</v>
      </c>
      <c r="D468" s="2" t="s">
        <v>26</v>
      </c>
      <c r="E468" s="2" t="s">
        <v>35</v>
      </c>
      <c r="F468" s="2" t="s">
        <v>233</v>
      </c>
      <c r="G468" s="4"/>
      <c r="H468" s="6">
        <v>0.140258279477013</v>
      </c>
      <c r="I468" s="6">
        <v>0.13741526324715</v>
      </c>
      <c r="J468" s="6">
        <v>0.137511034049831</v>
      </c>
      <c r="K468" s="6">
        <v>0.13760680485251101</v>
      </c>
      <c r="L468" s="6">
        <v>0.13770257565519201</v>
      </c>
      <c r="M468" s="6">
        <v>0.12598875730530901</v>
      </c>
      <c r="N468" s="6">
        <v>0.11427493895542699</v>
      </c>
      <c r="O468" s="6">
        <v>0.104635851088375</v>
      </c>
      <c r="P468" s="6">
        <v>9.4996763221323194E-2</v>
      </c>
      <c r="Q468" s="6">
        <v>8.7006996619097804E-2</v>
      </c>
      <c r="R468" s="6">
        <v>7.9017230016872303E-2</v>
      </c>
      <c r="S468" s="6">
        <v>7.1027463414646802E-2</v>
      </c>
      <c r="T468" s="6">
        <v>6.5422449512956601E-2</v>
      </c>
      <c r="U468" s="6">
        <v>5.9817435611266297E-2</v>
      </c>
      <c r="V468" s="6">
        <v>2.7038528189371601E-2</v>
      </c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4"/>
      <c r="AO468" s="4"/>
    </row>
    <row r="469" spans="1:41" ht="18.75" customHeight="1" x14ac:dyDescent="0.25">
      <c r="A469" s="14" t="s">
        <v>347</v>
      </c>
      <c r="B469" s="2" t="s">
        <v>4</v>
      </c>
      <c r="C469" s="2" t="s">
        <v>2</v>
      </c>
      <c r="D469" s="2" t="s">
        <v>26</v>
      </c>
      <c r="E469" s="2" t="s">
        <v>35</v>
      </c>
      <c r="F469" s="2" t="s">
        <v>234</v>
      </c>
      <c r="G469" s="4"/>
      <c r="H469" s="6">
        <v>1.7496113806196401</v>
      </c>
      <c r="I469" s="6">
        <v>1.6601136334889099</v>
      </c>
      <c r="J469" s="6">
        <v>1.5673344370786499</v>
      </c>
      <c r="K469" s="6">
        <v>1.49517002526328</v>
      </c>
      <c r="L469" s="6">
        <v>1.33588171793835</v>
      </c>
      <c r="M469" s="6">
        <v>1.2377295378822799</v>
      </c>
      <c r="N469" s="6">
        <v>1.1395773578262001</v>
      </c>
      <c r="O469" s="6">
        <v>1.0617435727675499</v>
      </c>
      <c r="P469" s="6">
        <v>0.743974693788513</v>
      </c>
      <c r="Q469" s="6">
        <v>0.46898167285820702</v>
      </c>
      <c r="R469" s="6">
        <v>0.239776878156471</v>
      </c>
      <c r="S469" s="6">
        <v>0.233963108457166</v>
      </c>
      <c r="T469" s="6">
        <v>0.233963108457166</v>
      </c>
      <c r="U469" s="6">
        <v>8.2522964764635706E-2</v>
      </c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4"/>
      <c r="AO469" s="4"/>
    </row>
    <row r="470" spans="1:41" ht="18.75" customHeight="1" x14ac:dyDescent="0.25">
      <c r="A470" s="14" t="s">
        <v>347</v>
      </c>
      <c r="B470" s="2" t="s">
        <v>4</v>
      </c>
      <c r="C470" s="2" t="s">
        <v>2</v>
      </c>
      <c r="D470" s="2" t="s">
        <v>26</v>
      </c>
      <c r="E470" s="2" t="s">
        <v>35</v>
      </c>
      <c r="F470" s="2" t="s">
        <v>235</v>
      </c>
      <c r="G470" s="4"/>
      <c r="H470" s="6"/>
      <c r="I470" s="6"/>
      <c r="J470" s="6"/>
      <c r="K470" s="6"/>
      <c r="L470" s="6"/>
      <c r="M470" s="6">
        <v>8.8985530514990308E-3</v>
      </c>
      <c r="N470" s="6">
        <v>8.4239635554190801E-3</v>
      </c>
      <c r="O470" s="6">
        <v>9.5972017882192196E-4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4"/>
      <c r="AO470" s="4"/>
    </row>
    <row r="471" spans="1:41" ht="18.75" customHeight="1" x14ac:dyDescent="0.25">
      <c r="A471" s="14" t="s">
        <v>347</v>
      </c>
      <c r="B471" s="2" t="s">
        <v>4</v>
      </c>
      <c r="C471" s="2" t="s">
        <v>2</v>
      </c>
      <c r="D471" s="2" t="s">
        <v>26</v>
      </c>
      <c r="E471" s="2" t="s">
        <v>35</v>
      </c>
      <c r="F471" s="2" t="s">
        <v>236</v>
      </c>
      <c r="G471" s="4"/>
      <c r="H471" s="6">
        <v>0.23910766555569599</v>
      </c>
      <c r="I471" s="6">
        <v>0.21349143803894799</v>
      </c>
      <c r="J471" s="6">
        <v>0.18648228151903301</v>
      </c>
      <c r="K471" s="6">
        <v>0.15947312499911701</v>
      </c>
      <c r="L471" s="6">
        <v>0.132463968479201</v>
      </c>
      <c r="M471" s="6">
        <v>0.10351422098658999</v>
      </c>
      <c r="N471" s="6">
        <v>7.4564473493978795E-2</v>
      </c>
      <c r="O471" s="6">
        <v>0.146467995721141</v>
      </c>
      <c r="P471" s="6">
        <v>0.13929846009772401</v>
      </c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4"/>
      <c r="AO471" s="4"/>
    </row>
    <row r="472" spans="1:41" ht="18.75" customHeight="1" x14ac:dyDescent="0.25">
      <c r="A472" s="14" t="s">
        <v>347</v>
      </c>
      <c r="B472" s="2" t="s">
        <v>4</v>
      </c>
      <c r="C472" s="2" t="s">
        <v>2</v>
      </c>
      <c r="D472" s="2" t="s">
        <v>26</v>
      </c>
      <c r="E472" s="2" t="s">
        <v>36</v>
      </c>
      <c r="F472" s="2" t="s">
        <v>251</v>
      </c>
      <c r="G472" s="4"/>
      <c r="H472" s="6">
        <v>14.3615025968745</v>
      </c>
      <c r="I472" s="6">
        <v>14.7491493881192</v>
      </c>
      <c r="J472" s="6">
        <v>15.084533963482601</v>
      </c>
      <c r="K472" s="6">
        <v>15.417604352849001</v>
      </c>
      <c r="L472" s="6">
        <v>15.7483605562183</v>
      </c>
      <c r="M472" s="6">
        <v>16.076802573590601</v>
      </c>
      <c r="N472" s="6">
        <v>16.402930404965801</v>
      </c>
      <c r="O472" s="6">
        <v>16.556544227606199</v>
      </c>
      <c r="P472" s="6">
        <v>16.706727735489</v>
      </c>
      <c r="Q472" s="6">
        <v>16.8534809286142</v>
      </c>
      <c r="R472" s="6">
        <v>16.996803806981699</v>
      </c>
      <c r="S472" s="6">
        <v>17.136696370591601</v>
      </c>
      <c r="T472" s="6">
        <v>17.165967253004101</v>
      </c>
      <c r="U472" s="6">
        <v>17.192067589350302</v>
      </c>
      <c r="V472" s="6">
        <v>17.214997379630098</v>
      </c>
      <c r="W472" s="6">
        <v>17.234756623843701</v>
      </c>
      <c r="X472" s="6">
        <v>17.251345321991</v>
      </c>
      <c r="Y472" s="6">
        <v>17.238302450541401</v>
      </c>
      <c r="Z472" s="6">
        <v>17.2089513710905</v>
      </c>
      <c r="AA472" s="6">
        <v>17.188510817731</v>
      </c>
      <c r="AB472" s="6">
        <v>17.164439262517199</v>
      </c>
      <c r="AC472" s="6">
        <v>17.136736705449099</v>
      </c>
      <c r="AD472" s="6">
        <v>17.106687224547901</v>
      </c>
      <c r="AE472" s="6">
        <v>17.073473191998801</v>
      </c>
      <c r="AF472" s="6">
        <v>17.037094607801901</v>
      </c>
      <c r="AG472" s="6">
        <v>16.997551471957301</v>
      </c>
      <c r="AH472" s="6">
        <v>16.9548437844647</v>
      </c>
      <c r="AI472" s="6">
        <v>16.950459501975001</v>
      </c>
      <c r="AJ472" s="6">
        <v>16.9426343097733</v>
      </c>
      <c r="AK472" s="6">
        <v>16.931368207859698</v>
      </c>
      <c r="AL472" s="6">
        <v>16.916661196233999</v>
      </c>
      <c r="AM472" s="6">
        <v>16.898513274896398</v>
      </c>
      <c r="AN472" s="4"/>
      <c r="AO472" s="4"/>
    </row>
    <row r="473" spans="1:41" ht="18.75" customHeight="1" x14ac:dyDescent="0.25">
      <c r="A473" s="14" t="s">
        <v>347</v>
      </c>
      <c r="B473" s="2" t="s">
        <v>4</v>
      </c>
      <c r="C473" s="2" t="s">
        <v>2</v>
      </c>
      <c r="D473" s="2" t="s">
        <v>26</v>
      </c>
      <c r="E473" s="2" t="s">
        <v>93</v>
      </c>
      <c r="F473" s="2" t="s">
        <v>272</v>
      </c>
      <c r="G473" s="4"/>
      <c r="H473" s="6">
        <v>68.585731940983607</v>
      </c>
      <c r="I473" s="6">
        <v>55.422893826604401</v>
      </c>
      <c r="J473" s="6">
        <v>43.393094134163597</v>
      </c>
      <c r="K473" s="6">
        <v>50.674999998213103</v>
      </c>
      <c r="L473" s="6">
        <v>48.301053084017497</v>
      </c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4"/>
      <c r="AO473" s="4"/>
    </row>
    <row r="474" spans="1:41" ht="18.75" customHeight="1" x14ac:dyDescent="0.25">
      <c r="A474" s="14" t="s">
        <v>347</v>
      </c>
      <c r="B474" s="2" t="s">
        <v>4</v>
      </c>
      <c r="C474" s="2" t="s">
        <v>2</v>
      </c>
      <c r="D474" s="2" t="s">
        <v>26</v>
      </c>
      <c r="E474" s="2" t="s">
        <v>94</v>
      </c>
      <c r="F474" s="2" t="s">
        <v>273</v>
      </c>
      <c r="G474" s="4"/>
      <c r="H474" s="6">
        <v>363.68563536317902</v>
      </c>
      <c r="I474" s="6">
        <v>351.57960925668402</v>
      </c>
      <c r="J474" s="6">
        <v>316.17245555434403</v>
      </c>
      <c r="K474" s="6">
        <v>313.48877158637202</v>
      </c>
      <c r="L474" s="6">
        <v>172.50647262570399</v>
      </c>
      <c r="M474" s="6">
        <v>172.50647262570399</v>
      </c>
      <c r="N474" s="6">
        <v>172.50647262570399</v>
      </c>
      <c r="O474" s="6">
        <v>172.50647262570399</v>
      </c>
      <c r="P474" s="6">
        <v>53.9675152915447</v>
      </c>
      <c r="Q474" s="6">
        <v>18.429356134016999</v>
      </c>
      <c r="R474" s="6">
        <v>9.2286541206376196</v>
      </c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4"/>
      <c r="AO474" s="4"/>
    </row>
    <row r="475" spans="1:41" ht="18.75" customHeight="1" x14ac:dyDescent="0.25">
      <c r="A475" s="14" t="s">
        <v>347</v>
      </c>
      <c r="B475" s="2" t="s">
        <v>4</v>
      </c>
      <c r="C475" s="2" t="s">
        <v>2</v>
      </c>
      <c r="D475" s="2" t="s">
        <v>26</v>
      </c>
      <c r="E475" s="2" t="s">
        <v>95</v>
      </c>
      <c r="F475" s="2" t="s">
        <v>274</v>
      </c>
      <c r="G475" s="4"/>
      <c r="H475" s="6">
        <v>726.70451084468402</v>
      </c>
      <c r="I475" s="6">
        <v>687.86225103060201</v>
      </c>
      <c r="J475" s="6">
        <v>654.42733676952105</v>
      </c>
      <c r="K475" s="6">
        <v>620.992422508441</v>
      </c>
      <c r="L475" s="6">
        <v>587.55750824736003</v>
      </c>
      <c r="M475" s="6">
        <v>540.991110801525</v>
      </c>
      <c r="N475" s="6">
        <v>494.42471335568899</v>
      </c>
      <c r="O475" s="6">
        <v>457.49798419201397</v>
      </c>
      <c r="P475" s="6">
        <v>420.57125502833901</v>
      </c>
      <c r="Q475" s="6">
        <v>383.64452586466501</v>
      </c>
      <c r="R475" s="6">
        <v>245.541067327929</v>
      </c>
      <c r="S475" s="6">
        <v>245.54106732792999</v>
      </c>
      <c r="T475" s="6">
        <v>245.54106732792999</v>
      </c>
      <c r="U475" s="6">
        <v>173.871431741919</v>
      </c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4"/>
      <c r="AO475" s="4"/>
    </row>
    <row r="476" spans="1:41" ht="18.75" customHeight="1" x14ac:dyDescent="0.25">
      <c r="A476" s="14" t="s">
        <v>347</v>
      </c>
      <c r="B476" s="2" t="s">
        <v>4</v>
      </c>
      <c r="C476" s="2" t="s">
        <v>2</v>
      </c>
      <c r="D476" s="2" t="s">
        <v>26</v>
      </c>
      <c r="E476" s="2" t="s">
        <v>96</v>
      </c>
      <c r="F476" s="2" t="s">
        <v>275</v>
      </c>
      <c r="G476" s="4"/>
      <c r="H476" s="6">
        <v>5.6352908998762903</v>
      </c>
      <c r="I476" s="6">
        <v>5.3251450871105197</v>
      </c>
      <c r="J476" s="6">
        <v>5.09107277558918</v>
      </c>
      <c r="K476" s="6">
        <v>4.8570004640678297</v>
      </c>
      <c r="L476" s="6">
        <v>4.62292815254649</v>
      </c>
      <c r="M476" s="6">
        <v>4.3888558410251504</v>
      </c>
      <c r="N476" s="6">
        <v>4.1547835295038098</v>
      </c>
      <c r="O476" s="6">
        <v>0.47334364229729903</v>
      </c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4"/>
      <c r="AO476" s="4"/>
    </row>
    <row r="477" spans="1:41" ht="18.75" customHeight="1" x14ac:dyDescent="0.25">
      <c r="A477" s="14" t="s">
        <v>347</v>
      </c>
      <c r="B477" s="2" t="s">
        <v>4</v>
      </c>
      <c r="C477" s="2" t="s">
        <v>2</v>
      </c>
      <c r="D477" s="2" t="s">
        <v>26</v>
      </c>
      <c r="E477" s="2" t="s">
        <v>97</v>
      </c>
      <c r="F477" s="2" t="s">
        <v>276</v>
      </c>
      <c r="G477" s="4"/>
      <c r="H477" s="6">
        <v>165.4447887378</v>
      </c>
      <c r="I477" s="6">
        <v>153.89107121101301</v>
      </c>
      <c r="J477" s="6">
        <v>141.709099261246</v>
      </c>
      <c r="K477" s="6">
        <v>129.52712731147801</v>
      </c>
      <c r="L477" s="6">
        <v>117.34515536171099</v>
      </c>
      <c r="M477" s="6">
        <v>104.287916360271</v>
      </c>
      <c r="N477" s="6">
        <v>91.230677358831599</v>
      </c>
      <c r="O477" s="6">
        <v>82.212115063181301</v>
      </c>
      <c r="P477" s="6">
        <v>68.086395166067106</v>
      </c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4"/>
      <c r="AO477" s="4"/>
    </row>
    <row r="478" spans="1:41" ht="18.75" customHeight="1" x14ac:dyDescent="0.25">
      <c r="A478" s="14" t="s">
        <v>347</v>
      </c>
      <c r="B478" s="2" t="s">
        <v>4</v>
      </c>
      <c r="C478" s="2" t="s">
        <v>2</v>
      </c>
      <c r="D478" s="2" t="s">
        <v>26</v>
      </c>
      <c r="E478" s="2" t="s">
        <v>98</v>
      </c>
      <c r="F478" s="2" t="s">
        <v>277</v>
      </c>
      <c r="G478" s="4"/>
      <c r="H478" s="6">
        <v>29.8631785601129</v>
      </c>
      <c r="I478" s="6">
        <v>27.835107673690899</v>
      </c>
      <c r="J478" s="6">
        <v>26.5546244888037</v>
      </c>
      <c r="K478" s="6">
        <v>25.274141303916402</v>
      </c>
      <c r="L478" s="6">
        <v>23.993658119029199</v>
      </c>
      <c r="M478" s="6">
        <v>22.134185162983901</v>
      </c>
      <c r="N478" s="6">
        <v>20.274712206938698</v>
      </c>
      <c r="O478" s="6">
        <v>18.726233977591001</v>
      </c>
      <c r="P478" s="6">
        <v>17.1777557482433</v>
      </c>
      <c r="Q478" s="6">
        <v>15.701035545493299</v>
      </c>
      <c r="R478" s="6">
        <v>14.224315342743401</v>
      </c>
      <c r="S478" s="6">
        <v>12.7475951399934</v>
      </c>
      <c r="T478" s="6">
        <v>11.9833461574607</v>
      </c>
      <c r="U478" s="6">
        <v>11.219097174928001</v>
      </c>
      <c r="V478" s="6">
        <v>3.3312680611252699</v>
      </c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4"/>
      <c r="AO478" s="4"/>
    </row>
    <row r="479" spans="1:41" ht="18.75" customHeight="1" x14ac:dyDescent="0.25">
      <c r="A479" s="14" t="s">
        <v>347</v>
      </c>
      <c r="B479" s="2" t="s">
        <v>4</v>
      </c>
      <c r="C479" s="2" t="s">
        <v>2</v>
      </c>
      <c r="D479" s="2" t="s">
        <v>26</v>
      </c>
      <c r="E479" s="2" t="s">
        <v>99</v>
      </c>
      <c r="F479" s="2" t="s">
        <v>278</v>
      </c>
      <c r="G479" s="4"/>
      <c r="H479" s="6">
        <v>13.805861909055601</v>
      </c>
      <c r="I479" s="6">
        <v>13.5550177604217</v>
      </c>
      <c r="J479" s="6">
        <v>13.563467780935101</v>
      </c>
      <c r="K479" s="6">
        <v>13.571917801448601</v>
      </c>
      <c r="L479" s="6">
        <v>13.580367821962</v>
      </c>
      <c r="M479" s="6">
        <v>12.546837742054301</v>
      </c>
      <c r="N479" s="6">
        <v>11.5133076621466</v>
      </c>
      <c r="O479" s="6">
        <v>10.662834575070701</v>
      </c>
      <c r="P479" s="6">
        <v>9.8123614879947105</v>
      </c>
      <c r="Q479" s="6">
        <v>9.1074108162161203</v>
      </c>
      <c r="R479" s="6">
        <v>8.4024601444375406</v>
      </c>
      <c r="S479" s="6">
        <v>7.6975094726589504</v>
      </c>
      <c r="T479" s="6">
        <v>7.2029695803141296</v>
      </c>
      <c r="U479" s="6">
        <v>6.7084296879692999</v>
      </c>
      <c r="V479" s="6">
        <v>3.25227996904884</v>
      </c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4"/>
      <c r="AO479" s="4"/>
    </row>
    <row r="480" spans="1:41" ht="18.75" customHeight="1" x14ac:dyDescent="0.25">
      <c r="A480" s="14" t="s">
        <v>347</v>
      </c>
      <c r="B480" s="2" t="s">
        <v>4</v>
      </c>
      <c r="C480" s="2" t="s">
        <v>2</v>
      </c>
      <c r="D480" s="2" t="s">
        <v>26</v>
      </c>
      <c r="E480" s="2" t="s">
        <v>106</v>
      </c>
      <c r="F480" s="2" t="s">
        <v>201</v>
      </c>
      <c r="G480" s="4"/>
      <c r="H480" s="6">
        <v>2.0973891124617601</v>
      </c>
      <c r="I480" s="6">
        <v>1.6948623394887601</v>
      </c>
      <c r="J480" s="6">
        <v>1.3269844997985401</v>
      </c>
      <c r="K480" s="6">
        <v>1.5496691551197299</v>
      </c>
      <c r="L480" s="6">
        <v>1.4770725629352099</v>
      </c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4"/>
      <c r="AO480" s="4"/>
    </row>
    <row r="481" spans="1:41" ht="18.75" customHeight="1" x14ac:dyDescent="0.25">
      <c r="A481" s="14" t="s">
        <v>347</v>
      </c>
      <c r="B481" s="2" t="s">
        <v>4</v>
      </c>
      <c r="C481" s="2" t="s">
        <v>2</v>
      </c>
      <c r="D481" s="2" t="s">
        <v>26</v>
      </c>
      <c r="E481" s="2" t="s">
        <v>106</v>
      </c>
      <c r="F481" s="2" t="s">
        <v>210</v>
      </c>
      <c r="G481" s="4"/>
      <c r="H481" s="6">
        <v>2.0764513376995901</v>
      </c>
      <c r="I481" s="6">
        <v>1.6779429010754201</v>
      </c>
      <c r="J481" s="6">
        <v>1.31373750504464</v>
      </c>
      <c r="K481" s="6">
        <v>1.5341991483703801</v>
      </c>
      <c r="L481" s="6">
        <v>1.4623272720178699</v>
      </c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4"/>
      <c r="AO481" s="4"/>
    </row>
    <row r="482" spans="1:41" ht="18.75" customHeight="1" x14ac:dyDescent="0.25">
      <c r="A482" s="14" t="s">
        <v>347</v>
      </c>
      <c r="B482" s="2" t="s">
        <v>4</v>
      </c>
      <c r="C482" s="2" t="s">
        <v>2</v>
      </c>
      <c r="D482" s="2" t="s">
        <v>26</v>
      </c>
      <c r="E482" s="2" t="s">
        <v>107</v>
      </c>
      <c r="F482" s="2" t="s">
        <v>202</v>
      </c>
      <c r="G482" s="4"/>
      <c r="H482" s="6">
        <v>0.244546650843429</v>
      </c>
      <c r="I482" s="6">
        <v>0.244546650843429</v>
      </c>
      <c r="J482" s="6">
        <v>0.244546650843429</v>
      </c>
      <c r="K482" s="6">
        <v>0.244546650843429</v>
      </c>
      <c r="L482" s="6">
        <v>0.244546650843429</v>
      </c>
      <c r="M482" s="6">
        <v>0.244546650843429</v>
      </c>
      <c r="N482" s="6">
        <v>0.244546650843429</v>
      </c>
      <c r="O482" s="6">
        <v>0.244546650843429</v>
      </c>
      <c r="P482" s="6">
        <v>0.244546650843429</v>
      </c>
      <c r="Q482" s="6">
        <v>0.244546650843429</v>
      </c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4"/>
      <c r="AO482" s="4"/>
    </row>
    <row r="483" spans="1:41" ht="18.75" customHeight="1" x14ac:dyDescent="0.25">
      <c r="A483" s="14" t="s">
        <v>347</v>
      </c>
      <c r="B483" s="2" t="s">
        <v>4</v>
      </c>
      <c r="C483" s="2" t="s">
        <v>2</v>
      </c>
      <c r="D483" s="2" t="s">
        <v>26</v>
      </c>
      <c r="E483" s="2" t="s">
        <v>107</v>
      </c>
      <c r="F483" s="2" t="s">
        <v>211</v>
      </c>
      <c r="G483" s="4"/>
      <c r="H483" s="6">
        <v>13.522318959921</v>
      </c>
      <c r="I483" s="6">
        <v>13.522318959921</v>
      </c>
      <c r="J483" s="6">
        <v>13.522318959921</v>
      </c>
      <c r="K483" s="6">
        <v>13.522318959921</v>
      </c>
      <c r="L483" s="6">
        <v>13.522318959921</v>
      </c>
      <c r="M483" s="6">
        <v>13.522318959921</v>
      </c>
      <c r="N483" s="6">
        <v>13.522318959921</v>
      </c>
      <c r="O483" s="6">
        <v>13.522318959921</v>
      </c>
      <c r="P483" s="6">
        <v>13.522318959921</v>
      </c>
      <c r="Q483" s="6">
        <v>12.6824727882116</v>
      </c>
      <c r="R483" s="6">
        <v>6.4733130309200098</v>
      </c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4"/>
      <c r="AO483" s="4"/>
    </row>
    <row r="484" spans="1:41" ht="18.75" customHeight="1" x14ac:dyDescent="0.25">
      <c r="A484" s="14" t="s">
        <v>347</v>
      </c>
      <c r="B484" s="2" t="s">
        <v>4</v>
      </c>
      <c r="C484" s="2" t="s">
        <v>2</v>
      </c>
      <c r="D484" s="2" t="s">
        <v>26</v>
      </c>
      <c r="E484" s="2" t="s">
        <v>110</v>
      </c>
      <c r="F484" s="2" t="s">
        <v>203</v>
      </c>
      <c r="G484" s="4"/>
      <c r="H484" s="6">
        <v>8.1515550281142907E-2</v>
      </c>
      <c r="I484" s="6">
        <v>8.1515550281142907E-2</v>
      </c>
      <c r="J484" s="6">
        <v>8.1515550281142907E-2</v>
      </c>
      <c r="K484" s="6">
        <v>8.1515550281142907E-2</v>
      </c>
      <c r="L484" s="6">
        <v>8.1515550281142907E-2</v>
      </c>
      <c r="M484" s="6">
        <v>8.1515550281142907E-2</v>
      </c>
      <c r="N484" s="6">
        <v>8.1515550281142907E-2</v>
      </c>
      <c r="O484" s="6">
        <v>8.1515550281142907E-2</v>
      </c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4"/>
      <c r="AO484" s="4"/>
    </row>
    <row r="485" spans="1:41" ht="18.75" customHeight="1" x14ac:dyDescent="0.25">
      <c r="A485" s="14" t="s">
        <v>347</v>
      </c>
      <c r="B485" s="2" t="s">
        <v>4</v>
      </c>
      <c r="C485" s="2" t="s">
        <v>2</v>
      </c>
      <c r="D485" s="2" t="s">
        <v>26</v>
      </c>
      <c r="E485" s="2" t="s">
        <v>110</v>
      </c>
      <c r="F485" s="2" t="s">
        <v>212</v>
      </c>
      <c r="G485" s="4"/>
      <c r="H485" s="6">
        <v>1.7521170575840499</v>
      </c>
      <c r="I485" s="6">
        <v>1.7521170575840499</v>
      </c>
      <c r="J485" s="6">
        <v>1.7521170575840499</v>
      </c>
      <c r="K485" s="6">
        <v>1.7521170575840499</v>
      </c>
      <c r="L485" s="6">
        <v>1.7521170575840499</v>
      </c>
      <c r="M485" s="6">
        <v>1.7521170575840499</v>
      </c>
      <c r="N485" s="6">
        <v>1.7521170575840499</v>
      </c>
      <c r="O485" s="6">
        <v>1.7521170575840499</v>
      </c>
      <c r="P485" s="6">
        <v>1.6658248218678</v>
      </c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4"/>
      <c r="AO485" s="4"/>
    </row>
    <row r="486" spans="1:41" ht="18.75" customHeight="1" x14ac:dyDescent="0.25">
      <c r="A486" s="14" t="s">
        <v>347</v>
      </c>
      <c r="B486" s="2" t="s">
        <v>4</v>
      </c>
      <c r="C486" s="2" t="s">
        <v>2</v>
      </c>
      <c r="D486" s="2" t="s">
        <v>26</v>
      </c>
      <c r="E486" s="2" t="s">
        <v>111</v>
      </c>
      <c r="F486" s="2" t="s">
        <v>204</v>
      </c>
      <c r="G486" s="4"/>
      <c r="H486" s="6">
        <v>1.1546458966496601E-2</v>
      </c>
      <c r="I486" s="6">
        <v>8.8974561616692194E-3</v>
      </c>
      <c r="J486" s="6">
        <v>7.2249290468576598E-3</v>
      </c>
      <c r="K486" s="6">
        <v>5.5524019320462104E-3</v>
      </c>
      <c r="L486" s="6">
        <v>3.8798748172346998E-3</v>
      </c>
      <c r="M486" s="6">
        <v>1.45108935956524E-3</v>
      </c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4"/>
      <c r="AO486" s="4"/>
    </row>
    <row r="487" spans="1:41" ht="18.75" customHeight="1" x14ac:dyDescent="0.25">
      <c r="A487" s="14" t="s">
        <v>347</v>
      </c>
      <c r="B487" s="2" t="s">
        <v>4</v>
      </c>
      <c r="C487" s="2" t="s">
        <v>2</v>
      </c>
      <c r="D487" s="2" t="s">
        <v>26</v>
      </c>
      <c r="E487" s="2" t="s">
        <v>111</v>
      </c>
      <c r="F487" s="2" t="s">
        <v>213</v>
      </c>
      <c r="G487" s="4"/>
      <c r="H487" s="6">
        <v>0.205757882321945</v>
      </c>
      <c r="I487" s="6">
        <v>0.205757882321945</v>
      </c>
      <c r="J487" s="6">
        <v>0.205757882321945</v>
      </c>
      <c r="K487" s="6">
        <v>0.205757882321945</v>
      </c>
      <c r="L487" s="6">
        <v>0.205757882321945</v>
      </c>
      <c r="M487" s="6">
        <v>0.205757882321945</v>
      </c>
      <c r="N487" s="6">
        <v>0.205757882321945</v>
      </c>
      <c r="O487" s="6">
        <v>0.205757882321945</v>
      </c>
      <c r="P487" s="6">
        <v>0.205757882321945</v>
      </c>
      <c r="Q487" s="6">
        <v>0.205757882321945</v>
      </c>
      <c r="R487" s="6">
        <v>0.205757882321945</v>
      </c>
      <c r="S487" s="6">
        <v>0.205757882321945</v>
      </c>
      <c r="T487" s="6">
        <v>0.205757882321945</v>
      </c>
      <c r="U487" s="6">
        <v>0.205757882321945</v>
      </c>
      <c r="V487" s="6">
        <v>0.101539947986023</v>
      </c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4"/>
      <c r="AO487" s="4"/>
    </row>
    <row r="488" spans="1:41" ht="18.75" customHeight="1" x14ac:dyDescent="0.25">
      <c r="A488" s="14" t="s">
        <v>347</v>
      </c>
      <c r="B488" s="2" t="s">
        <v>4</v>
      </c>
      <c r="C488" s="2" t="s">
        <v>2</v>
      </c>
      <c r="D488" s="2" t="s">
        <v>26</v>
      </c>
      <c r="E488" s="2" t="s">
        <v>112</v>
      </c>
      <c r="F488" s="2" t="s">
        <v>205</v>
      </c>
      <c r="G488" s="4"/>
      <c r="H488" s="6">
        <v>9.0572833645714296E-3</v>
      </c>
      <c r="I488" s="6">
        <v>9.0572833645714296E-3</v>
      </c>
      <c r="J488" s="6">
        <v>9.0572833645714296E-3</v>
      </c>
      <c r="K488" s="6">
        <v>9.0572833645714296E-3</v>
      </c>
      <c r="L488" s="6">
        <v>9.0572833645714296E-3</v>
      </c>
      <c r="M488" s="6">
        <v>9.0572833645714296E-3</v>
      </c>
      <c r="N488" s="6">
        <v>9.0572833645714296E-3</v>
      </c>
      <c r="O488" s="6">
        <v>9.0572833645714296E-3</v>
      </c>
      <c r="P488" s="6">
        <v>9.0572833645714296E-3</v>
      </c>
      <c r="Q488" s="6">
        <v>9.0572833645714296E-3</v>
      </c>
      <c r="R488" s="6">
        <v>9.0572833645714296E-3</v>
      </c>
      <c r="S488" s="6">
        <v>9.0572833645714296E-3</v>
      </c>
      <c r="T488" s="6">
        <v>9.0572833645714296E-3</v>
      </c>
      <c r="U488" s="6">
        <v>9.0572833645714296E-3</v>
      </c>
      <c r="V488" s="6">
        <v>9.0572833645714296E-3</v>
      </c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4"/>
      <c r="AO488" s="4"/>
    </row>
    <row r="489" spans="1:41" ht="18.75" customHeight="1" x14ac:dyDescent="0.25">
      <c r="A489" s="14" t="s">
        <v>347</v>
      </c>
      <c r="B489" s="2" t="s">
        <v>4</v>
      </c>
      <c r="C489" s="2" t="s">
        <v>2</v>
      </c>
      <c r="D489" s="2" t="s">
        <v>26</v>
      </c>
      <c r="E489" s="2" t="s">
        <v>112</v>
      </c>
      <c r="F489" s="2" t="s">
        <v>214</v>
      </c>
      <c r="G489" s="4"/>
      <c r="H489" s="6">
        <v>2.2906856139958499E-2</v>
      </c>
      <c r="I489" s="6">
        <v>2.2906856139958499E-2</v>
      </c>
      <c r="J489" s="6">
        <v>2.2906856139958499E-2</v>
      </c>
      <c r="K489" s="6">
        <v>2.2906856139958499E-2</v>
      </c>
      <c r="L489" s="6">
        <v>2.2906856139958499E-2</v>
      </c>
      <c r="M489" s="6">
        <v>2.2906856139958499E-2</v>
      </c>
      <c r="N489" s="6">
        <v>2.2906856139958499E-2</v>
      </c>
      <c r="O489" s="6">
        <v>2.2906856139958499E-2</v>
      </c>
      <c r="P489" s="6">
        <v>2.2906856139958499E-2</v>
      </c>
      <c r="Q489" s="6">
        <v>2.2906856139958499E-2</v>
      </c>
      <c r="R489" s="6">
        <v>2.2906856139958499E-2</v>
      </c>
      <c r="S489" s="6">
        <v>2.2906856139958499E-2</v>
      </c>
      <c r="T489" s="6">
        <v>2.2906856139958499E-2</v>
      </c>
      <c r="U489" s="6">
        <v>2.2906856139958499E-2</v>
      </c>
      <c r="V489" s="6">
        <v>2.2906856139958499E-2</v>
      </c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4"/>
      <c r="AO489" s="4"/>
    </row>
    <row r="490" spans="1:41" ht="18.75" customHeight="1" x14ac:dyDescent="0.25">
      <c r="A490" s="14" t="s">
        <v>347</v>
      </c>
      <c r="B490" s="2" t="s">
        <v>4</v>
      </c>
      <c r="C490" s="2" t="s">
        <v>2</v>
      </c>
      <c r="D490" s="2" t="s">
        <v>26</v>
      </c>
      <c r="E490" s="2" t="s">
        <v>115</v>
      </c>
      <c r="F490" s="2" t="s">
        <v>206</v>
      </c>
      <c r="G490" s="4"/>
      <c r="H490" s="6">
        <v>0.97818660337371399</v>
      </c>
      <c r="I490" s="6">
        <v>0.97818660337371399</v>
      </c>
      <c r="J490" s="6">
        <v>0.97818660337371399</v>
      </c>
      <c r="K490" s="6">
        <v>0.97818660337371399</v>
      </c>
      <c r="L490" s="6">
        <v>0.97818660337371399</v>
      </c>
      <c r="M490" s="6">
        <v>0.97818660337371399</v>
      </c>
      <c r="N490" s="6">
        <v>0.97818660337371399</v>
      </c>
      <c r="O490" s="6">
        <v>0.97818660337371399</v>
      </c>
      <c r="P490" s="6">
        <v>0.97818660337371399</v>
      </c>
      <c r="Q490" s="6">
        <v>0.97818660337371399</v>
      </c>
      <c r="R490" s="6">
        <v>0.97818660337371399</v>
      </c>
      <c r="S490" s="6">
        <v>0.97818660337371399</v>
      </c>
      <c r="T490" s="6">
        <v>0.97818660337371399</v>
      </c>
      <c r="U490" s="6">
        <v>0.97818660337371399</v>
      </c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4"/>
      <c r="AO490" s="4"/>
    </row>
    <row r="491" spans="1:41" ht="18.75" customHeight="1" x14ac:dyDescent="0.25">
      <c r="A491" s="14" t="s">
        <v>347</v>
      </c>
      <c r="B491" s="2" t="s">
        <v>4</v>
      </c>
      <c r="C491" s="2" t="s">
        <v>2</v>
      </c>
      <c r="D491" s="2" t="s">
        <v>26</v>
      </c>
      <c r="E491" s="2" t="s">
        <v>115</v>
      </c>
      <c r="F491" s="2" t="s">
        <v>215</v>
      </c>
      <c r="G491" s="4"/>
      <c r="H491" s="6">
        <v>4.3487496162437704</v>
      </c>
      <c r="I491" s="6">
        <v>4.3487496162437704</v>
      </c>
      <c r="J491" s="6">
        <v>4.3487496162437704</v>
      </c>
      <c r="K491" s="6">
        <v>4.3487496162437704</v>
      </c>
      <c r="L491" s="6">
        <v>4.3487496162437704</v>
      </c>
      <c r="M491" s="6">
        <v>4.3487496162437704</v>
      </c>
      <c r="N491" s="6">
        <v>4.3487496162437704</v>
      </c>
      <c r="O491" s="6">
        <v>4.3487496162437704</v>
      </c>
      <c r="P491" s="6">
        <v>4.3487496162437704</v>
      </c>
      <c r="Q491" s="6">
        <v>4.3487496162437704</v>
      </c>
      <c r="R491" s="6">
        <v>4.3487496162437704</v>
      </c>
      <c r="S491" s="6">
        <v>4.3487496162437704</v>
      </c>
      <c r="T491" s="6">
        <v>4.3487496162437704</v>
      </c>
      <c r="U491" s="6">
        <v>4.3487496162437704</v>
      </c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4"/>
      <c r="AO491" s="4"/>
    </row>
    <row r="492" spans="1:41" ht="18.75" customHeight="1" x14ac:dyDescent="0.25">
      <c r="A492" s="14" t="s">
        <v>347</v>
      </c>
      <c r="B492" s="2" t="s">
        <v>4</v>
      </c>
      <c r="C492" s="2" t="s">
        <v>2</v>
      </c>
      <c r="D492" s="2" t="s">
        <v>26</v>
      </c>
      <c r="E492" s="2" t="s">
        <v>116</v>
      </c>
      <c r="F492" s="2" t="s">
        <v>207</v>
      </c>
      <c r="G492" s="4"/>
      <c r="H492" s="6">
        <v>4.0539119943284602E-2</v>
      </c>
      <c r="I492" s="6">
        <v>3.8307994961982401E-2</v>
      </c>
      <c r="J492" s="6">
        <v>3.6624127051565501E-2</v>
      </c>
      <c r="K492" s="6">
        <v>3.4940259141148698E-2</v>
      </c>
      <c r="L492" s="6">
        <v>3.3256391230731902E-2</v>
      </c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4"/>
      <c r="AO492" s="4"/>
    </row>
    <row r="493" spans="1:41" ht="18.75" customHeight="1" x14ac:dyDescent="0.25">
      <c r="A493" s="14" t="s">
        <v>347</v>
      </c>
      <c r="B493" s="2" t="s">
        <v>4</v>
      </c>
      <c r="C493" s="2" t="s">
        <v>2</v>
      </c>
      <c r="D493" s="2" t="s">
        <v>26</v>
      </c>
      <c r="E493" s="2" t="s">
        <v>116</v>
      </c>
      <c r="F493" s="2" t="s">
        <v>216</v>
      </c>
      <c r="G493" s="4"/>
      <c r="H493" s="6">
        <v>0.22024724199749501</v>
      </c>
      <c r="I493" s="6">
        <v>0.20812563885537</v>
      </c>
      <c r="J493" s="6">
        <v>0.19897725912546299</v>
      </c>
      <c r="K493" s="6">
        <v>0.18982887939555701</v>
      </c>
      <c r="L493" s="6">
        <v>0.18068049966565</v>
      </c>
      <c r="M493" s="6">
        <v>0.17153211993574399</v>
      </c>
      <c r="N493" s="6">
        <v>0.16238374020583801</v>
      </c>
      <c r="O493" s="6">
        <v>1.8499955651857799E-2</v>
      </c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4"/>
      <c r="AO493" s="4"/>
    </row>
    <row r="494" spans="1:41" ht="18.75" customHeight="1" x14ac:dyDescent="0.25">
      <c r="A494" s="14" t="s">
        <v>347</v>
      </c>
      <c r="B494" s="2" t="s">
        <v>4</v>
      </c>
      <c r="C494" s="2" t="s">
        <v>2</v>
      </c>
      <c r="D494" s="2" t="s">
        <v>26</v>
      </c>
      <c r="E494" s="2" t="s">
        <v>117</v>
      </c>
      <c r="F494" s="2" t="s">
        <v>208</v>
      </c>
      <c r="G494" s="4"/>
      <c r="H494" s="6">
        <v>0.32606220112457102</v>
      </c>
      <c r="I494" s="6">
        <v>0.32606220112457102</v>
      </c>
      <c r="J494" s="6">
        <v>0.32606220112457102</v>
      </c>
      <c r="K494" s="6">
        <v>0.32606220112457102</v>
      </c>
      <c r="L494" s="6">
        <v>0.32606220112457102</v>
      </c>
      <c r="M494" s="6">
        <v>0.32606220112457102</v>
      </c>
      <c r="N494" s="6">
        <v>0.32606220112457102</v>
      </c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4"/>
      <c r="AO494" s="4"/>
    </row>
    <row r="495" spans="1:41" ht="18.75" customHeight="1" x14ac:dyDescent="0.25">
      <c r="A495" s="14" t="s">
        <v>347</v>
      </c>
      <c r="B495" s="2" t="s">
        <v>4</v>
      </c>
      <c r="C495" s="2" t="s">
        <v>2</v>
      </c>
      <c r="D495" s="2" t="s">
        <v>26</v>
      </c>
      <c r="E495" s="2" t="s">
        <v>117</v>
      </c>
      <c r="F495" s="2" t="s">
        <v>217</v>
      </c>
      <c r="G495" s="4"/>
      <c r="H495" s="6">
        <v>3.2733738066392402</v>
      </c>
      <c r="I495" s="6">
        <v>2.9224222757892502</v>
      </c>
      <c r="J495" s="6">
        <v>2.5523871165748799</v>
      </c>
      <c r="K495" s="6">
        <v>2.1823519573605101</v>
      </c>
      <c r="L495" s="6">
        <v>1.8123167981461299</v>
      </c>
      <c r="M495" s="6">
        <v>1.4156948445969699</v>
      </c>
      <c r="N495" s="6">
        <v>1.0190728910478</v>
      </c>
      <c r="O495" s="6">
        <v>0.74512831551301195</v>
      </c>
      <c r="P495" s="6">
        <v>0.40234280973551401</v>
      </c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4"/>
      <c r="AO495" s="4"/>
    </row>
    <row r="496" spans="1:41" ht="18.75" customHeight="1" x14ac:dyDescent="0.25">
      <c r="A496" s="14" t="s">
        <v>347</v>
      </c>
      <c r="B496" s="2" t="s">
        <v>4</v>
      </c>
      <c r="C496" s="2" t="s">
        <v>2</v>
      </c>
      <c r="D496" s="2" t="s">
        <v>26</v>
      </c>
      <c r="E496" s="2" t="s">
        <v>118</v>
      </c>
      <c r="F496" s="2" t="s">
        <v>218</v>
      </c>
      <c r="G496" s="4"/>
      <c r="H496" s="6">
        <v>0.70449777469861197</v>
      </c>
      <c r="I496" s="6">
        <v>0.64268041009730903</v>
      </c>
      <c r="J496" s="6">
        <v>0.60365016887844203</v>
      </c>
      <c r="K496" s="6">
        <v>0.56461992765957503</v>
      </c>
      <c r="L496" s="6">
        <v>0.52558968644070803</v>
      </c>
      <c r="M496" s="6">
        <v>0.46891133340103303</v>
      </c>
      <c r="N496" s="6">
        <v>0.41223298036135803</v>
      </c>
      <c r="O496" s="6">
        <v>0.36503401708959399</v>
      </c>
      <c r="P496" s="6">
        <v>0.31783505381782901</v>
      </c>
      <c r="Q496" s="6">
        <v>0.27282333761073102</v>
      </c>
      <c r="R496" s="6">
        <v>0.22781162140363301</v>
      </c>
      <c r="S496" s="6">
        <v>0.182799905196534</v>
      </c>
      <c r="T496" s="6">
        <v>0.159504931477569</v>
      </c>
      <c r="U496" s="6">
        <v>0.13620995775860401</v>
      </c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4"/>
      <c r="AO496" s="4"/>
    </row>
    <row r="497" spans="1:41" ht="18.75" customHeight="1" x14ac:dyDescent="0.25">
      <c r="A497" s="14" t="s">
        <v>347</v>
      </c>
      <c r="B497" s="2" t="s">
        <v>4</v>
      </c>
      <c r="C497" s="2" t="s">
        <v>2</v>
      </c>
      <c r="D497" s="2" t="s">
        <v>26</v>
      </c>
      <c r="E497" s="2" t="s">
        <v>59</v>
      </c>
      <c r="F497" s="2" t="s">
        <v>209</v>
      </c>
      <c r="G497" s="4"/>
      <c r="H497" s="6">
        <v>3.6229133458285698E-2</v>
      </c>
      <c r="I497" s="6">
        <v>3.6229133458285698E-2</v>
      </c>
      <c r="J497" s="6">
        <v>3.6229133458285698E-2</v>
      </c>
      <c r="K497" s="6">
        <v>3.6229133458285698E-2</v>
      </c>
      <c r="L497" s="6">
        <v>3.6229133458285698E-2</v>
      </c>
      <c r="M497" s="6">
        <v>3.6229133458285698E-2</v>
      </c>
      <c r="N497" s="6">
        <v>3.6229133458285698E-2</v>
      </c>
      <c r="O497" s="6">
        <v>3.6229133458285698E-2</v>
      </c>
      <c r="P497" s="6">
        <v>3.6229133458285698E-2</v>
      </c>
      <c r="Q497" s="6">
        <v>3.6229133458285698E-2</v>
      </c>
      <c r="R497" s="6">
        <v>3.6229133458285698E-2</v>
      </c>
      <c r="S497" s="6">
        <v>3.6229133458285698E-2</v>
      </c>
      <c r="T497" s="6">
        <v>3.6229133458285698E-2</v>
      </c>
      <c r="U497" s="6">
        <v>3.6229133458285698E-2</v>
      </c>
      <c r="V497" s="6">
        <v>1.79651735218327E-2</v>
      </c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4"/>
      <c r="AO497" s="4"/>
    </row>
    <row r="498" spans="1:41" ht="18.75" customHeight="1" x14ac:dyDescent="0.25">
      <c r="A498" s="14" t="s">
        <v>347</v>
      </c>
      <c r="B498" s="2" t="s">
        <v>4</v>
      </c>
      <c r="C498" s="2" t="s">
        <v>2</v>
      </c>
      <c r="D498" s="2" t="s">
        <v>26</v>
      </c>
      <c r="E498" s="2" t="s">
        <v>37</v>
      </c>
      <c r="F498" s="2" t="s">
        <v>183</v>
      </c>
      <c r="G498" s="4"/>
      <c r="H498" s="6">
        <v>48.588286892560397</v>
      </c>
      <c r="I498" s="6">
        <v>41.859423096574702</v>
      </c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4"/>
      <c r="AO498" s="4"/>
    </row>
    <row r="499" spans="1:41" ht="18.75" customHeight="1" x14ac:dyDescent="0.25">
      <c r="A499" s="14" t="s">
        <v>347</v>
      </c>
      <c r="B499" s="2" t="s">
        <v>4</v>
      </c>
      <c r="C499" s="2" t="s">
        <v>2</v>
      </c>
      <c r="D499" s="2" t="s">
        <v>26</v>
      </c>
      <c r="E499" s="2" t="s">
        <v>37</v>
      </c>
      <c r="F499" s="2" t="s">
        <v>245</v>
      </c>
      <c r="G499" s="4"/>
      <c r="H499" s="6">
        <v>238.8158</v>
      </c>
      <c r="I499" s="6">
        <v>222.92160000000001</v>
      </c>
      <c r="J499" s="6">
        <v>228.287197175095</v>
      </c>
      <c r="K499" s="6">
        <v>233.619415762643</v>
      </c>
      <c r="L499" s="6">
        <v>238.91825576264301</v>
      </c>
      <c r="M499" s="6">
        <v>244.18371717509501</v>
      </c>
      <c r="N499" s="6">
        <v>249.41579999999999</v>
      </c>
      <c r="O499" s="6">
        <v>255.50159753663101</v>
      </c>
      <c r="P499" s="6">
        <v>261.59791630494698</v>
      </c>
      <c r="Q499" s="6">
        <v>267.70475630494701</v>
      </c>
      <c r="R499" s="6">
        <v>273.82211753663103</v>
      </c>
      <c r="S499" s="6">
        <v>279.95</v>
      </c>
      <c r="T499" s="6">
        <v>286.59225071813103</v>
      </c>
      <c r="U499" s="6">
        <v>293.27014607719701</v>
      </c>
      <c r="V499" s="6">
        <v>299.98368607719698</v>
      </c>
      <c r="W499" s="6">
        <v>306.73287071813098</v>
      </c>
      <c r="X499" s="6">
        <v>313.51769999999999</v>
      </c>
      <c r="Y499" s="6">
        <v>322.103204540158</v>
      </c>
      <c r="Z499" s="6">
        <v>330.76079681023703</v>
      </c>
      <c r="AA499" s="6">
        <v>339.490476810237</v>
      </c>
      <c r="AB499" s="6">
        <v>348.29224454015798</v>
      </c>
      <c r="AC499" s="6">
        <v>357.16609999999997</v>
      </c>
      <c r="AD499" s="6">
        <v>369.30698726053998</v>
      </c>
      <c r="AE499" s="6">
        <v>381.54262089080999</v>
      </c>
      <c r="AF499" s="6">
        <v>393.87300089080998</v>
      </c>
      <c r="AG499" s="6">
        <v>406.29812726054001</v>
      </c>
      <c r="AH499" s="6">
        <v>418.81799999999998</v>
      </c>
      <c r="AI499" s="6">
        <v>433.70144225603298</v>
      </c>
      <c r="AJ499" s="6">
        <v>448.70882338404903</v>
      </c>
      <c r="AK499" s="6">
        <v>463.84014338404899</v>
      </c>
      <c r="AL499" s="6">
        <v>479.09540225603303</v>
      </c>
      <c r="AM499" s="6">
        <v>494.47460000000001</v>
      </c>
      <c r="AN499" s="4"/>
      <c r="AO499" s="4"/>
    </row>
    <row r="500" spans="1:41" ht="18.75" customHeight="1" x14ac:dyDescent="0.25">
      <c r="A500" s="14" t="s">
        <v>347</v>
      </c>
      <c r="B500" s="2" t="s">
        <v>4</v>
      </c>
      <c r="C500" s="2" t="s">
        <v>2</v>
      </c>
      <c r="D500" s="2" t="s">
        <v>26</v>
      </c>
      <c r="E500" s="2" t="s">
        <v>37</v>
      </c>
      <c r="F500" s="2" t="s">
        <v>262</v>
      </c>
      <c r="G500" s="4"/>
      <c r="H500" s="6">
        <v>9.4806706723037593</v>
      </c>
      <c r="I500" s="6">
        <v>10.092326844710399</v>
      </c>
      <c r="J500" s="6">
        <v>10.092326844710399</v>
      </c>
      <c r="K500" s="6">
        <v>10.092326844710399</v>
      </c>
      <c r="L500" s="6">
        <v>10.092326844710399</v>
      </c>
      <c r="M500" s="6">
        <v>10.092326844710399</v>
      </c>
      <c r="N500" s="6">
        <v>10.092326844710399</v>
      </c>
      <c r="O500" s="6">
        <v>10.092326844710399</v>
      </c>
      <c r="P500" s="6">
        <v>10.092326844710399</v>
      </c>
      <c r="Q500" s="6">
        <v>10.092326844710399</v>
      </c>
      <c r="R500" s="6">
        <v>10.092326844710399</v>
      </c>
      <c r="S500" s="6">
        <v>10.092326844710399</v>
      </c>
      <c r="T500" s="6">
        <v>10.092326844710399</v>
      </c>
      <c r="U500" s="6">
        <v>10.092326844710399</v>
      </c>
      <c r="V500" s="6">
        <v>10.092326844710399</v>
      </c>
      <c r="W500" s="6">
        <v>10.092326844710399</v>
      </c>
      <c r="X500" s="6">
        <v>10.092326844710399</v>
      </c>
      <c r="Y500" s="6">
        <v>10.092326844710399</v>
      </c>
      <c r="Z500" s="6">
        <v>10.092326844710399</v>
      </c>
      <c r="AA500" s="6">
        <v>10.092326844710399</v>
      </c>
      <c r="AB500" s="6">
        <v>10.092326844710399</v>
      </c>
      <c r="AC500" s="6">
        <v>10.092326844710399</v>
      </c>
      <c r="AD500" s="6">
        <v>10.092326844710399</v>
      </c>
      <c r="AE500" s="6">
        <v>10.092326844710399</v>
      </c>
      <c r="AF500" s="6">
        <v>10.092326844710399</v>
      </c>
      <c r="AG500" s="6">
        <v>10.092326844710399</v>
      </c>
      <c r="AH500" s="6">
        <v>10.092326844710399</v>
      </c>
      <c r="AI500" s="6">
        <v>10.092326844710399</v>
      </c>
      <c r="AJ500" s="6">
        <v>10.092326844710399</v>
      </c>
      <c r="AK500" s="6">
        <v>10.092326844710399</v>
      </c>
      <c r="AL500" s="6">
        <v>10.092326844710399</v>
      </c>
      <c r="AM500" s="6">
        <v>10.092326844710399</v>
      </c>
      <c r="AN500" s="4"/>
      <c r="AO500" s="4"/>
    </row>
    <row r="501" spans="1:41" ht="18.75" customHeight="1" x14ac:dyDescent="0.25">
      <c r="A501" s="14" t="s">
        <v>347</v>
      </c>
      <c r="B501" s="2" t="s">
        <v>4</v>
      </c>
      <c r="C501" s="2" t="s">
        <v>2</v>
      </c>
      <c r="D501" s="2" t="s">
        <v>26</v>
      </c>
      <c r="E501" s="2" t="s">
        <v>37</v>
      </c>
      <c r="F501" s="2" t="s">
        <v>263</v>
      </c>
      <c r="G501" s="4"/>
      <c r="H501" s="6">
        <v>3.6351787607135599</v>
      </c>
      <c r="I501" s="6">
        <v>4.1573407601939198</v>
      </c>
      <c r="J501" s="6">
        <v>4.1573407601939198</v>
      </c>
      <c r="K501" s="6">
        <v>4.1573407601939198</v>
      </c>
      <c r="L501" s="6">
        <v>4.1573407601939198</v>
      </c>
      <c r="M501" s="6">
        <v>4.1573407601939198</v>
      </c>
      <c r="N501" s="6">
        <v>4.1573407601939198</v>
      </c>
      <c r="O501" s="6">
        <v>4.1573407601939198</v>
      </c>
      <c r="P501" s="6">
        <v>4.1573407601939198</v>
      </c>
      <c r="Q501" s="6">
        <v>4.1573407601939198</v>
      </c>
      <c r="R501" s="6">
        <v>4.1573407601939198</v>
      </c>
      <c r="S501" s="6">
        <v>4.1573407601939198</v>
      </c>
      <c r="T501" s="6">
        <v>4.1573407601939198</v>
      </c>
      <c r="U501" s="6">
        <v>4.1573407601939198</v>
      </c>
      <c r="V501" s="6">
        <v>4.1573407601939198</v>
      </c>
      <c r="W501" s="6">
        <v>4.1573407601939198</v>
      </c>
      <c r="X501" s="6">
        <v>4.1573407601939198</v>
      </c>
      <c r="Y501" s="6">
        <v>4.1573407601939198</v>
      </c>
      <c r="Z501" s="6">
        <v>4.1573407601939198</v>
      </c>
      <c r="AA501" s="6">
        <v>4.1573407601939198</v>
      </c>
      <c r="AB501" s="6">
        <v>4.1573407601939198</v>
      </c>
      <c r="AC501" s="6">
        <v>4.1573407601939198</v>
      </c>
      <c r="AD501" s="6">
        <v>4.1573407601939198</v>
      </c>
      <c r="AE501" s="6">
        <v>4.1573407601939198</v>
      </c>
      <c r="AF501" s="6">
        <v>4.1573407601939198</v>
      </c>
      <c r="AG501" s="6">
        <v>4.1573407601939198</v>
      </c>
      <c r="AH501" s="6">
        <v>4.1573407601939198</v>
      </c>
      <c r="AI501" s="6">
        <v>4.1573407601939198</v>
      </c>
      <c r="AJ501" s="6">
        <v>4.1573407601939198</v>
      </c>
      <c r="AK501" s="6">
        <v>4.1573407601939198</v>
      </c>
      <c r="AL501" s="6">
        <v>4.1573407601939198</v>
      </c>
      <c r="AM501" s="6">
        <v>4.1573407601939198</v>
      </c>
      <c r="AN501" s="4"/>
      <c r="AO501" s="4"/>
    </row>
    <row r="502" spans="1:41" ht="18.75" customHeight="1" x14ac:dyDescent="0.25">
      <c r="A502" s="14" t="s">
        <v>347</v>
      </c>
      <c r="B502" s="2" t="s">
        <v>4</v>
      </c>
      <c r="C502" s="2" t="s">
        <v>2</v>
      </c>
      <c r="D502" s="2" t="s">
        <v>26</v>
      </c>
      <c r="E502" s="2" t="s">
        <v>119</v>
      </c>
      <c r="F502" s="2" t="s">
        <v>224</v>
      </c>
      <c r="G502" s="4"/>
      <c r="H502" s="6">
        <v>64.411891490822299</v>
      </c>
      <c r="I502" s="6">
        <v>52.050088586040197</v>
      </c>
      <c r="J502" s="6">
        <v>40.752372129320399</v>
      </c>
      <c r="K502" s="6">
        <v>47.591131694723003</v>
      </c>
      <c r="L502" s="6">
        <v>45.361653249064403</v>
      </c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4"/>
      <c r="AO502" s="4"/>
    </row>
    <row r="503" spans="1:41" ht="18.75" customHeight="1" x14ac:dyDescent="0.25">
      <c r="A503" s="14" t="s">
        <v>347</v>
      </c>
      <c r="B503" s="2" t="s">
        <v>4</v>
      </c>
      <c r="C503" s="2" t="s">
        <v>2</v>
      </c>
      <c r="D503" s="2" t="s">
        <v>26</v>
      </c>
      <c r="E503" s="2" t="s">
        <v>119</v>
      </c>
      <c r="F503" s="2" t="s">
        <v>252</v>
      </c>
      <c r="G503" s="4"/>
      <c r="H503" s="6">
        <v>4.17384045016136</v>
      </c>
      <c r="I503" s="6">
        <v>3.3728052405641802</v>
      </c>
      <c r="J503" s="6">
        <v>2.6407220048431901</v>
      </c>
      <c r="K503" s="6">
        <v>3.0838683034901102</v>
      </c>
      <c r="L503" s="6">
        <v>2.9393998349530799</v>
      </c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4"/>
      <c r="AO503" s="4"/>
    </row>
    <row r="504" spans="1:41" ht="18.75" customHeight="1" x14ac:dyDescent="0.25">
      <c r="A504" s="14" t="s">
        <v>347</v>
      </c>
      <c r="B504" s="2" t="s">
        <v>4</v>
      </c>
      <c r="C504" s="2" t="s">
        <v>2</v>
      </c>
      <c r="D504" s="2" t="s">
        <v>26</v>
      </c>
      <c r="E504" s="2" t="s">
        <v>120</v>
      </c>
      <c r="F504" s="2" t="s">
        <v>221</v>
      </c>
      <c r="G504" s="4"/>
      <c r="H504" s="6">
        <v>96.5492420796636</v>
      </c>
      <c r="I504" s="6">
        <v>88.057635879731507</v>
      </c>
      <c r="J504" s="6">
        <v>63.221772875982097</v>
      </c>
      <c r="K504" s="6">
        <v>61.339339514232002</v>
      </c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4"/>
      <c r="AO504" s="4"/>
    </row>
    <row r="505" spans="1:41" ht="18.75" customHeight="1" x14ac:dyDescent="0.25">
      <c r="A505" s="14" t="s">
        <v>347</v>
      </c>
      <c r="B505" s="2" t="s">
        <v>4</v>
      </c>
      <c r="C505" s="2" t="s">
        <v>2</v>
      </c>
      <c r="D505" s="2" t="s">
        <v>26</v>
      </c>
      <c r="E505" s="2" t="s">
        <v>120</v>
      </c>
      <c r="F505" s="2" t="s">
        <v>225</v>
      </c>
      <c r="G505" s="4"/>
      <c r="H505" s="6">
        <v>37.550763101088499</v>
      </c>
      <c r="I505" s="6">
        <v>37.550763101088499</v>
      </c>
      <c r="J505" s="6">
        <v>37.550763101088499</v>
      </c>
      <c r="K505" s="6">
        <v>37.550763101088499</v>
      </c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4"/>
      <c r="AO505" s="4"/>
    </row>
    <row r="506" spans="1:41" ht="18.75" customHeight="1" x14ac:dyDescent="0.25">
      <c r="A506" s="14" t="s">
        <v>347</v>
      </c>
      <c r="B506" s="2" t="s">
        <v>4</v>
      </c>
      <c r="C506" s="2" t="s">
        <v>2</v>
      </c>
      <c r="D506" s="2" t="s">
        <v>26</v>
      </c>
      <c r="E506" s="2" t="s">
        <v>120</v>
      </c>
      <c r="F506" s="2" t="s">
        <v>253</v>
      </c>
      <c r="G506" s="4"/>
      <c r="H506" s="6">
        <v>13.7668656107645</v>
      </c>
      <c r="I506" s="6">
        <v>13.7668656107645</v>
      </c>
      <c r="J506" s="6">
        <v>13.7668656107645</v>
      </c>
      <c r="K506" s="6">
        <v>13.7668656107645</v>
      </c>
      <c r="L506" s="6">
        <v>13.7668656107645</v>
      </c>
      <c r="M506" s="6">
        <v>13.7668656107645</v>
      </c>
      <c r="N506" s="6">
        <v>13.7668656107645</v>
      </c>
      <c r="O506" s="6">
        <v>13.7668656107645</v>
      </c>
      <c r="P506" s="6">
        <v>13.7668656107645</v>
      </c>
      <c r="Q506" s="6">
        <v>12.927019439055</v>
      </c>
      <c r="R506" s="6">
        <v>6.4733130309200098</v>
      </c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4"/>
      <c r="AO506" s="4"/>
    </row>
    <row r="507" spans="1:41" ht="18.75" customHeight="1" x14ac:dyDescent="0.25">
      <c r="A507" s="14" t="s">
        <v>347</v>
      </c>
      <c r="B507" s="2" t="s">
        <v>4</v>
      </c>
      <c r="C507" s="2" t="s">
        <v>2</v>
      </c>
      <c r="D507" s="2" t="s">
        <v>26</v>
      </c>
      <c r="E507" s="2" t="s">
        <v>120</v>
      </c>
      <c r="F507" s="2" t="s">
        <v>267</v>
      </c>
      <c r="G507" s="4"/>
      <c r="H507" s="6">
        <v>107.235436845107</v>
      </c>
      <c r="I507" s="6">
        <v>107.235436845107</v>
      </c>
      <c r="J507" s="6">
        <v>107.235436845107</v>
      </c>
      <c r="K507" s="6">
        <v>107.235436845107</v>
      </c>
      <c r="L507" s="6">
        <v>107.235436845107</v>
      </c>
      <c r="M507" s="6">
        <v>107.235436845107</v>
      </c>
      <c r="N507" s="6">
        <v>107.235436845107</v>
      </c>
      <c r="O507" s="6">
        <v>107.235436845107</v>
      </c>
      <c r="P507" s="6">
        <v>24.087908814240699</v>
      </c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4"/>
      <c r="AO507" s="4"/>
    </row>
    <row r="508" spans="1:41" ht="18.75" customHeight="1" x14ac:dyDescent="0.25">
      <c r="A508" s="14" t="s">
        <v>347</v>
      </c>
      <c r="B508" s="2" t="s">
        <v>4</v>
      </c>
      <c r="C508" s="2" t="s">
        <v>2</v>
      </c>
      <c r="D508" s="2" t="s">
        <v>26</v>
      </c>
      <c r="E508" s="2" t="s">
        <v>121</v>
      </c>
      <c r="F508" s="2" t="s">
        <v>268</v>
      </c>
      <c r="G508" s="4"/>
      <c r="H508" s="6">
        <v>0.76119589685056099</v>
      </c>
      <c r="I508" s="6">
        <v>0.72051007702467895</v>
      </c>
      <c r="J508" s="6">
        <v>0.68548825017857495</v>
      </c>
      <c r="K508" s="6">
        <v>0.65046642333247195</v>
      </c>
      <c r="L508" s="6">
        <v>0.61544459648636796</v>
      </c>
      <c r="M508" s="6">
        <v>0.56666803030586999</v>
      </c>
      <c r="N508" s="6">
        <v>0.51789146412537101</v>
      </c>
      <c r="O508" s="6">
        <v>0.479212091279826</v>
      </c>
      <c r="P508" s="6">
        <v>0.44053271843427999</v>
      </c>
      <c r="Q508" s="6">
        <v>0.40185334558873498</v>
      </c>
      <c r="R508" s="6">
        <v>0.257195118743764</v>
      </c>
      <c r="S508" s="6">
        <v>0.25719511874376699</v>
      </c>
      <c r="T508" s="6">
        <v>0.25719511874376699</v>
      </c>
      <c r="U508" s="6">
        <v>0.18212384600123699</v>
      </c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4"/>
      <c r="AO508" s="4"/>
    </row>
    <row r="509" spans="1:41" ht="18.75" customHeight="1" x14ac:dyDescent="0.25">
      <c r="A509" s="14" t="s">
        <v>347</v>
      </c>
      <c r="B509" s="2" t="s">
        <v>4</v>
      </c>
      <c r="C509" s="2" t="s">
        <v>2</v>
      </c>
      <c r="D509" s="2" t="s">
        <v>26</v>
      </c>
      <c r="E509" s="2" t="s">
        <v>123</v>
      </c>
      <c r="F509" s="2" t="s">
        <v>227</v>
      </c>
      <c r="G509" s="4"/>
      <c r="H509" s="6">
        <v>2.2141956705433099</v>
      </c>
      <c r="I509" s="6">
        <v>1.93151850142564</v>
      </c>
      <c r="J509" s="6">
        <v>1.6334702466498701</v>
      </c>
      <c r="K509" s="6">
        <v>1.3354219918740999</v>
      </c>
      <c r="L509" s="6">
        <v>1.03737373709833</v>
      </c>
      <c r="M509" s="6">
        <v>0.71791090196648499</v>
      </c>
      <c r="N509" s="6">
        <v>0.39844806683464501</v>
      </c>
      <c r="O509" s="6">
        <v>0.17779686488728899</v>
      </c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4"/>
      <c r="AO509" s="4"/>
    </row>
    <row r="510" spans="1:41" ht="18.75" customHeight="1" x14ac:dyDescent="0.25">
      <c r="A510" s="14" t="s">
        <v>347</v>
      </c>
      <c r="B510" s="2" t="s">
        <v>4</v>
      </c>
      <c r="C510" s="2" t="s">
        <v>2</v>
      </c>
      <c r="D510" s="2" t="s">
        <v>26</v>
      </c>
      <c r="E510" s="2" t="s">
        <v>123</v>
      </c>
      <c r="F510" s="2" t="s">
        <v>254</v>
      </c>
      <c r="G510" s="4"/>
      <c r="H510" s="6">
        <v>1.8336326078651899</v>
      </c>
      <c r="I510" s="6">
        <v>1.8336326078651899</v>
      </c>
      <c r="J510" s="6">
        <v>1.8336326078651899</v>
      </c>
      <c r="K510" s="6">
        <v>1.8336326078651899</v>
      </c>
      <c r="L510" s="6">
        <v>1.8336326078651899</v>
      </c>
      <c r="M510" s="6">
        <v>1.8336326078651899</v>
      </c>
      <c r="N510" s="6">
        <v>1.8336326078651899</v>
      </c>
      <c r="O510" s="6">
        <v>1.8336326078651899</v>
      </c>
      <c r="P510" s="6">
        <v>1.6658248218678</v>
      </c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4"/>
      <c r="AO510" s="4"/>
    </row>
    <row r="511" spans="1:41" ht="18.75" customHeight="1" x14ac:dyDescent="0.25">
      <c r="A511" s="14" t="s">
        <v>347</v>
      </c>
      <c r="B511" s="2" t="s">
        <v>4</v>
      </c>
      <c r="C511" s="2" t="s">
        <v>2</v>
      </c>
      <c r="D511" s="2" t="s">
        <v>26</v>
      </c>
      <c r="E511" s="2" t="s">
        <v>124</v>
      </c>
      <c r="F511" s="2" t="s">
        <v>228</v>
      </c>
      <c r="G511" s="4"/>
      <c r="H511" s="6">
        <v>0.35459765554912998</v>
      </c>
      <c r="I511" s="6">
        <v>0.27324542566978399</v>
      </c>
      <c r="J511" s="6">
        <v>0.22188126324774801</v>
      </c>
      <c r="K511" s="6">
        <v>0.170517100825712</v>
      </c>
      <c r="L511" s="6">
        <v>0.119152938403675</v>
      </c>
      <c r="M511" s="6">
        <v>4.4563695795148801E-2</v>
      </c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4"/>
      <c r="AO511" s="4"/>
    </row>
    <row r="512" spans="1:41" ht="18.75" customHeight="1" x14ac:dyDescent="0.25">
      <c r="A512" s="14" t="s">
        <v>347</v>
      </c>
      <c r="B512" s="2" t="s">
        <v>4</v>
      </c>
      <c r="C512" s="2" t="s">
        <v>2</v>
      </c>
      <c r="D512" s="2" t="s">
        <v>26</v>
      </c>
      <c r="E512" s="2" t="s">
        <v>124</v>
      </c>
      <c r="F512" s="2" t="s">
        <v>255</v>
      </c>
      <c r="G512" s="4"/>
      <c r="H512" s="6">
        <v>0.21730434128844101</v>
      </c>
      <c r="I512" s="6">
        <v>0.21465533848361401</v>
      </c>
      <c r="J512" s="6">
        <v>0.21298281136880301</v>
      </c>
      <c r="K512" s="6">
        <v>0.21131028425399101</v>
      </c>
      <c r="L512" s="6">
        <v>0.20963775713918001</v>
      </c>
      <c r="M512" s="6">
        <v>0.20720897168151001</v>
      </c>
      <c r="N512" s="6">
        <v>0.205757882321945</v>
      </c>
      <c r="O512" s="6">
        <v>0.205757882321945</v>
      </c>
      <c r="P512" s="6">
        <v>0.205757882321945</v>
      </c>
      <c r="Q512" s="6">
        <v>0.205757882321945</v>
      </c>
      <c r="R512" s="6">
        <v>0.205757882321945</v>
      </c>
      <c r="S512" s="6">
        <v>0.205757882321945</v>
      </c>
      <c r="T512" s="6">
        <v>0.205757882321945</v>
      </c>
      <c r="U512" s="6">
        <v>0.205757882321945</v>
      </c>
      <c r="V512" s="6">
        <v>0.101539947986023</v>
      </c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4"/>
      <c r="AO512" s="4"/>
    </row>
    <row r="513" spans="1:41" ht="18.75" customHeight="1" x14ac:dyDescent="0.25">
      <c r="A513" s="14" t="s">
        <v>347</v>
      </c>
      <c r="B513" s="2" t="s">
        <v>4</v>
      </c>
      <c r="C513" s="2" t="s">
        <v>2</v>
      </c>
      <c r="D513" s="2" t="s">
        <v>26</v>
      </c>
      <c r="E513" s="2" t="s">
        <v>124</v>
      </c>
      <c r="F513" s="2" t="s">
        <v>269</v>
      </c>
      <c r="G513" s="4"/>
      <c r="H513" s="6">
        <v>0.66500931021379195</v>
      </c>
      <c r="I513" s="6">
        <v>0.66500931021379195</v>
      </c>
      <c r="J513" s="6">
        <v>0.66500931021379195</v>
      </c>
      <c r="K513" s="6">
        <v>0.66500931021379195</v>
      </c>
      <c r="L513" s="6">
        <v>0.66500931021379195</v>
      </c>
      <c r="M513" s="6">
        <v>0.66500931021379195</v>
      </c>
      <c r="N513" s="6">
        <v>0.63400606730231002</v>
      </c>
      <c r="O513" s="6">
        <v>0.56986921640589305</v>
      </c>
      <c r="P513" s="6">
        <v>0.50573236550947598</v>
      </c>
      <c r="Q513" s="6">
        <v>0.44456768029501198</v>
      </c>
      <c r="R513" s="6">
        <v>0.38340299508054898</v>
      </c>
      <c r="S513" s="6">
        <v>0.32223830986608598</v>
      </c>
      <c r="T513" s="6">
        <v>0.29058366848240502</v>
      </c>
      <c r="U513" s="6">
        <v>0.25892902709872401</v>
      </c>
      <c r="V513" s="6">
        <v>3.6438771303037999E-2</v>
      </c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4"/>
      <c r="AO513" s="4"/>
    </row>
    <row r="514" spans="1:41" ht="18.75" customHeight="1" x14ac:dyDescent="0.25">
      <c r="A514" s="14" t="s">
        <v>347</v>
      </c>
      <c r="B514" s="2" t="s">
        <v>4</v>
      </c>
      <c r="C514" s="2" t="s">
        <v>2</v>
      </c>
      <c r="D514" s="2" t="s">
        <v>26</v>
      </c>
      <c r="E514" s="2" t="s">
        <v>125</v>
      </c>
      <c r="F514" s="2" t="s">
        <v>223</v>
      </c>
      <c r="G514" s="4"/>
      <c r="H514" s="6">
        <v>12.3068669718732</v>
      </c>
      <c r="I514" s="6">
        <v>12.057408453843101</v>
      </c>
      <c r="J514" s="6">
        <v>12.0658117975371</v>
      </c>
      <c r="K514" s="6">
        <v>12.0742151412312</v>
      </c>
      <c r="L514" s="6">
        <v>12.082618484925201</v>
      </c>
      <c r="M514" s="6">
        <v>11.0547974913822</v>
      </c>
      <c r="N514" s="6">
        <v>10.0269764978392</v>
      </c>
      <c r="O514" s="6">
        <v>9.1812013139974393</v>
      </c>
      <c r="P514" s="6">
        <v>8.3354261301556498</v>
      </c>
      <c r="Q514" s="6">
        <v>7.6343695146278696</v>
      </c>
      <c r="R514" s="6">
        <v>6.9333128991000796</v>
      </c>
      <c r="S514" s="6">
        <v>6.2322562835723003</v>
      </c>
      <c r="T514" s="6">
        <v>5.7404481655716202</v>
      </c>
      <c r="U514" s="6">
        <v>5.2486400475709498</v>
      </c>
      <c r="V514" s="6">
        <v>2.37247719551827</v>
      </c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4"/>
      <c r="AO514" s="4"/>
    </row>
    <row r="515" spans="1:41" ht="18.75" customHeight="1" x14ac:dyDescent="0.25">
      <c r="A515" s="14" t="s">
        <v>347</v>
      </c>
      <c r="B515" s="2" t="s">
        <v>4</v>
      </c>
      <c r="C515" s="2" t="s">
        <v>2</v>
      </c>
      <c r="D515" s="2" t="s">
        <v>26</v>
      </c>
      <c r="E515" s="2" t="s">
        <v>125</v>
      </c>
      <c r="F515" s="2" t="s">
        <v>229</v>
      </c>
      <c r="G515" s="4"/>
      <c r="H515" s="6">
        <v>1.3907690037440299</v>
      </c>
      <c r="I515" s="6">
        <v>1.3907690037440299</v>
      </c>
      <c r="J515" s="6">
        <v>1.3907690037440299</v>
      </c>
      <c r="K515" s="6">
        <v>1.3907690037440299</v>
      </c>
      <c r="L515" s="6">
        <v>1.3907690037440299</v>
      </c>
      <c r="M515" s="6">
        <v>1.3907690037440299</v>
      </c>
      <c r="N515" s="6">
        <v>1.3907690037440299</v>
      </c>
      <c r="O515" s="6">
        <v>1.3907690037440299</v>
      </c>
      <c r="P515" s="6">
        <v>1.3907690037440299</v>
      </c>
      <c r="Q515" s="6">
        <v>1.3907690037440299</v>
      </c>
      <c r="R515" s="6">
        <v>1.3907690037440299</v>
      </c>
      <c r="S515" s="6">
        <v>1.3907690037440299</v>
      </c>
      <c r="T515" s="6">
        <v>1.3907690037440299</v>
      </c>
      <c r="U515" s="6">
        <v>1.3907690037440299</v>
      </c>
      <c r="V515" s="6">
        <v>0.82987346050420596</v>
      </c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4"/>
      <c r="AO515" s="4"/>
    </row>
    <row r="516" spans="1:41" ht="18.75" customHeight="1" x14ac:dyDescent="0.25">
      <c r="A516" s="14" t="s">
        <v>347</v>
      </c>
      <c r="B516" s="2" t="s">
        <v>4</v>
      </c>
      <c r="C516" s="2" t="s">
        <v>2</v>
      </c>
      <c r="D516" s="2" t="s">
        <v>26</v>
      </c>
      <c r="E516" s="2" t="s">
        <v>125</v>
      </c>
      <c r="F516" s="2" t="s">
        <v>256</v>
      </c>
      <c r="G516" s="4"/>
      <c r="H516" s="6">
        <v>3.19641395045299E-2</v>
      </c>
      <c r="I516" s="6">
        <v>3.19641395045299E-2</v>
      </c>
      <c r="J516" s="6">
        <v>3.19641395045299E-2</v>
      </c>
      <c r="K516" s="6">
        <v>3.19641395045299E-2</v>
      </c>
      <c r="L516" s="6">
        <v>3.19641395045299E-2</v>
      </c>
      <c r="M516" s="6">
        <v>3.19641395045299E-2</v>
      </c>
      <c r="N516" s="6">
        <v>3.19641395045299E-2</v>
      </c>
      <c r="O516" s="6">
        <v>3.19641395045299E-2</v>
      </c>
      <c r="P516" s="6">
        <v>3.19641395045299E-2</v>
      </c>
      <c r="Q516" s="6">
        <v>3.19641395045299E-2</v>
      </c>
      <c r="R516" s="6">
        <v>3.19641395045299E-2</v>
      </c>
      <c r="S516" s="6">
        <v>3.19641395045299E-2</v>
      </c>
      <c r="T516" s="6">
        <v>3.19641395045299E-2</v>
      </c>
      <c r="U516" s="6">
        <v>3.19641395045299E-2</v>
      </c>
      <c r="V516" s="6">
        <v>3.19641395045299E-2</v>
      </c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4"/>
      <c r="AO516" s="4"/>
    </row>
    <row r="517" spans="1:41" ht="18.75" customHeight="1" x14ac:dyDescent="0.25">
      <c r="A517" s="14" t="s">
        <v>347</v>
      </c>
      <c r="B517" s="2" t="s">
        <v>4</v>
      </c>
      <c r="C517" s="2" t="s">
        <v>2</v>
      </c>
      <c r="D517" s="2" t="s">
        <v>26</v>
      </c>
      <c r="E517" s="2" t="s">
        <v>127</v>
      </c>
      <c r="F517" s="2" t="s">
        <v>221</v>
      </c>
      <c r="G517" s="4"/>
      <c r="H517" s="6">
        <v>85.323487662677806</v>
      </c>
      <c r="I517" s="6">
        <v>85.323487662677806</v>
      </c>
      <c r="J517" s="6">
        <v>85.323487662677806</v>
      </c>
      <c r="K517" s="6">
        <v>85.323487662677806</v>
      </c>
      <c r="L517" s="6">
        <v>47.7727245615893</v>
      </c>
      <c r="M517" s="6">
        <v>47.7727245615893</v>
      </c>
      <c r="N517" s="6">
        <v>47.7727245615893</v>
      </c>
      <c r="O517" s="6">
        <v>47.7727245615893</v>
      </c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4"/>
      <c r="AO517" s="4"/>
    </row>
    <row r="518" spans="1:41" ht="18.75" customHeight="1" x14ac:dyDescent="0.25">
      <c r="A518" s="14" t="s">
        <v>347</v>
      </c>
      <c r="B518" s="2" t="s">
        <v>4</v>
      </c>
      <c r="C518" s="2" t="s">
        <v>2</v>
      </c>
      <c r="D518" s="2" t="s">
        <v>26</v>
      </c>
      <c r="E518" s="2" t="s">
        <v>127</v>
      </c>
      <c r="F518" s="2" t="s">
        <v>225</v>
      </c>
      <c r="G518" s="4"/>
      <c r="H518" s="6"/>
      <c r="I518" s="6"/>
      <c r="J518" s="6"/>
      <c r="K518" s="6"/>
      <c r="L518" s="6">
        <v>37.550763101088499</v>
      </c>
      <c r="M518" s="6">
        <v>37.550763101088499</v>
      </c>
      <c r="N518" s="6">
        <v>37.550763101088499</v>
      </c>
      <c r="O518" s="6">
        <v>37.550763101088499</v>
      </c>
      <c r="P518" s="6">
        <v>19.165906821457199</v>
      </c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4"/>
      <c r="AO518" s="4"/>
    </row>
    <row r="519" spans="1:41" ht="18.75" customHeight="1" x14ac:dyDescent="0.25">
      <c r="A519" s="14" t="s">
        <v>347</v>
      </c>
      <c r="B519" s="2" t="s">
        <v>4</v>
      </c>
      <c r="C519" s="2" t="s">
        <v>2</v>
      </c>
      <c r="D519" s="2" t="s">
        <v>26</v>
      </c>
      <c r="E519" s="2" t="s">
        <v>128</v>
      </c>
      <c r="F519" s="2" t="s">
        <v>222</v>
      </c>
      <c r="G519" s="4"/>
      <c r="H519" s="6">
        <v>0.41812268961593002</v>
      </c>
      <c r="I519" s="6">
        <v>0.395774087258491</v>
      </c>
      <c r="J519" s="6">
        <v>0.37653669975188098</v>
      </c>
      <c r="K519" s="6">
        <v>0.35729931224527001</v>
      </c>
      <c r="L519" s="6">
        <v>0.33806192473865998</v>
      </c>
      <c r="M519" s="6">
        <v>0.31126909896805099</v>
      </c>
      <c r="N519" s="6">
        <v>0.28447627319744201</v>
      </c>
      <c r="O519" s="6">
        <v>0.26322980632373499</v>
      </c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4"/>
      <c r="AO519" s="4"/>
    </row>
    <row r="520" spans="1:41" ht="18.75" customHeight="1" x14ac:dyDescent="0.25">
      <c r="A520" s="14" t="s">
        <v>347</v>
      </c>
      <c r="B520" s="2" t="s">
        <v>4</v>
      </c>
      <c r="C520" s="2" t="s">
        <v>2</v>
      </c>
      <c r="D520" s="2" t="s">
        <v>26</v>
      </c>
      <c r="E520" s="2" t="s">
        <v>128</v>
      </c>
      <c r="F520" s="2" t="s">
        <v>226</v>
      </c>
      <c r="G520" s="4"/>
      <c r="H520" s="6"/>
      <c r="I520" s="6"/>
      <c r="J520" s="6"/>
      <c r="K520" s="6"/>
      <c r="L520" s="6"/>
      <c r="M520" s="6"/>
      <c r="N520" s="6"/>
      <c r="O520" s="6"/>
      <c r="P520" s="6">
        <v>0.24198333945002901</v>
      </c>
      <c r="Q520" s="6">
        <v>0.22073687257632199</v>
      </c>
      <c r="R520" s="6">
        <v>0.14127652980024299</v>
      </c>
      <c r="S520" s="6">
        <v>0.14127652980024499</v>
      </c>
      <c r="T520" s="6">
        <v>0.14127652980024499</v>
      </c>
      <c r="U520" s="6">
        <v>0.10004009828259</v>
      </c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4"/>
      <c r="AO520" s="4"/>
    </row>
    <row r="521" spans="1:41" ht="18.75" customHeight="1" x14ac:dyDescent="0.25">
      <c r="A521" s="14" t="s">
        <v>347</v>
      </c>
      <c r="B521" s="2" t="s">
        <v>4</v>
      </c>
      <c r="C521" s="2" t="s">
        <v>2</v>
      </c>
      <c r="D521" s="2" t="s">
        <v>26</v>
      </c>
      <c r="E521" s="2" t="s">
        <v>132</v>
      </c>
      <c r="F521" s="2" t="s">
        <v>219</v>
      </c>
      <c r="G521" s="4"/>
      <c r="H521" s="6">
        <v>5.6248518848484004</v>
      </c>
      <c r="I521" s="6">
        <v>5.9877455548386198</v>
      </c>
      <c r="J521" s="6">
        <v>5.9877455548386198</v>
      </c>
      <c r="K521" s="6">
        <v>5.9877455548386198</v>
      </c>
      <c r="L521" s="6">
        <v>5.9877455548386198</v>
      </c>
      <c r="M521" s="6">
        <v>5.9877455548386198</v>
      </c>
      <c r="N521" s="6">
        <v>5.9877455548386198</v>
      </c>
      <c r="O521" s="6">
        <v>5.9877455548386198</v>
      </c>
      <c r="P521" s="6">
        <v>5.9877455548386198</v>
      </c>
      <c r="Q521" s="6">
        <v>5.9877455548386198</v>
      </c>
      <c r="R521" s="6">
        <v>5.9877455548386198</v>
      </c>
      <c r="S521" s="6">
        <v>5.9877455548386198</v>
      </c>
      <c r="T521" s="6">
        <v>5.9877455548386198</v>
      </c>
      <c r="U521" s="6">
        <v>5.9877455548386198</v>
      </c>
      <c r="V521" s="6">
        <v>5.9877455548386198</v>
      </c>
      <c r="W521" s="6">
        <v>5.9877455548386198</v>
      </c>
      <c r="X521" s="6">
        <v>5.9877455548386198</v>
      </c>
      <c r="Y521" s="6">
        <v>5.9877455548386198</v>
      </c>
      <c r="Z521" s="6">
        <v>5.9877455548386198</v>
      </c>
      <c r="AA521" s="6">
        <v>5.9877455548386198</v>
      </c>
      <c r="AB521" s="6">
        <v>5.9877455548386198</v>
      </c>
      <c r="AC521" s="6">
        <v>5.9877455548386198</v>
      </c>
      <c r="AD521" s="6">
        <v>5.9877455548386198</v>
      </c>
      <c r="AE521" s="6">
        <v>5.9877455548386198</v>
      </c>
      <c r="AF521" s="6">
        <v>5.9877455548386198</v>
      </c>
      <c r="AG521" s="6">
        <v>5.9877455548386198</v>
      </c>
      <c r="AH521" s="6">
        <v>5.9877455548386198</v>
      </c>
      <c r="AI521" s="6">
        <v>5.9877455548386198</v>
      </c>
      <c r="AJ521" s="6">
        <v>5.9877455548386198</v>
      </c>
      <c r="AK521" s="6">
        <v>5.9877455548386198</v>
      </c>
      <c r="AL521" s="6">
        <v>5.9877455548386198</v>
      </c>
      <c r="AM521" s="6">
        <v>5.9877455548386198</v>
      </c>
      <c r="AN521" s="4"/>
      <c r="AO521" s="4"/>
    </row>
    <row r="522" spans="1:41" ht="18.75" customHeight="1" x14ac:dyDescent="0.25">
      <c r="A522" s="14" t="s">
        <v>347</v>
      </c>
      <c r="B522" s="2" t="s">
        <v>4</v>
      </c>
      <c r="C522" s="2" t="s">
        <v>2</v>
      </c>
      <c r="D522" s="2" t="s">
        <v>26</v>
      </c>
      <c r="E522" s="2" t="s">
        <v>132</v>
      </c>
      <c r="F522" s="2" t="s">
        <v>279</v>
      </c>
      <c r="G522" s="4"/>
      <c r="H522" s="6">
        <v>3.8558187874553602</v>
      </c>
      <c r="I522" s="6">
        <v>4.1045812898718301</v>
      </c>
      <c r="J522" s="6">
        <v>4.1045812898718301</v>
      </c>
      <c r="K522" s="6">
        <v>4.1045812898718301</v>
      </c>
      <c r="L522" s="6">
        <v>4.1045812898718301</v>
      </c>
      <c r="M522" s="6">
        <v>4.1045812898718301</v>
      </c>
      <c r="N522" s="6">
        <v>4.1045812898718301</v>
      </c>
      <c r="O522" s="6">
        <v>4.1045812898718301</v>
      </c>
      <c r="P522" s="6">
        <v>4.1045812898718301</v>
      </c>
      <c r="Q522" s="6">
        <v>4.1045812898718301</v>
      </c>
      <c r="R522" s="6">
        <v>4.1045812898718301</v>
      </c>
      <c r="S522" s="6">
        <v>4.1045812898718301</v>
      </c>
      <c r="T522" s="6">
        <v>4.1045812898718301</v>
      </c>
      <c r="U522" s="6">
        <v>4.1045812898718301</v>
      </c>
      <c r="V522" s="6">
        <v>4.1045812898718301</v>
      </c>
      <c r="W522" s="6">
        <v>4.1045812898718301</v>
      </c>
      <c r="X522" s="6">
        <v>4.1045812898718301</v>
      </c>
      <c r="Y522" s="6">
        <v>4.1045812898718301</v>
      </c>
      <c r="Z522" s="6">
        <v>4.1045812898718301</v>
      </c>
      <c r="AA522" s="6">
        <v>4.1045812898718301</v>
      </c>
      <c r="AB522" s="6">
        <v>4.1045812898718301</v>
      </c>
      <c r="AC522" s="6">
        <v>4.1045812898718301</v>
      </c>
      <c r="AD522" s="6">
        <v>4.1045812898718301</v>
      </c>
      <c r="AE522" s="6">
        <v>4.1045812898718301</v>
      </c>
      <c r="AF522" s="6">
        <v>4.1045812898718301</v>
      </c>
      <c r="AG522" s="6">
        <v>4.1045812898718301</v>
      </c>
      <c r="AH522" s="6">
        <v>4.1045812898718301</v>
      </c>
      <c r="AI522" s="6">
        <v>4.1045812898718301</v>
      </c>
      <c r="AJ522" s="6">
        <v>4.1045812898718301</v>
      </c>
      <c r="AK522" s="6">
        <v>4.1045812898718301</v>
      </c>
      <c r="AL522" s="6">
        <v>4.1045812898718301</v>
      </c>
      <c r="AM522" s="6">
        <v>4.1045812898718301</v>
      </c>
      <c r="AN522" s="4"/>
      <c r="AO522" s="4"/>
    </row>
    <row r="523" spans="1:41" ht="18.75" customHeight="1" x14ac:dyDescent="0.25">
      <c r="A523" s="14" t="s">
        <v>347</v>
      </c>
      <c r="B523" s="2" t="s">
        <v>4</v>
      </c>
      <c r="C523" s="2" t="s">
        <v>2</v>
      </c>
      <c r="D523" s="2" t="s">
        <v>26</v>
      </c>
      <c r="E523" s="2" t="s">
        <v>133</v>
      </c>
      <c r="F523" s="2" t="s">
        <v>220</v>
      </c>
      <c r="G523" s="4"/>
      <c r="H523" s="6">
        <v>3.3152994487827301</v>
      </c>
      <c r="I523" s="6">
        <v>3.7915135507579301</v>
      </c>
      <c r="J523" s="6">
        <v>3.7915135507579301</v>
      </c>
      <c r="K523" s="6">
        <v>3.7915135507579301</v>
      </c>
      <c r="L523" s="6">
        <v>3.7915135507579301</v>
      </c>
      <c r="M523" s="6">
        <v>3.7915135507579301</v>
      </c>
      <c r="N523" s="6">
        <v>3.7915135507579301</v>
      </c>
      <c r="O523" s="6">
        <v>3.7915135507579301</v>
      </c>
      <c r="P523" s="6">
        <v>3.7915135507579301</v>
      </c>
      <c r="Q523" s="6">
        <v>3.7915135507579301</v>
      </c>
      <c r="R523" s="6">
        <v>3.7915135507579301</v>
      </c>
      <c r="S523" s="6">
        <v>3.7915135507579301</v>
      </c>
      <c r="T523" s="6">
        <v>3.7915135507579301</v>
      </c>
      <c r="U523" s="6">
        <v>3.7915135507579301</v>
      </c>
      <c r="V523" s="6">
        <v>3.7915135507579301</v>
      </c>
      <c r="W523" s="6">
        <v>3.7915135507579301</v>
      </c>
      <c r="X523" s="6">
        <v>3.7915135507579301</v>
      </c>
      <c r="Y523" s="6">
        <v>3.7915135507579301</v>
      </c>
      <c r="Z523" s="6">
        <v>3.7915135507579301</v>
      </c>
      <c r="AA523" s="6">
        <v>3.7915135507579301</v>
      </c>
      <c r="AB523" s="6">
        <v>3.7915135507579301</v>
      </c>
      <c r="AC523" s="6">
        <v>3.7915135507579301</v>
      </c>
      <c r="AD523" s="6">
        <v>3.7915135507579301</v>
      </c>
      <c r="AE523" s="6">
        <v>3.7915135507579301</v>
      </c>
      <c r="AF523" s="6">
        <v>3.7915135507579301</v>
      </c>
      <c r="AG523" s="6">
        <v>3.7915135507579301</v>
      </c>
      <c r="AH523" s="6">
        <v>3.7915135507579301</v>
      </c>
      <c r="AI523" s="6">
        <v>3.7915135507579301</v>
      </c>
      <c r="AJ523" s="6">
        <v>3.7915135507579301</v>
      </c>
      <c r="AK523" s="6">
        <v>3.7915135507579301</v>
      </c>
      <c r="AL523" s="6">
        <v>3.7915135507579301</v>
      </c>
      <c r="AM523" s="6">
        <v>3.7915135507579301</v>
      </c>
      <c r="AN523" s="4"/>
      <c r="AO523" s="4"/>
    </row>
    <row r="524" spans="1:41" ht="18.75" customHeight="1" x14ac:dyDescent="0.25">
      <c r="A524" s="14" t="s">
        <v>347</v>
      </c>
      <c r="B524" s="2" t="s">
        <v>4</v>
      </c>
      <c r="C524" s="2" t="s">
        <v>2</v>
      </c>
      <c r="D524" s="2" t="s">
        <v>26</v>
      </c>
      <c r="E524" s="2" t="s">
        <v>133</v>
      </c>
      <c r="F524" s="2" t="s">
        <v>280</v>
      </c>
      <c r="G524" s="4"/>
      <c r="H524" s="6">
        <v>0.31987931193083102</v>
      </c>
      <c r="I524" s="6">
        <v>0.36582720943599201</v>
      </c>
      <c r="J524" s="6">
        <v>0.36582720943599201</v>
      </c>
      <c r="K524" s="6">
        <v>0.36582720943599201</v>
      </c>
      <c r="L524" s="6">
        <v>0.36582720943599201</v>
      </c>
      <c r="M524" s="6">
        <v>0.36582720943599201</v>
      </c>
      <c r="N524" s="6">
        <v>0.36582720943599201</v>
      </c>
      <c r="O524" s="6">
        <v>0.36582720943599201</v>
      </c>
      <c r="P524" s="6">
        <v>0.36582720943599201</v>
      </c>
      <c r="Q524" s="6">
        <v>0.36582720943599201</v>
      </c>
      <c r="R524" s="6">
        <v>0.36582720943599201</v>
      </c>
      <c r="S524" s="6">
        <v>0.36582720943599201</v>
      </c>
      <c r="T524" s="6">
        <v>0.36582720943599201</v>
      </c>
      <c r="U524" s="6">
        <v>0.36582720943599201</v>
      </c>
      <c r="V524" s="6">
        <v>0.36582720943599201</v>
      </c>
      <c r="W524" s="6">
        <v>0.36582720943599201</v>
      </c>
      <c r="X524" s="6">
        <v>0.36582720943599201</v>
      </c>
      <c r="Y524" s="6">
        <v>0.36582720943599201</v>
      </c>
      <c r="Z524" s="6">
        <v>0.36582720943599201</v>
      </c>
      <c r="AA524" s="6">
        <v>0.36582720943599201</v>
      </c>
      <c r="AB524" s="6">
        <v>0.36582720943599201</v>
      </c>
      <c r="AC524" s="6">
        <v>0.36582720943599201</v>
      </c>
      <c r="AD524" s="6">
        <v>0.36582720943599201</v>
      </c>
      <c r="AE524" s="6">
        <v>0.36582720943599201</v>
      </c>
      <c r="AF524" s="6">
        <v>0.36582720943599201</v>
      </c>
      <c r="AG524" s="6">
        <v>0.36582720943599201</v>
      </c>
      <c r="AH524" s="6">
        <v>0.36582720943599201</v>
      </c>
      <c r="AI524" s="6">
        <v>0.36582720943599201</v>
      </c>
      <c r="AJ524" s="6">
        <v>0.36582720943599201</v>
      </c>
      <c r="AK524" s="6">
        <v>0.36582720943599201</v>
      </c>
      <c r="AL524" s="6">
        <v>0.36582720943599201</v>
      </c>
      <c r="AM524" s="6">
        <v>0.36582720943599201</v>
      </c>
      <c r="AN524" s="4"/>
      <c r="AO524" s="4"/>
    </row>
    <row r="525" spans="1:41" ht="18.75" customHeight="1" x14ac:dyDescent="0.25">
      <c r="A525" s="14" t="s">
        <v>347</v>
      </c>
      <c r="B525" s="2" t="s">
        <v>4</v>
      </c>
      <c r="C525" s="2" t="s">
        <v>2</v>
      </c>
      <c r="D525" s="2" t="s">
        <v>26</v>
      </c>
      <c r="E525" s="2" t="s">
        <v>38</v>
      </c>
      <c r="F525" s="2" t="s">
        <v>246</v>
      </c>
      <c r="G525" s="4"/>
      <c r="H525" s="6">
        <v>234.913397403125</v>
      </c>
      <c r="I525" s="6">
        <v>241.25245061188099</v>
      </c>
      <c r="J525" s="6">
        <v>246.73897870014599</v>
      </c>
      <c r="K525" s="6">
        <v>252.18768464259301</v>
      </c>
      <c r="L525" s="6">
        <v>257.59856843922398</v>
      </c>
      <c r="M525" s="6">
        <v>262.97163009003702</v>
      </c>
      <c r="N525" s="6">
        <v>268.30686959503402</v>
      </c>
      <c r="O525" s="6">
        <v>270.82879930066599</v>
      </c>
      <c r="P525" s="6">
        <v>273.29490755691899</v>
      </c>
      <c r="Q525" s="6">
        <v>275.63848022038798</v>
      </c>
      <c r="R525" s="6">
        <v>277.98254362568599</v>
      </c>
      <c r="S525" s="6">
        <v>280.27050362940798</v>
      </c>
      <c r="T525" s="6">
        <v>280.74928277813001</v>
      </c>
      <c r="U525" s="6">
        <v>281.17620745735098</v>
      </c>
      <c r="V525" s="6">
        <v>281.55127766707102</v>
      </c>
      <c r="W525" s="6">
        <v>281.87449340729103</v>
      </c>
      <c r="X525" s="6">
        <v>282.14585467800902</v>
      </c>
      <c r="Y525" s="6">
        <v>281.93258615656902</v>
      </c>
      <c r="Z525" s="6">
        <v>281.667455632665</v>
      </c>
      <c r="AA525" s="6">
        <v>281.33537618602401</v>
      </c>
      <c r="AB525" s="6">
        <v>280.943845406653</v>
      </c>
      <c r="AC525" s="6">
        <v>280.492863294551</v>
      </c>
      <c r="AD525" s="6">
        <v>280.005477536238</v>
      </c>
      <c r="AE525" s="6">
        <v>279.46628394918002</v>
      </c>
      <c r="AF525" s="6">
        <v>278.875282533377</v>
      </c>
      <c r="AG525" s="6">
        <v>278.23247328882798</v>
      </c>
      <c r="AH525" s="6">
        <v>277.53785621553499</v>
      </c>
      <c r="AI525" s="6">
        <v>277.47159630541699</v>
      </c>
      <c r="AJ525" s="6">
        <v>277.34901940131499</v>
      </c>
      <c r="AK525" s="6">
        <v>277.17012550322897</v>
      </c>
      <c r="AL525" s="6">
        <v>276.93491461115798</v>
      </c>
      <c r="AM525" s="6">
        <v>276.64338672510303</v>
      </c>
      <c r="AN525" s="4"/>
      <c r="AO525" s="4"/>
    </row>
    <row r="526" spans="1:41" ht="18.75" customHeight="1" x14ac:dyDescent="0.25">
      <c r="A526" s="14" t="s">
        <v>347</v>
      </c>
      <c r="B526" s="2" t="s">
        <v>4</v>
      </c>
      <c r="C526" s="2" t="s">
        <v>2</v>
      </c>
      <c r="D526" s="2" t="s">
        <v>26</v>
      </c>
      <c r="E526" s="2" t="s">
        <v>134</v>
      </c>
      <c r="F526" s="2" t="s">
        <v>270</v>
      </c>
      <c r="G526" s="4"/>
      <c r="H526" s="6">
        <v>2.9272459675263298</v>
      </c>
      <c r="I526" s="6">
        <v>3.11610054607642</v>
      </c>
      <c r="J526" s="6">
        <v>3.11610054607642</v>
      </c>
      <c r="K526" s="6">
        <v>3.11610054607642</v>
      </c>
      <c r="L526" s="6">
        <v>3.11610054607642</v>
      </c>
      <c r="M526" s="6">
        <v>3.11610054607642</v>
      </c>
      <c r="N526" s="6">
        <v>3.11610054607642</v>
      </c>
      <c r="O526" s="6">
        <v>3.11610054607642</v>
      </c>
      <c r="P526" s="6">
        <v>3.11610054607642</v>
      </c>
      <c r="Q526" s="6">
        <v>3.11610054607642</v>
      </c>
      <c r="R526" s="6">
        <v>3.11610054607642</v>
      </c>
      <c r="S526" s="6">
        <v>3.11610054607642</v>
      </c>
      <c r="T526" s="6">
        <v>3.11610054607642</v>
      </c>
      <c r="U526" s="6">
        <v>3.11610054607642</v>
      </c>
      <c r="V526" s="6">
        <v>3.11610054607642</v>
      </c>
      <c r="W526" s="6">
        <v>3.11610054607642</v>
      </c>
      <c r="X526" s="6">
        <v>3.11610054607642</v>
      </c>
      <c r="Y526" s="6">
        <v>3.11610054607642</v>
      </c>
      <c r="Z526" s="6">
        <v>3.11610054607642</v>
      </c>
      <c r="AA526" s="6">
        <v>3.11610054607642</v>
      </c>
      <c r="AB526" s="6">
        <v>3.11610054607642</v>
      </c>
      <c r="AC526" s="6">
        <v>3.11610054607642</v>
      </c>
      <c r="AD526" s="6">
        <v>3.11610054607642</v>
      </c>
      <c r="AE526" s="6">
        <v>3.11610054607642</v>
      </c>
      <c r="AF526" s="6">
        <v>3.11610054607642</v>
      </c>
      <c r="AG526" s="6">
        <v>3.11610054607642</v>
      </c>
      <c r="AH526" s="6">
        <v>3.11610054607642</v>
      </c>
      <c r="AI526" s="6">
        <v>3.11610054607642</v>
      </c>
      <c r="AJ526" s="6">
        <v>3.11610054607642</v>
      </c>
      <c r="AK526" s="6">
        <v>3.11610054607642</v>
      </c>
      <c r="AL526" s="6">
        <v>3.11610054607642</v>
      </c>
      <c r="AM526" s="6">
        <v>3.11610054607642</v>
      </c>
      <c r="AN526" s="4"/>
      <c r="AO526" s="4"/>
    </row>
    <row r="527" spans="1:41" ht="18.75" customHeight="1" x14ac:dyDescent="0.25">
      <c r="A527" s="14" t="s">
        <v>347</v>
      </c>
      <c r="B527" s="2" t="s">
        <v>4</v>
      </c>
      <c r="C527" s="2" t="s">
        <v>2</v>
      </c>
      <c r="D527" s="2" t="s">
        <v>26</v>
      </c>
      <c r="E527" s="2" t="s">
        <v>135</v>
      </c>
      <c r="F527" s="2" t="s">
        <v>271</v>
      </c>
      <c r="G527" s="4"/>
      <c r="H527" s="6">
        <v>0.24284476982969799</v>
      </c>
      <c r="I527" s="6">
        <v>0.27772732139718498</v>
      </c>
      <c r="J527" s="6">
        <v>0.27772732139718498</v>
      </c>
      <c r="K527" s="6">
        <v>0.27772732139718498</v>
      </c>
      <c r="L527" s="6">
        <v>0.27772732139718498</v>
      </c>
      <c r="M527" s="6">
        <v>0.27772732139718498</v>
      </c>
      <c r="N527" s="6">
        <v>0.27772732139718498</v>
      </c>
      <c r="O527" s="6">
        <v>0.27772732139718498</v>
      </c>
      <c r="P527" s="6">
        <v>0.27772732139718498</v>
      </c>
      <c r="Q527" s="6">
        <v>0.27772732139718498</v>
      </c>
      <c r="R527" s="6">
        <v>0.27772732139718498</v>
      </c>
      <c r="S527" s="6">
        <v>0.27772732139718498</v>
      </c>
      <c r="T527" s="6">
        <v>0.27772732139718498</v>
      </c>
      <c r="U527" s="6">
        <v>0.27772732139718498</v>
      </c>
      <c r="V527" s="6">
        <v>0.27772732139718498</v>
      </c>
      <c r="W527" s="6">
        <v>0.27772732139718498</v>
      </c>
      <c r="X527" s="6">
        <v>0.27772732139718498</v>
      </c>
      <c r="Y527" s="6">
        <v>0.27772732139718498</v>
      </c>
      <c r="Z527" s="6">
        <v>0.27772732139718498</v>
      </c>
      <c r="AA527" s="6">
        <v>0.27772732139718498</v>
      </c>
      <c r="AB527" s="6">
        <v>0.27772732139718498</v>
      </c>
      <c r="AC527" s="6">
        <v>0.27772732139718498</v>
      </c>
      <c r="AD527" s="6">
        <v>0.27772732139718498</v>
      </c>
      <c r="AE527" s="6">
        <v>0.27772732139718498</v>
      </c>
      <c r="AF527" s="6">
        <v>0.27772732139718498</v>
      </c>
      <c r="AG527" s="6">
        <v>0.27772732139718498</v>
      </c>
      <c r="AH527" s="6">
        <v>0.27772732139718498</v>
      </c>
      <c r="AI527" s="6">
        <v>0.27772732139718498</v>
      </c>
      <c r="AJ527" s="6">
        <v>0.27772732139718498</v>
      </c>
      <c r="AK527" s="6">
        <v>0.27772732139718498</v>
      </c>
      <c r="AL527" s="6">
        <v>0.27772732139718498</v>
      </c>
      <c r="AM527" s="6">
        <v>0.27772732139718498</v>
      </c>
      <c r="AN527" s="4"/>
      <c r="AO527" s="4"/>
    </row>
    <row r="528" spans="1:41" ht="18.75" customHeight="1" x14ac:dyDescent="0.25">
      <c r="A528" s="14" t="s">
        <v>347</v>
      </c>
      <c r="B528" s="2" t="s">
        <v>4</v>
      </c>
      <c r="C528" s="2" t="s">
        <v>2</v>
      </c>
      <c r="D528" s="2" t="s">
        <v>26</v>
      </c>
      <c r="E528" s="2" t="s">
        <v>39</v>
      </c>
      <c r="F528" s="2" t="s">
        <v>186</v>
      </c>
      <c r="G528" s="4"/>
      <c r="H528" s="6">
        <v>72.204542970641796</v>
      </c>
      <c r="I528" s="6">
        <v>82.448756541788299</v>
      </c>
      <c r="J528" s="6">
        <v>82.398851508267597</v>
      </c>
      <c r="K528" s="6">
        <v>82.348048991507198</v>
      </c>
      <c r="L528" s="6">
        <v>82.296348991507202</v>
      </c>
      <c r="M528" s="6">
        <v>82.243751508267593</v>
      </c>
      <c r="N528" s="6">
        <v>82.190256541788301</v>
      </c>
      <c r="O528" s="6">
        <v>82.141807525905705</v>
      </c>
      <c r="P528" s="6">
        <v>82.092653017964395</v>
      </c>
      <c r="Q528" s="6">
        <v>82.042793017964399</v>
      </c>
      <c r="R528" s="6">
        <v>81.992227525905705</v>
      </c>
      <c r="S528" s="6">
        <v>81.940956541788296</v>
      </c>
      <c r="T528" s="6">
        <v>81.889961187398796</v>
      </c>
      <c r="U528" s="6">
        <v>81.838383510204096</v>
      </c>
      <c r="V528" s="6">
        <v>81.786223510204096</v>
      </c>
      <c r="W528" s="6">
        <v>81.733481187398795</v>
      </c>
      <c r="X528" s="6">
        <v>81.680156541788307</v>
      </c>
      <c r="Y528" s="6">
        <v>81.623718974052807</v>
      </c>
      <c r="Z528" s="6">
        <v>81.566680190185096</v>
      </c>
      <c r="AA528" s="6">
        <v>81.509040190185104</v>
      </c>
      <c r="AB528" s="6">
        <v>81.450798974052901</v>
      </c>
      <c r="AC528" s="6">
        <v>81.391956541788304</v>
      </c>
      <c r="AD528" s="6">
        <v>81.325327689631294</v>
      </c>
      <c r="AE528" s="6">
        <v>81.258053263552796</v>
      </c>
      <c r="AF528" s="6">
        <v>81.190133263552795</v>
      </c>
      <c r="AG528" s="6">
        <v>81.121567689631306</v>
      </c>
      <c r="AH528" s="6">
        <v>81.052356541788299</v>
      </c>
      <c r="AI528" s="6">
        <v>80.976626800612905</v>
      </c>
      <c r="AJ528" s="6">
        <v>80.900131930025196</v>
      </c>
      <c r="AK528" s="6">
        <v>80.822871930025201</v>
      </c>
      <c r="AL528" s="6">
        <v>80.744846800612905</v>
      </c>
      <c r="AM528" s="6">
        <v>80.666056541788294</v>
      </c>
      <c r="AN528" s="4"/>
      <c r="AO528" s="4"/>
    </row>
    <row r="529" spans="1:41" ht="18.75" customHeight="1" x14ac:dyDescent="0.25">
      <c r="A529" s="14" t="s">
        <v>347</v>
      </c>
      <c r="B529" s="2" t="s">
        <v>4</v>
      </c>
      <c r="C529" s="2" t="s">
        <v>2</v>
      </c>
      <c r="D529" s="2" t="s">
        <v>26</v>
      </c>
      <c r="E529" s="2" t="s">
        <v>39</v>
      </c>
      <c r="F529" s="2" t="s">
        <v>247</v>
      </c>
      <c r="G529" s="4"/>
      <c r="H529" s="6">
        <v>1.1855</v>
      </c>
      <c r="I529" s="6">
        <v>1.2103999999999999</v>
      </c>
      <c r="J529" s="6">
        <v>1.26030503352073</v>
      </c>
      <c r="K529" s="6">
        <v>1.3111075502810901</v>
      </c>
      <c r="L529" s="6">
        <v>1.3628075502810899</v>
      </c>
      <c r="M529" s="6">
        <v>1.41540503352073</v>
      </c>
      <c r="N529" s="6">
        <v>1.4689000000000001</v>
      </c>
      <c r="O529" s="6">
        <v>1.51734901588258</v>
      </c>
      <c r="P529" s="6">
        <v>1.56650352382388</v>
      </c>
      <c r="Q529" s="6">
        <v>1.6163635238238701</v>
      </c>
      <c r="R529" s="6">
        <v>1.66692901588258</v>
      </c>
      <c r="S529" s="6">
        <v>1.7181999999999999</v>
      </c>
      <c r="T529" s="6">
        <v>1.7691953543894701</v>
      </c>
      <c r="U529" s="6">
        <v>1.8207730315841999</v>
      </c>
      <c r="V529" s="6">
        <v>1.8729330315842101</v>
      </c>
      <c r="W529" s="6">
        <v>1.92567535438947</v>
      </c>
      <c r="X529" s="6">
        <v>1.9790000000000001</v>
      </c>
      <c r="Y529" s="6">
        <v>2.0354375677354399</v>
      </c>
      <c r="Z529" s="6">
        <v>2.0924763516031502</v>
      </c>
      <c r="AA529" s="6">
        <v>2.1501163516031601</v>
      </c>
      <c r="AB529" s="6">
        <v>2.2083575677354399</v>
      </c>
      <c r="AC529" s="6">
        <v>2.2671999999999999</v>
      </c>
      <c r="AD529" s="6">
        <v>2.3338288521569699</v>
      </c>
      <c r="AE529" s="6">
        <v>2.40110327823546</v>
      </c>
      <c r="AF529" s="6">
        <v>2.46902327823546</v>
      </c>
      <c r="AG529" s="6">
        <v>2.5375888521569698</v>
      </c>
      <c r="AH529" s="6">
        <v>2.6067999999999998</v>
      </c>
      <c r="AI529" s="6">
        <v>2.6825297411754101</v>
      </c>
      <c r="AJ529" s="6">
        <v>2.7590246117631199</v>
      </c>
      <c r="AK529" s="6">
        <v>2.8362846117631202</v>
      </c>
      <c r="AL529" s="6">
        <v>2.9143097411754102</v>
      </c>
      <c r="AM529" s="6">
        <v>2.9931000000000001</v>
      </c>
      <c r="AN529" s="4"/>
      <c r="AO529" s="4"/>
    </row>
    <row r="530" spans="1:41" ht="18.75" customHeight="1" x14ac:dyDescent="0.25">
      <c r="A530" s="14" t="s">
        <v>347</v>
      </c>
      <c r="B530" s="2" t="s">
        <v>4</v>
      </c>
      <c r="C530" s="2" t="s">
        <v>2</v>
      </c>
      <c r="D530" s="2" t="s">
        <v>26</v>
      </c>
      <c r="E530" s="2" t="s">
        <v>39</v>
      </c>
      <c r="F530" s="2" t="s">
        <v>264</v>
      </c>
      <c r="G530" s="4"/>
      <c r="H530" s="6">
        <v>1.0517168524590099</v>
      </c>
      <c r="I530" s="6">
        <v>1.2027868852459001</v>
      </c>
      <c r="J530" s="6">
        <v>1.2027868852459001</v>
      </c>
      <c r="K530" s="6">
        <v>1.2027868852459001</v>
      </c>
      <c r="L530" s="6">
        <v>1.2027868852459001</v>
      </c>
      <c r="M530" s="6">
        <v>1.2027868852459001</v>
      </c>
      <c r="N530" s="6">
        <v>1.2027868852459001</v>
      </c>
      <c r="O530" s="6">
        <v>1.2027868852459001</v>
      </c>
      <c r="P530" s="6">
        <v>1.2027868852459001</v>
      </c>
      <c r="Q530" s="6">
        <v>1.2027868852459001</v>
      </c>
      <c r="R530" s="6">
        <v>1.2027868852459001</v>
      </c>
      <c r="S530" s="6">
        <v>1.2027868852459001</v>
      </c>
      <c r="T530" s="6">
        <v>1.2027868852459001</v>
      </c>
      <c r="U530" s="6">
        <v>1.2027868852459001</v>
      </c>
      <c r="V530" s="6">
        <v>1.2027868852459001</v>
      </c>
      <c r="W530" s="6">
        <v>1.2027868852459001</v>
      </c>
      <c r="X530" s="6">
        <v>1.2027868852459001</v>
      </c>
      <c r="Y530" s="6">
        <v>1.2027868852459001</v>
      </c>
      <c r="Z530" s="6">
        <v>1.2027868852459001</v>
      </c>
      <c r="AA530" s="6">
        <v>1.2027868852459001</v>
      </c>
      <c r="AB530" s="6">
        <v>1.2027868852459001</v>
      </c>
      <c r="AC530" s="6">
        <v>1.2027868852459001</v>
      </c>
      <c r="AD530" s="6">
        <v>1.2027868852459001</v>
      </c>
      <c r="AE530" s="6">
        <v>1.2027868852459001</v>
      </c>
      <c r="AF530" s="6">
        <v>1.2027868852459001</v>
      </c>
      <c r="AG530" s="6">
        <v>1.2027868852459001</v>
      </c>
      <c r="AH530" s="6">
        <v>1.2027868852459001</v>
      </c>
      <c r="AI530" s="6">
        <v>1.2027868852459001</v>
      </c>
      <c r="AJ530" s="6">
        <v>1.2027868852459001</v>
      </c>
      <c r="AK530" s="6">
        <v>1.2027868852459001</v>
      </c>
      <c r="AL530" s="6">
        <v>1.2027868852459001</v>
      </c>
      <c r="AM530" s="6">
        <v>1.2027868852459001</v>
      </c>
      <c r="AN530" s="4"/>
      <c r="AO530" s="4"/>
    </row>
    <row r="531" spans="1:41" ht="18.75" customHeight="1" x14ac:dyDescent="0.25">
      <c r="A531" s="14" t="s">
        <v>347</v>
      </c>
      <c r="B531" s="2" t="s">
        <v>4</v>
      </c>
      <c r="C531" s="2" t="s">
        <v>2</v>
      </c>
      <c r="D531" s="2" t="s">
        <v>26</v>
      </c>
      <c r="E531" s="2" t="s">
        <v>136</v>
      </c>
      <c r="F531" s="2" t="s">
        <v>220</v>
      </c>
      <c r="G531" s="4"/>
      <c r="H531" s="6">
        <v>1.0517168524590099</v>
      </c>
      <c r="I531" s="6">
        <v>1.2027868852459001</v>
      </c>
      <c r="J531" s="6">
        <v>1.2027868852459001</v>
      </c>
      <c r="K531" s="6">
        <v>1.2027868852459001</v>
      </c>
      <c r="L531" s="6">
        <v>1.2027868852459001</v>
      </c>
      <c r="M531" s="6">
        <v>1.2027868852459001</v>
      </c>
      <c r="N531" s="6">
        <v>1.2027868852459001</v>
      </c>
      <c r="O531" s="6">
        <v>1.2027868852459001</v>
      </c>
      <c r="P531" s="6">
        <v>1.2027868852459001</v>
      </c>
      <c r="Q531" s="6">
        <v>1.2027868852459001</v>
      </c>
      <c r="R531" s="6">
        <v>1.2027868852459001</v>
      </c>
      <c r="S531" s="6">
        <v>1.2027868852459001</v>
      </c>
      <c r="T531" s="6">
        <v>1.2027868852459001</v>
      </c>
      <c r="U531" s="6">
        <v>1.2027868852459001</v>
      </c>
      <c r="V531" s="6">
        <v>1.2027868852459001</v>
      </c>
      <c r="W531" s="6">
        <v>1.2027868852459001</v>
      </c>
      <c r="X531" s="6">
        <v>1.2027868852459001</v>
      </c>
      <c r="Y531" s="6">
        <v>1.2027868852459001</v>
      </c>
      <c r="Z531" s="6">
        <v>1.2027868852459001</v>
      </c>
      <c r="AA531" s="6">
        <v>1.2027868852459001</v>
      </c>
      <c r="AB531" s="6">
        <v>1.2027868852459001</v>
      </c>
      <c r="AC531" s="6">
        <v>1.2027868852459001</v>
      </c>
      <c r="AD531" s="6">
        <v>1.2027868852459001</v>
      </c>
      <c r="AE531" s="6">
        <v>1.2027868852459001</v>
      </c>
      <c r="AF531" s="6">
        <v>1.2027868852459001</v>
      </c>
      <c r="AG531" s="6">
        <v>1.2027868852459001</v>
      </c>
      <c r="AH531" s="6">
        <v>1.2027868852459001</v>
      </c>
      <c r="AI531" s="6">
        <v>1.2027868852459001</v>
      </c>
      <c r="AJ531" s="6">
        <v>1.2027868852459001</v>
      </c>
      <c r="AK531" s="6">
        <v>1.2027868852459001</v>
      </c>
      <c r="AL531" s="6">
        <v>1.2027868852459001</v>
      </c>
      <c r="AM531" s="6">
        <v>1.2027868852459001</v>
      </c>
      <c r="AN531" s="4"/>
      <c r="AO531" s="4"/>
    </row>
    <row r="532" spans="1:41" ht="18.75" customHeight="1" x14ac:dyDescent="0.25">
      <c r="A532" s="14" t="s">
        <v>347</v>
      </c>
      <c r="B532" s="2" t="s">
        <v>4</v>
      </c>
      <c r="C532" s="2" t="s">
        <v>2</v>
      </c>
      <c r="D532" s="2" t="s">
        <v>26</v>
      </c>
      <c r="E532" s="2" t="s">
        <v>40</v>
      </c>
      <c r="F532" s="2" t="s">
        <v>187</v>
      </c>
      <c r="G532" s="4"/>
      <c r="H532" s="6">
        <v>506.03267742747602</v>
      </c>
      <c r="I532" s="6">
        <v>441.85786874439202</v>
      </c>
      <c r="J532" s="6">
        <v>408.45797631015699</v>
      </c>
      <c r="K532" s="6">
        <v>375.05808387592202</v>
      </c>
      <c r="L532" s="6">
        <v>341.65819144168802</v>
      </c>
      <c r="M532" s="6">
        <v>295.14057056203302</v>
      </c>
      <c r="N532" s="6">
        <v>248.62294968237799</v>
      </c>
      <c r="O532" s="6">
        <v>211.734899891548</v>
      </c>
      <c r="P532" s="6">
        <v>174.846850100719</v>
      </c>
      <c r="Q532" s="6">
        <v>137.95880030988999</v>
      </c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4"/>
      <c r="AO532" s="4"/>
    </row>
    <row r="533" spans="1:41" ht="18.75" customHeight="1" x14ac:dyDescent="0.25">
      <c r="A533" s="14" t="s">
        <v>347</v>
      </c>
      <c r="B533" s="2" t="s">
        <v>4</v>
      </c>
      <c r="C533" s="2" t="s">
        <v>2</v>
      </c>
      <c r="D533" s="2" t="s">
        <v>26</v>
      </c>
      <c r="E533" s="2" t="s">
        <v>40</v>
      </c>
      <c r="F533" s="2" t="s">
        <v>265</v>
      </c>
      <c r="G533" s="4"/>
      <c r="H533" s="6">
        <v>68.876375706501904</v>
      </c>
      <c r="I533" s="6">
        <v>73.320012848856805</v>
      </c>
      <c r="J533" s="6">
        <v>73.320012848856805</v>
      </c>
      <c r="K533" s="6">
        <v>73.320012848856805</v>
      </c>
      <c r="L533" s="6">
        <v>73.320012848856805</v>
      </c>
      <c r="M533" s="6">
        <v>73.320012848856805</v>
      </c>
      <c r="N533" s="6">
        <v>73.320012848856805</v>
      </c>
      <c r="O533" s="6">
        <v>73.320012848856805</v>
      </c>
      <c r="P533" s="6">
        <v>73.320012848856805</v>
      </c>
      <c r="Q533" s="6">
        <v>73.320012848856805</v>
      </c>
      <c r="R533" s="6">
        <v>73.320012848856805</v>
      </c>
      <c r="S533" s="6">
        <v>73.320012848856805</v>
      </c>
      <c r="T533" s="6">
        <v>73.320012848856805</v>
      </c>
      <c r="U533" s="6">
        <v>73.320012848856805</v>
      </c>
      <c r="V533" s="6">
        <v>73.320012848856805</v>
      </c>
      <c r="W533" s="6">
        <v>73.320012848856805</v>
      </c>
      <c r="X533" s="6">
        <v>73.320012848856805</v>
      </c>
      <c r="Y533" s="6">
        <v>73.320012848856805</v>
      </c>
      <c r="Z533" s="6">
        <v>73.320012848856805</v>
      </c>
      <c r="AA533" s="6">
        <v>73.320012848856805</v>
      </c>
      <c r="AB533" s="6">
        <v>73.320012848856805</v>
      </c>
      <c r="AC533" s="6">
        <v>73.320012848856805</v>
      </c>
      <c r="AD533" s="6">
        <v>73.320012848856805</v>
      </c>
      <c r="AE533" s="6">
        <v>73.320012848856805</v>
      </c>
      <c r="AF533" s="6">
        <v>73.320012848856805</v>
      </c>
      <c r="AG533" s="6">
        <v>73.320012848856805</v>
      </c>
      <c r="AH533" s="6">
        <v>73.320012848856805</v>
      </c>
      <c r="AI533" s="6">
        <v>73.320012848856805</v>
      </c>
      <c r="AJ533" s="6">
        <v>73.320012848856805</v>
      </c>
      <c r="AK533" s="6">
        <v>73.320012848856805</v>
      </c>
      <c r="AL533" s="6">
        <v>73.320012848856805</v>
      </c>
      <c r="AM533" s="6">
        <v>73.320012848856805</v>
      </c>
      <c r="AN533" s="4"/>
      <c r="AO533" s="4"/>
    </row>
    <row r="534" spans="1:41" ht="18.75" customHeight="1" x14ac:dyDescent="0.25">
      <c r="A534" s="14" t="s">
        <v>347</v>
      </c>
      <c r="B534" s="2" t="s">
        <v>4</v>
      </c>
      <c r="C534" s="2" t="s">
        <v>2</v>
      </c>
      <c r="D534" s="2" t="s">
        <v>26</v>
      </c>
      <c r="E534" s="2" t="s">
        <v>40</v>
      </c>
      <c r="F534" s="2" t="s">
        <v>266</v>
      </c>
      <c r="G534" s="4"/>
      <c r="H534" s="6">
        <v>145.707325594238</v>
      </c>
      <c r="I534" s="6">
        <v>166.63692314071099</v>
      </c>
      <c r="J534" s="6">
        <v>166.63692314071099</v>
      </c>
      <c r="K534" s="6">
        <v>166.63692314071099</v>
      </c>
      <c r="L534" s="6">
        <v>166.63692314071099</v>
      </c>
      <c r="M534" s="6">
        <v>166.63692314071099</v>
      </c>
      <c r="N534" s="6">
        <v>166.63692314071099</v>
      </c>
      <c r="O534" s="6">
        <v>166.63692314071099</v>
      </c>
      <c r="P534" s="6">
        <v>166.63692314071099</v>
      </c>
      <c r="Q534" s="6">
        <v>166.63692314071099</v>
      </c>
      <c r="R534" s="6">
        <v>166.63692314071099</v>
      </c>
      <c r="S534" s="6">
        <v>166.63692314071099</v>
      </c>
      <c r="T534" s="6">
        <v>166.63692314071099</v>
      </c>
      <c r="U534" s="6">
        <v>166.63692314071099</v>
      </c>
      <c r="V534" s="6">
        <v>166.63692314071099</v>
      </c>
      <c r="W534" s="6">
        <v>166.63692314071099</v>
      </c>
      <c r="X534" s="6">
        <v>166.63692314071099</v>
      </c>
      <c r="Y534" s="6">
        <v>166.63692314071099</v>
      </c>
      <c r="Z534" s="6">
        <v>166.63692314071099</v>
      </c>
      <c r="AA534" s="6">
        <v>166.63692314071099</v>
      </c>
      <c r="AB534" s="6">
        <v>166.63692314071099</v>
      </c>
      <c r="AC534" s="6">
        <v>166.63692314071099</v>
      </c>
      <c r="AD534" s="6">
        <v>166.63692314071099</v>
      </c>
      <c r="AE534" s="6">
        <v>166.63692314071099</v>
      </c>
      <c r="AF534" s="6">
        <v>166.63692314071099</v>
      </c>
      <c r="AG534" s="6">
        <v>166.63692314071099</v>
      </c>
      <c r="AH534" s="6">
        <v>166.63692314071099</v>
      </c>
      <c r="AI534" s="6">
        <v>166.63692314071099</v>
      </c>
      <c r="AJ534" s="6">
        <v>166.63692314071099</v>
      </c>
      <c r="AK534" s="6">
        <v>166.63692314071099</v>
      </c>
      <c r="AL534" s="6">
        <v>166.63692314071099</v>
      </c>
      <c r="AM534" s="6">
        <v>166.63692314071099</v>
      </c>
      <c r="AN534" s="4"/>
      <c r="AO534" s="4"/>
    </row>
    <row r="535" spans="1:41" ht="18.75" customHeight="1" x14ac:dyDescent="0.25">
      <c r="A535" s="14" t="s">
        <v>347</v>
      </c>
      <c r="B535" s="2" t="s">
        <v>4</v>
      </c>
      <c r="C535" s="2" t="s">
        <v>2</v>
      </c>
      <c r="D535" s="2" t="s">
        <v>26</v>
      </c>
      <c r="E535" s="2" t="s">
        <v>137</v>
      </c>
      <c r="F535" s="2" t="s">
        <v>162</v>
      </c>
      <c r="G535" s="4"/>
      <c r="H535" s="6">
        <v>720.61637872821598</v>
      </c>
      <c r="I535" s="6">
        <v>681.81480473396005</v>
      </c>
      <c r="J535" s="6">
        <v>648.41491229972496</v>
      </c>
      <c r="K535" s="6">
        <v>615.01501986549101</v>
      </c>
      <c r="L535" s="6">
        <v>581.61512743125604</v>
      </c>
      <c r="M535" s="6">
        <v>535.09750655160099</v>
      </c>
      <c r="N535" s="6">
        <v>488.57988567194599</v>
      </c>
      <c r="O535" s="6">
        <v>451.69183588111702</v>
      </c>
      <c r="P535" s="6">
        <v>336.48190073937599</v>
      </c>
      <c r="Q535" s="6">
        <v>216.763858972425</v>
      </c>
      <c r="R535" s="6">
        <v>110.882989790121</v>
      </c>
      <c r="S535" s="6">
        <v>110.882989790122</v>
      </c>
      <c r="T535" s="6">
        <v>110.882989790122</v>
      </c>
      <c r="U535" s="6">
        <v>39.110409841057901</v>
      </c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4"/>
      <c r="AO535" s="4"/>
    </row>
    <row r="536" spans="1:41" ht="18.75" customHeight="1" x14ac:dyDescent="0.25">
      <c r="A536" s="14" t="s">
        <v>347</v>
      </c>
      <c r="B536" s="2" t="s">
        <v>4</v>
      </c>
      <c r="C536" s="2" t="s">
        <v>2</v>
      </c>
      <c r="D536" s="2" t="s">
        <v>26</v>
      </c>
      <c r="E536" s="2" t="s">
        <v>137</v>
      </c>
      <c r="F536" s="2" t="s">
        <v>166</v>
      </c>
      <c r="G536" s="4"/>
      <c r="H536" s="6"/>
      <c r="I536" s="6"/>
      <c r="J536" s="6"/>
      <c r="K536" s="6"/>
      <c r="L536" s="6"/>
      <c r="M536" s="6"/>
      <c r="N536" s="6"/>
      <c r="O536" s="6"/>
      <c r="P536" s="6">
        <v>78.321885350911401</v>
      </c>
      <c r="Q536" s="6">
        <v>161.15187732703299</v>
      </c>
      <c r="R536" s="6">
        <v>129.07394619944699</v>
      </c>
      <c r="S536" s="6">
        <v>129.07394619944699</v>
      </c>
      <c r="T536" s="6">
        <v>129.07394619944699</v>
      </c>
      <c r="U536" s="6">
        <v>129.25196183524201</v>
      </c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4"/>
      <c r="AO536" s="4"/>
    </row>
    <row r="537" spans="1:41" ht="18.75" customHeight="1" x14ac:dyDescent="0.25">
      <c r="A537" s="14" t="s">
        <v>347</v>
      </c>
      <c r="B537" s="2" t="s">
        <v>4</v>
      </c>
      <c r="C537" s="2" t="s">
        <v>2</v>
      </c>
      <c r="D537" s="2" t="s">
        <v>26</v>
      </c>
      <c r="E537" s="2" t="s">
        <v>137</v>
      </c>
      <c r="F537" s="2" t="s">
        <v>257</v>
      </c>
      <c r="G537" s="4"/>
      <c r="H537" s="6">
        <v>5.3269362196174903</v>
      </c>
      <c r="I537" s="6">
        <v>5.3269362196174903</v>
      </c>
      <c r="J537" s="6">
        <v>5.3269362196174903</v>
      </c>
      <c r="K537" s="6">
        <v>5.3269362196174903</v>
      </c>
      <c r="L537" s="6">
        <v>5.3269362196174903</v>
      </c>
      <c r="M537" s="6">
        <v>5.3269362196174903</v>
      </c>
      <c r="N537" s="6">
        <v>5.3269362196174903</v>
      </c>
      <c r="O537" s="6">
        <v>5.3269362196174903</v>
      </c>
      <c r="P537" s="6">
        <v>5.3269362196174903</v>
      </c>
      <c r="Q537" s="6">
        <v>5.3269362196174903</v>
      </c>
      <c r="R537" s="6">
        <v>5.3269362196174903</v>
      </c>
      <c r="S537" s="6">
        <v>5.3269362196174903</v>
      </c>
      <c r="T537" s="6">
        <v>5.3269362196174903</v>
      </c>
      <c r="U537" s="6">
        <v>5.3269362196174903</v>
      </c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4"/>
      <c r="AO537" s="4"/>
    </row>
    <row r="538" spans="1:41" ht="18.75" customHeight="1" x14ac:dyDescent="0.25">
      <c r="A538" s="14" t="s">
        <v>347</v>
      </c>
      <c r="B538" s="2" t="s">
        <v>4</v>
      </c>
      <c r="C538" s="2" t="s">
        <v>2</v>
      </c>
      <c r="D538" s="2" t="s">
        <v>26</v>
      </c>
      <c r="E538" s="2" t="s">
        <v>41</v>
      </c>
      <c r="F538" s="2" t="s">
        <v>248</v>
      </c>
      <c r="G538" s="4"/>
      <c r="H538" s="6">
        <v>59.130499999999898</v>
      </c>
      <c r="I538" s="6">
        <v>59.680799999999799</v>
      </c>
      <c r="J538" s="6">
        <v>62.607818892712999</v>
      </c>
      <c r="K538" s="6">
        <v>65.604608339069699</v>
      </c>
      <c r="L538" s="6">
        <v>68.671168339069794</v>
      </c>
      <c r="M538" s="6">
        <v>71.807498892713298</v>
      </c>
      <c r="N538" s="6">
        <v>75.013600000000295</v>
      </c>
      <c r="O538" s="6">
        <v>78.158978997218199</v>
      </c>
      <c r="P538" s="6">
        <v>81.365598495827101</v>
      </c>
      <c r="Q538" s="6">
        <v>84.633458495827</v>
      </c>
      <c r="R538" s="6">
        <v>87.962558997217897</v>
      </c>
      <c r="S538" s="6">
        <v>91.352899999999806</v>
      </c>
      <c r="T538" s="6">
        <v>94.864998726211596</v>
      </c>
      <c r="U538" s="6">
        <v>98.430268089317494</v>
      </c>
      <c r="V538" s="6">
        <v>102.048708089318</v>
      </c>
      <c r="W538" s="6">
        <v>105.720318726212</v>
      </c>
      <c r="X538" s="6">
        <v>109.4451</v>
      </c>
      <c r="Y538" s="6">
        <v>113.396047335693</v>
      </c>
      <c r="Z538" s="6">
        <v>117.40329100354001</v>
      </c>
      <c r="AA538" s="6">
        <v>121.46683100353999</v>
      </c>
      <c r="AB538" s="6">
        <v>125.58666733569299</v>
      </c>
      <c r="AC538" s="6">
        <v>129.7628</v>
      </c>
      <c r="AD538" s="6">
        <v>133.90850522131899</v>
      </c>
      <c r="AE538" s="6">
        <v>138.10660783197801</v>
      </c>
      <c r="AF538" s="6">
        <v>142.357107831978</v>
      </c>
      <c r="AG538" s="6">
        <v>146.66000522131901</v>
      </c>
      <c r="AH538" s="6">
        <v>151.0153</v>
      </c>
      <c r="AI538" s="6">
        <v>155.180064707778</v>
      </c>
      <c r="AJ538" s="6">
        <v>159.39734706166701</v>
      </c>
      <c r="AK538" s="6">
        <v>163.66714706166701</v>
      </c>
      <c r="AL538" s="6">
        <v>167.98946470777801</v>
      </c>
      <c r="AM538" s="6">
        <v>172.36429999999999</v>
      </c>
      <c r="AN538" s="4"/>
      <c r="AO538" s="4"/>
    </row>
    <row r="539" spans="1:41" ht="18.75" customHeight="1" x14ac:dyDescent="0.25">
      <c r="A539" s="14" t="s">
        <v>347</v>
      </c>
      <c r="B539" s="2" t="s">
        <v>4</v>
      </c>
      <c r="C539" s="2" t="s">
        <v>2</v>
      </c>
      <c r="D539" s="2" t="s">
        <v>26</v>
      </c>
      <c r="E539" s="2" t="s">
        <v>42</v>
      </c>
      <c r="F539" s="2" t="s">
        <v>249</v>
      </c>
      <c r="G539" s="4"/>
      <c r="H539" s="6">
        <v>7.3300000000000004E-2</v>
      </c>
      <c r="I539" s="6">
        <v>6.7599999999999993E-2</v>
      </c>
      <c r="J539" s="6">
        <v>7.0082714591920697E-2</v>
      </c>
      <c r="K539" s="6">
        <v>7.2594071887881001E-2</v>
      </c>
      <c r="L539" s="6">
        <v>7.5134071887881099E-2</v>
      </c>
      <c r="M539" s="6">
        <v>7.7702714591920699E-2</v>
      </c>
      <c r="N539" s="6">
        <v>8.0300000000000094E-2</v>
      </c>
      <c r="O539" s="6">
        <v>8.2008639763959196E-2</v>
      </c>
      <c r="P539" s="6">
        <v>8.3712959645938806E-2</v>
      </c>
      <c r="Q539" s="6">
        <v>8.5412959645938799E-2</v>
      </c>
      <c r="R539" s="6">
        <v>8.7108639763959203E-2</v>
      </c>
      <c r="S539" s="6">
        <v>8.8800000000000004E-2</v>
      </c>
      <c r="T539" s="6">
        <v>8.9906333707150093E-2</v>
      </c>
      <c r="U539" s="6">
        <v>9.0989500560725203E-2</v>
      </c>
      <c r="V539" s="6">
        <v>9.2049500560725195E-2</v>
      </c>
      <c r="W539" s="6">
        <v>9.3086333707150207E-2</v>
      </c>
      <c r="X539" s="6">
        <v>9.4100000000000003E-2</v>
      </c>
      <c r="Y539" s="6">
        <v>9.5119575120785796E-2</v>
      </c>
      <c r="Z539" s="6">
        <v>9.6109362681178701E-2</v>
      </c>
      <c r="AA539" s="6">
        <v>9.7069362681178703E-2</v>
      </c>
      <c r="AB539" s="6">
        <v>9.7999575120785803E-2</v>
      </c>
      <c r="AC539" s="6">
        <v>9.8900000000000002E-2</v>
      </c>
      <c r="AD539" s="6">
        <v>0.100685016591958</v>
      </c>
      <c r="AE539" s="6">
        <v>0.102447524887936</v>
      </c>
      <c r="AF539" s="6">
        <v>0.10418752488793601</v>
      </c>
      <c r="AG539" s="6">
        <v>0.105905016591958</v>
      </c>
      <c r="AH539" s="6">
        <v>0.1076</v>
      </c>
      <c r="AI539" s="6">
        <v>0.11003141532925199</v>
      </c>
      <c r="AJ539" s="6">
        <v>0.112447122993878</v>
      </c>
      <c r="AK539" s="6">
        <v>0.114847122993878</v>
      </c>
      <c r="AL539" s="6">
        <v>0.11723141532925201</v>
      </c>
      <c r="AM539" s="6">
        <v>0.1196</v>
      </c>
      <c r="AN539" s="4"/>
      <c r="AO539" s="4"/>
    </row>
    <row r="540" spans="1:41" ht="18.75" customHeight="1" x14ac:dyDescent="0.25">
      <c r="A540" s="14" t="s">
        <v>347</v>
      </c>
      <c r="B540" s="2" t="s">
        <v>4</v>
      </c>
      <c r="C540" s="2" t="s">
        <v>2</v>
      </c>
      <c r="D540" s="2" t="s">
        <v>26</v>
      </c>
      <c r="E540" s="2" t="s">
        <v>42</v>
      </c>
      <c r="F540" s="2" t="s">
        <v>265</v>
      </c>
      <c r="G540" s="4"/>
      <c r="H540" s="6">
        <v>103.314563559753</v>
      </c>
      <c r="I540" s="6">
        <v>109.980019273285</v>
      </c>
      <c r="J540" s="6">
        <v>109.980019273285</v>
      </c>
      <c r="K540" s="6">
        <v>109.980019273285</v>
      </c>
      <c r="L540" s="6">
        <v>109.980019273285</v>
      </c>
      <c r="M540" s="6">
        <v>109.980019273285</v>
      </c>
      <c r="N540" s="6">
        <v>109.980019273285</v>
      </c>
      <c r="O540" s="6">
        <v>109.980019273285</v>
      </c>
      <c r="P540" s="6">
        <v>109.980019273285</v>
      </c>
      <c r="Q540" s="6">
        <v>109.980019273285</v>
      </c>
      <c r="R540" s="6">
        <v>109.980019273285</v>
      </c>
      <c r="S540" s="6">
        <v>109.980019273285</v>
      </c>
      <c r="T540" s="6">
        <v>109.980019273285</v>
      </c>
      <c r="U540" s="6">
        <v>109.980019273285</v>
      </c>
      <c r="V540" s="6">
        <v>109.980019273285</v>
      </c>
      <c r="W540" s="6">
        <v>109.980019273285</v>
      </c>
      <c r="X540" s="6">
        <v>109.980019273285</v>
      </c>
      <c r="Y540" s="6">
        <v>109.980019273285</v>
      </c>
      <c r="Z540" s="6">
        <v>109.980019273285</v>
      </c>
      <c r="AA540" s="6">
        <v>109.980019273285</v>
      </c>
      <c r="AB540" s="6">
        <v>109.980019273285</v>
      </c>
      <c r="AC540" s="6">
        <v>109.980019273285</v>
      </c>
      <c r="AD540" s="6">
        <v>109.980019273285</v>
      </c>
      <c r="AE540" s="6">
        <v>109.980019273285</v>
      </c>
      <c r="AF540" s="6">
        <v>109.980019273285</v>
      </c>
      <c r="AG540" s="6">
        <v>109.980019273285</v>
      </c>
      <c r="AH540" s="6">
        <v>109.980019273285</v>
      </c>
      <c r="AI540" s="6">
        <v>109.980019273285</v>
      </c>
      <c r="AJ540" s="6">
        <v>109.980019273285</v>
      </c>
      <c r="AK540" s="6">
        <v>109.980019273285</v>
      </c>
      <c r="AL540" s="6">
        <v>109.980019273285</v>
      </c>
      <c r="AM540" s="6">
        <v>109.980019273285</v>
      </c>
      <c r="AN540" s="4"/>
      <c r="AO540" s="4"/>
    </row>
    <row r="541" spans="1:41" ht="18.75" customHeight="1" x14ac:dyDescent="0.25">
      <c r="A541" s="14" t="s">
        <v>347</v>
      </c>
      <c r="B541" s="2" t="s">
        <v>4</v>
      </c>
      <c r="C541" s="2" t="s">
        <v>2</v>
      </c>
      <c r="D541" s="2" t="s">
        <v>26</v>
      </c>
      <c r="E541" s="2" t="s">
        <v>42</v>
      </c>
      <c r="F541" s="2" t="s">
        <v>266</v>
      </c>
      <c r="G541" s="4"/>
      <c r="H541" s="6">
        <v>10.5699687047381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4"/>
      <c r="AO541" s="4"/>
    </row>
    <row r="542" spans="1:41" ht="18.75" customHeight="1" x14ac:dyDescent="0.25">
      <c r="A542" s="14" t="s">
        <v>347</v>
      </c>
      <c r="B542" s="2" t="s">
        <v>4</v>
      </c>
      <c r="C542" s="2" t="s">
        <v>2</v>
      </c>
      <c r="D542" s="2" t="s">
        <v>26</v>
      </c>
      <c r="E542" s="2" t="s">
        <v>138</v>
      </c>
      <c r="F542" s="2" t="s">
        <v>163</v>
      </c>
      <c r="G542" s="4"/>
      <c r="H542" s="6">
        <v>108.583327726555</v>
      </c>
      <c r="I542" s="6">
        <v>104.968907819992</v>
      </c>
      <c r="J542" s="6">
        <v>94.397617121401794</v>
      </c>
      <c r="K542" s="6">
        <v>93.596366515180407</v>
      </c>
      <c r="L542" s="6">
        <v>51.504170169832697</v>
      </c>
      <c r="M542" s="6">
        <v>51.504170169832697</v>
      </c>
      <c r="N542" s="6">
        <v>51.504170169832697</v>
      </c>
      <c r="O542" s="6">
        <v>51.504170169832697</v>
      </c>
      <c r="P542" s="6">
        <v>16.1127408665395</v>
      </c>
      <c r="Q542" s="6">
        <v>5.5023366949619597</v>
      </c>
      <c r="R542" s="6">
        <v>2.7553410897176001</v>
      </c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4"/>
      <c r="AO542" s="4"/>
    </row>
    <row r="543" spans="1:41" ht="18.75" customHeight="1" x14ac:dyDescent="0.25">
      <c r="A543" s="14" t="s">
        <v>347</v>
      </c>
      <c r="B543" s="2" t="s">
        <v>4</v>
      </c>
      <c r="C543" s="2" t="s">
        <v>2</v>
      </c>
      <c r="D543" s="2" t="s">
        <v>26</v>
      </c>
      <c r="E543" s="2" t="s">
        <v>139</v>
      </c>
      <c r="F543" s="2" t="s">
        <v>164</v>
      </c>
      <c r="G543" s="4"/>
      <c r="H543" s="6"/>
      <c r="I543" s="6"/>
      <c r="J543" s="6"/>
      <c r="K543" s="6"/>
      <c r="L543" s="6"/>
      <c r="M543" s="6">
        <v>4.2173237210894099</v>
      </c>
      <c r="N543" s="6">
        <v>3.9923997892979699</v>
      </c>
      <c r="O543" s="6">
        <v>0.454843686645441</v>
      </c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4"/>
      <c r="AO543" s="4"/>
    </row>
    <row r="544" spans="1:41" ht="18.75" customHeight="1" x14ac:dyDescent="0.25">
      <c r="A544" s="14" t="s">
        <v>347</v>
      </c>
      <c r="B544" s="2" t="s">
        <v>4</v>
      </c>
      <c r="C544" s="2" t="s">
        <v>2</v>
      </c>
      <c r="D544" s="2" t="s">
        <v>26</v>
      </c>
      <c r="E544" s="2" t="s">
        <v>139</v>
      </c>
      <c r="F544" s="2" t="s">
        <v>167</v>
      </c>
      <c r="G544" s="4"/>
      <c r="H544" s="6">
        <v>5.3745045379355103</v>
      </c>
      <c r="I544" s="6">
        <v>5.0787114532931703</v>
      </c>
      <c r="J544" s="6">
        <v>4.8554713894121502</v>
      </c>
      <c r="K544" s="6">
        <v>4.63223132553113</v>
      </c>
      <c r="L544" s="6">
        <v>4.4089912616501099</v>
      </c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4"/>
      <c r="AO544" s="4"/>
    </row>
    <row r="545" spans="1:41" ht="18.75" customHeight="1" x14ac:dyDescent="0.25">
      <c r="A545" s="14" t="s">
        <v>347</v>
      </c>
      <c r="B545" s="2" t="s">
        <v>4</v>
      </c>
      <c r="C545" s="2" t="s">
        <v>2</v>
      </c>
      <c r="D545" s="2" t="s">
        <v>26</v>
      </c>
      <c r="E545" s="2" t="s">
        <v>139</v>
      </c>
      <c r="F545" s="2" t="s">
        <v>258</v>
      </c>
      <c r="G545" s="4"/>
      <c r="H545" s="6">
        <v>0.26078636194077998</v>
      </c>
      <c r="I545" s="6">
        <v>0.24643363381735101</v>
      </c>
      <c r="J545" s="6">
        <v>0.235601386177029</v>
      </c>
      <c r="K545" s="6">
        <v>0.22476913853670599</v>
      </c>
      <c r="L545" s="6">
        <v>0.21393689089638199</v>
      </c>
      <c r="M545" s="6">
        <v>0.17153211993574399</v>
      </c>
      <c r="N545" s="6">
        <v>0.16238374020583801</v>
      </c>
      <c r="O545" s="6">
        <v>1.8499955651857799E-2</v>
      </c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4"/>
      <c r="AO545" s="4"/>
    </row>
    <row r="546" spans="1:41" ht="18.75" customHeight="1" x14ac:dyDescent="0.25">
      <c r="A546" s="14" t="s">
        <v>347</v>
      </c>
      <c r="B546" s="2" t="s">
        <v>4</v>
      </c>
      <c r="C546" s="2" t="s">
        <v>2</v>
      </c>
      <c r="D546" s="2" t="s">
        <v>26</v>
      </c>
      <c r="E546" s="2" t="s">
        <v>140</v>
      </c>
      <c r="F546" s="2" t="s">
        <v>261</v>
      </c>
      <c r="G546" s="4"/>
      <c r="H546" s="6">
        <v>7.6261793933805194E-2</v>
      </c>
      <c r="I546" s="6">
        <v>7.4876163330034495E-2</v>
      </c>
      <c r="J546" s="6">
        <v>7.4922840149444794E-2</v>
      </c>
      <c r="K546" s="6">
        <v>7.4969516968854996E-2</v>
      </c>
      <c r="L546" s="6">
        <v>7.5016193788265295E-2</v>
      </c>
      <c r="M546" s="6">
        <v>6.9307107423537101E-2</v>
      </c>
      <c r="N546" s="6">
        <v>6.3598021058808796E-2</v>
      </c>
      <c r="O546" s="6">
        <v>5.8900117824654999E-2</v>
      </c>
      <c r="P546" s="6">
        <v>5.4202214590501202E-2</v>
      </c>
      <c r="Q546" s="6">
        <v>5.0308158339698601E-2</v>
      </c>
      <c r="R546" s="6">
        <v>4.6414102088896E-2</v>
      </c>
      <c r="S546" s="6">
        <v>4.2520045838093302E-2</v>
      </c>
      <c r="T546" s="6">
        <v>3.9788271493942498E-2</v>
      </c>
      <c r="U546" s="6">
        <v>3.7056497149791701E-2</v>
      </c>
      <c r="V546" s="6">
        <v>1.79651735218327E-2</v>
      </c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4"/>
      <c r="AO546" s="4"/>
    </row>
    <row r="547" spans="1:41" ht="18.75" customHeight="1" x14ac:dyDescent="0.25">
      <c r="A547" s="14" t="s">
        <v>347</v>
      </c>
      <c r="B547" s="2" t="s">
        <v>4</v>
      </c>
      <c r="C547" s="2" t="s">
        <v>2</v>
      </c>
      <c r="D547" s="2" t="s">
        <v>26</v>
      </c>
      <c r="E547" s="2" t="s">
        <v>43</v>
      </c>
      <c r="F547" s="2" t="s">
        <v>191</v>
      </c>
      <c r="G547" s="4"/>
      <c r="H547" s="6">
        <v>8.0320016708031794</v>
      </c>
      <c r="I547" s="6">
        <v>9.6521000919260995</v>
      </c>
      <c r="J547" s="6">
        <v>9.0827757219404095</v>
      </c>
      <c r="K547" s="6">
        <v>8.5202313172778208</v>
      </c>
      <c r="L547" s="6">
        <v>7.9644668779383299</v>
      </c>
      <c r="M547" s="6">
        <v>7.4092831028515604</v>
      </c>
      <c r="N547" s="6">
        <v>6.8486809789155503</v>
      </c>
      <c r="O547" s="6">
        <v>6.3224109673052</v>
      </c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4"/>
      <c r="AO547" s="4"/>
    </row>
    <row r="548" spans="1:41" ht="18.75" customHeight="1" x14ac:dyDescent="0.25">
      <c r="A548" s="14" t="s">
        <v>347</v>
      </c>
      <c r="B548" s="2" t="s">
        <v>4</v>
      </c>
      <c r="C548" s="2" t="s">
        <v>2</v>
      </c>
      <c r="D548" s="2" t="s">
        <v>26</v>
      </c>
      <c r="E548" s="2" t="s">
        <v>43</v>
      </c>
      <c r="F548" s="2" t="s">
        <v>250</v>
      </c>
      <c r="G548" s="4"/>
      <c r="H548" s="6">
        <v>25.455100000000002</v>
      </c>
      <c r="I548" s="6">
        <v>24.8811</v>
      </c>
      <c r="J548" s="6">
        <v>25.434639930646199</v>
      </c>
      <c r="K548" s="6">
        <v>25.9813998959693</v>
      </c>
      <c r="L548" s="6">
        <v>26.5213798959693</v>
      </c>
      <c r="M548" s="6">
        <v>27.054579930646199</v>
      </c>
      <c r="N548" s="6">
        <v>27.581</v>
      </c>
      <c r="O548" s="6">
        <v>28.064602279091801</v>
      </c>
      <c r="P548" s="6">
        <v>28.542643418637599</v>
      </c>
      <c r="Q548" s="6">
        <v>29.0818375620442</v>
      </c>
      <c r="R548" s="6">
        <v>29.5591583746961</v>
      </c>
      <c r="S548" s="6">
        <v>30.031199999999998</v>
      </c>
      <c r="T548" s="6">
        <v>30.4046371710965</v>
      </c>
      <c r="U548" s="6">
        <v>30.776495756644699</v>
      </c>
      <c r="V548" s="6">
        <v>31.146775756644701</v>
      </c>
      <c r="W548" s="6">
        <v>31.515477171096499</v>
      </c>
      <c r="X548" s="6">
        <v>31.8826</v>
      </c>
      <c r="Y548" s="6">
        <v>32.326361281694098</v>
      </c>
      <c r="Z548" s="6">
        <v>32.772151922541099</v>
      </c>
      <c r="AA548" s="6">
        <v>33.219971922541099</v>
      </c>
      <c r="AB548" s="6">
        <v>33.669821281693999</v>
      </c>
      <c r="AC548" s="6">
        <v>34.121699999999997</v>
      </c>
      <c r="AD548" s="6">
        <v>34.722296047578801</v>
      </c>
      <c r="AE548" s="6">
        <v>35.323404071368202</v>
      </c>
      <c r="AF548" s="6">
        <v>35.925024071368199</v>
      </c>
      <c r="AG548" s="6">
        <v>36.527156047578799</v>
      </c>
      <c r="AH548" s="6">
        <v>37.129800000000003</v>
      </c>
      <c r="AI548" s="6">
        <v>37.819418436186602</v>
      </c>
      <c r="AJ548" s="6">
        <v>38.508577654279797</v>
      </c>
      <c r="AK548" s="6">
        <v>39.197277654279802</v>
      </c>
      <c r="AL548" s="6">
        <v>39.885518436186501</v>
      </c>
      <c r="AM548" s="6">
        <v>40.573300000000003</v>
      </c>
      <c r="AN548" s="4"/>
      <c r="AO548" s="4"/>
    </row>
    <row r="549" spans="1:41" ht="18.75" customHeight="1" x14ac:dyDescent="0.25">
      <c r="A549" s="14" t="s">
        <v>347</v>
      </c>
      <c r="B549" s="2" t="s">
        <v>4</v>
      </c>
      <c r="C549" s="2" t="s">
        <v>2</v>
      </c>
      <c r="D549" s="2" t="s">
        <v>26</v>
      </c>
      <c r="E549" s="2" t="s">
        <v>44</v>
      </c>
      <c r="F549" s="2" t="s">
        <v>265</v>
      </c>
      <c r="G549" s="4"/>
      <c r="H549" s="6">
        <v>172.19093926625499</v>
      </c>
      <c r="I549" s="6">
        <v>183.300032122142</v>
      </c>
      <c r="J549" s="6">
        <v>183.300032122142</v>
      </c>
      <c r="K549" s="6">
        <v>183.300032122142</v>
      </c>
      <c r="L549" s="6">
        <v>183.300032122142</v>
      </c>
      <c r="M549" s="6">
        <v>183.300032122142</v>
      </c>
      <c r="N549" s="6">
        <v>183.300032122142</v>
      </c>
      <c r="O549" s="6">
        <v>183.300032122142</v>
      </c>
      <c r="P549" s="6">
        <v>183.300032122142</v>
      </c>
      <c r="Q549" s="6">
        <v>183.300032122142</v>
      </c>
      <c r="R549" s="6">
        <v>183.300032122142</v>
      </c>
      <c r="S549" s="6">
        <v>183.300032122142</v>
      </c>
      <c r="T549" s="6">
        <v>183.300032122142</v>
      </c>
      <c r="U549" s="6">
        <v>183.300032122142</v>
      </c>
      <c r="V549" s="6">
        <v>183.300032122142</v>
      </c>
      <c r="W549" s="6">
        <v>183.300032122142</v>
      </c>
      <c r="X549" s="6">
        <v>183.300032122142</v>
      </c>
      <c r="Y549" s="6">
        <v>183.300032122142</v>
      </c>
      <c r="Z549" s="6">
        <v>183.300032122142</v>
      </c>
      <c r="AA549" s="6">
        <v>183.300032122142</v>
      </c>
      <c r="AB549" s="6">
        <v>183.300032122142</v>
      </c>
      <c r="AC549" s="6">
        <v>183.300032122142</v>
      </c>
      <c r="AD549" s="6">
        <v>183.300032122142</v>
      </c>
      <c r="AE549" s="6">
        <v>183.300032122142</v>
      </c>
      <c r="AF549" s="6">
        <v>183.300032122142</v>
      </c>
      <c r="AG549" s="6">
        <v>183.300032122142</v>
      </c>
      <c r="AH549" s="6">
        <v>183.300032122142</v>
      </c>
      <c r="AI549" s="6">
        <v>183.300032122142</v>
      </c>
      <c r="AJ549" s="6">
        <v>183.300032122142</v>
      </c>
      <c r="AK549" s="6">
        <v>183.300032122142</v>
      </c>
      <c r="AL549" s="6">
        <v>183.300032122142</v>
      </c>
      <c r="AM549" s="6">
        <v>183.300032122142</v>
      </c>
      <c r="AN549" s="4"/>
      <c r="AO549" s="4"/>
    </row>
    <row r="550" spans="1:41" ht="18.75" customHeight="1" x14ac:dyDescent="0.25">
      <c r="A550" s="14" t="s">
        <v>347</v>
      </c>
      <c r="B550" s="2" t="s">
        <v>4</v>
      </c>
      <c r="C550" s="2" t="s">
        <v>2</v>
      </c>
      <c r="D550" s="2" t="s">
        <v>26</v>
      </c>
      <c r="E550" s="2" t="s">
        <v>44</v>
      </c>
      <c r="F550" s="2" t="s">
        <v>266</v>
      </c>
      <c r="G550" s="4"/>
      <c r="H550" s="6">
        <v>329.41224536042102</v>
      </c>
      <c r="I550" s="6">
        <v>388.81771965365903</v>
      </c>
      <c r="J550" s="6">
        <v>388.81771965365903</v>
      </c>
      <c r="K550" s="6">
        <v>388.81771965365903</v>
      </c>
      <c r="L550" s="6">
        <v>388.81771965365903</v>
      </c>
      <c r="M550" s="6">
        <v>388.81771965365903</v>
      </c>
      <c r="N550" s="6">
        <v>388.81771965365903</v>
      </c>
      <c r="O550" s="6">
        <v>388.81771965365903</v>
      </c>
      <c r="P550" s="6">
        <v>388.81771965365903</v>
      </c>
      <c r="Q550" s="6">
        <v>388.81771965365903</v>
      </c>
      <c r="R550" s="6">
        <v>388.81771965365903</v>
      </c>
      <c r="S550" s="6">
        <v>388.81771965365903</v>
      </c>
      <c r="T550" s="6">
        <v>388.81771965365903</v>
      </c>
      <c r="U550" s="6">
        <v>388.81771965365903</v>
      </c>
      <c r="V550" s="6">
        <v>388.81771965365903</v>
      </c>
      <c r="W550" s="6">
        <v>388.81771965365903</v>
      </c>
      <c r="X550" s="6">
        <v>388.81771965365903</v>
      </c>
      <c r="Y550" s="6">
        <v>388.81771965365903</v>
      </c>
      <c r="Z550" s="6">
        <v>388.81771965365903</v>
      </c>
      <c r="AA550" s="6">
        <v>388.81771965365903</v>
      </c>
      <c r="AB550" s="6">
        <v>388.81771965365903</v>
      </c>
      <c r="AC550" s="6">
        <v>388.81771965365903</v>
      </c>
      <c r="AD550" s="6">
        <v>388.81771965365903</v>
      </c>
      <c r="AE550" s="6">
        <v>388.81771965365903</v>
      </c>
      <c r="AF550" s="6">
        <v>388.81771965365903</v>
      </c>
      <c r="AG550" s="6">
        <v>388.81771965365903</v>
      </c>
      <c r="AH550" s="6">
        <v>388.81771965365903</v>
      </c>
      <c r="AI550" s="6">
        <v>388.81771965365903</v>
      </c>
      <c r="AJ550" s="6">
        <v>388.81771965365903</v>
      </c>
      <c r="AK550" s="6">
        <v>388.81771965365903</v>
      </c>
      <c r="AL550" s="6">
        <v>388.81771965365903</v>
      </c>
      <c r="AM550" s="6">
        <v>388.81771965365903</v>
      </c>
      <c r="AN550" s="4"/>
      <c r="AO550" s="4"/>
    </row>
    <row r="551" spans="1:41" ht="18.75" customHeight="1" x14ac:dyDescent="0.25">
      <c r="A551" s="14" t="s">
        <v>347</v>
      </c>
      <c r="B551" s="2" t="s">
        <v>4</v>
      </c>
      <c r="C551" s="2" t="s">
        <v>2</v>
      </c>
      <c r="D551" s="2" t="s">
        <v>26</v>
      </c>
      <c r="E551" s="2" t="s">
        <v>141</v>
      </c>
      <c r="F551" s="2" t="s">
        <v>165</v>
      </c>
      <c r="G551" s="4"/>
      <c r="H551" s="6">
        <v>113.321168509804</v>
      </c>
      <c r="I551" s="6">
        <v>101.180776321772</v>
      </c>
      <c r="J551" s="6">
        <v>88.380228208068502</v>
      </c>
      <c r="K551" s="6">
        <v>75.579680094364804</v>
      </c>
      <c r="L551" s="6">
        <v>62.779131980661198</v>
      </c>
      <c r="M551" s="6">
        <v>49.058872505490697</v>
      </c>
      <c r="N551" s="6">
        <v>35.338613030320197</v>
      </c>
      <c r="O551" s="6">
        <v>69.416111716177397</v>
      </c>
      <c r="P551" s="6">
        <v>66.018227534463804</v>
      </c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4"/>
      <c r="AO551" s="4"/>
    </row>
    <row r="552" spans="1:41" ht="18.75" customHeight="1" x14ac:dyDescent="0.25">
      <c r="A552" s="14" t="s">
        <v>347</v>
      </c>
      <c r="B552" s="2" t="s">
        <v>4</v>
      </c>
      <c r="C552" s="2" t="s">
        <v>2</v>
      </c>
      <c r="D552" s="2" t="s">
        <v>26</v>
      </c>
      <c r="E552" s="2" t="s">
        <v>141</v>
      </c>
      <c r="F552" s="2" t="s">
        <v>168</v>
      </c>
      <c r="G552" s="4"/>
      <c r="H552" s="6">
        <v>44.476355941823698</v>
      </c>
      <c r="I552" s="6">
        <v>45.696659303036199</v>
      </c>
      <c r="J552" s="6">
        <v>46.983318880962699</v>
      </c>
      <c r="K552" s="6">
        <v>48.269978458889099</v>
      </c>
      <c r="L552" s="6">
        <v>49.556638036815599</v>
      </c>
      <c r="M552" s="6">
        <v>50.935743299227397</v>
      </c>
      <c r="N552" s="6">
        <v>52.314848561639202</v>
      </c>
      <c r="O552" s="6">
        <v>10.0394455587384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4"/>
      <c r="AO552" s="4"/>
    </row>
    <row r="553" spans="1:41" ht="18.75" customHeight="1" x14ac:dyDescent="0.25">
      <c r="A553" s="14" t="s">
        <v>347</v>
      </c>
      <c r="B553" s="2" t="s">
        <v>4</v>
      </c>
      <c r="C553" s="2" t="s">
        <v>2</v>
      </c>
      <c r="D553" s="2" t="s">
        <v>26</v>
      </c>
      <c r="E553" s="2" t="s">
        <v>141</v>
      </c>
      <c r="F553" s="2" t="s">
        <v>259</v>
      </c>
      <c r="G553" s="4"/>
      <c r="H553" s="6">
        <v>3.5994360077638201</v>
      </c>
      <c r="I553" s="6">
        <v>3.2484844769138199</v>
      </c>
      <c r="J553" s="6">
        <v>2.8784493176994501</v>
      </c>
      <c r="K553" s="6">
        <v>2.5084141584850799</v>
      </c>
      <c r="L553" s="6">
        <v>2.1383789992706999</v>
      </c>
      <c r="M553" s="6">
        <v>1.7417570457215401</v>
      </c>
      <c r="N553" s="6">
        <v>1.3451350921723699</v>
      </c>
      <c r="O553" s="6">
        <v>0.74512831551301195</v>
      </c>
      <c r="P553" s="6">
        <v>0.40234280973551401</v>
      </c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4"/>
      <c r="AO553" s="4"/>
    </row>
    <row r="554" spans="1:41" ht="18.75" customHeight="1" x14ac:dyDescent="0.25">
      <c r="A554" s="14" t="s">
        <v>347</v>
      </c>
      <c r="B554" s="2" t="s">
        <v>4</v>
      </c>
      <c r="C554" s="2" t="s">
        <v>2</v>
      </c>
      <c r="D554" s="2" t="s">
        <v>26</v>
      </c>
      <c r="E554" s="2" t="s">
        <v>142</v>
      </c>
      <c r="F554" s="2" t="s">
        <v>169</v>
      </c>
      <c r="G554" s="4"/>
      <c r="H554" s="6">
        <v>27.921769478362901</v>
      </c>
      <c r="I554" s="6">
        <v>26.039517189226402</v>
      </c>
      <c r="J554" s="6">
        <v>24.851100935094902</v>
      </c>
      <c r="K554" s="6">
        <v>23.662684680963402</v>
      </c>
      <c r="L554" s="6">
        <v>22.474268426831799</v>
      </c>
      <c r="M554" s="6">
        <v>20.748491851892499</v>
      </c>
      <c r="N554" s="6">
        <v>19.0227152769531</v>
      </c>
      <c r="O554" s="6">
        <v>17.585572861773599</v>
      </c>
      <c r="P554" s="6">
        <v>16.148430446593999</v>
      </c>
      <c r="Q554" s="6">
        <v>14.7778866452656</v>
      </c>
      <c r="R554" s="6">
        <v>13.407342843937201</v>
      </c>
      <c r="S554" s="6">
        <v>12.0367990426088</v>
      </c>
      <c r="T554" s="6">
        <v>11.3274996751788</v>
      </c>
      <c r="U554" s="6">
        <v>10.618200307748699</v>
      </c>
      <c r="V554" s="6">
        <v>3.19328934183621</v>
      </c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4"/>
      <c r="AO554" s="4"/>
    </row>
    <row r="555" spans="1:41" ht="18.75" customHeight="1" x14ac:dyDescent="0.25">
      <c r="A555" s="14" t="s">
        <v>347</v>
      </c>
      <c r="B555" s="2" t="s">
        <v>4</v>
      </c>
      <c r="C555" s="2" t="s">
        <v>2</v>
      </c>
      <c r="D555" s="2" t="s">
        <v>26</v>
      </c>
      <c r="E555" s="2" t="s">
        <v>142</v>
      </c>
      <c r="F555" s="2" t="s">
        <v>260</v>
      </c>
      <c r="G555" s="4"/>
      <c r="H555" s="6">
        <v>0.70449777469861197</v>
      </c>
      <c r="I555" s="6">
        <v>0.64268041009730903</v>
      </c>
      <c r="J555" s="6">
        <v>0.60365016887844203</v>
      </c>
      <c r="K555" s="6">
        <v>0.56461992765957503</v>
      </c>
      <c r="L555" s="6">
        <v>0.52558968644070803</v>
      </c>
      <c r="M555" s="6">
        <v>0.46891133340103303</v>
      </c>
      <c r="N555" s="6">
        <v>0.41223298036135803</v>
      </c>
      <c r="O555" s="6">
        <v>0.36503401708959399</v>
      </c>
      <c r="P555" s="6">
        <v>0.31783505381782901</v>
      </c>
      <c r="Q555" s="6">
        <v>0.27282333761073102</v>
      </c>
      <c r="R555" s="6">
        <v>0.22781162140363301</v>
      </c>
      <c r="S555" s="6">
        <v>0.182799905196534</v>
      </c>
      <c r="T555" s="6">
        <v>0.159504931477569</v>
      </c>
      <c r="U555" s="6">
        <v>0.13620995775860401</v>
      </c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4"/>
      <c r="AO555" s="4"/>
    </row>
    <row r="556" spans="1:41" ht="18.75" customHeight="1" x14ac:dyDescent="0.25">
      <c r="A556" s="14" t="s">
        <v>347</v>
      </c>
      <c r="B556" s="2" t="s">
        <v>4</v>
      </c>
      <c r="C556" s="2" t="s">
        <v>2</v>
      </c>
      <c r="D556" s="2" t="s">
        <v>26</v>
      </c>
      <c r="E556" s="2" t="s">
        <v>143</v>
      </c>
      <c r="F556" s="2" t="s">
        <v>270</v>
      </c>
      <c r="G556" s="4"/>
      <c r="H556" s="6">
        <v>344.38187853250997</v>
      </c>
      <c r="I556" s="6">
        <v>366.600064244284</v>
      </c>
      <c r="J556" s="6">
        <v>366.600064244284</v>
      </c>
      <c r="K556" s="6">
        <v>366.600064244284</v>
      </c>
      <c r="L556" s="6">
        <v>366.600064244284</v>
      </c>
      <c r="M556" s="6">
        <v>366.600064244284</v>
      </c>
      <c r="N556" s="6">
        <v>366.600064244284</v>
      </c>
      <c r="O556" s="6">
        <v>366.600064244284</v>
      </c>
      <c r="P556" s="6">
        <v>366.600064244284</v>
      </c>
      <c r="Q556" s="6">
        <v>366.600064244284</v>
      </c>
      <c r="R556" s="6">
        <v>366.600064244284</v>
      </c>
      <c r="S556" s="6">
        <v>366.600064244284</v>
      </c>
      <c r="T556" s="6">
        <v>366.600064244284</v>
      </c>
      <c r="U556" s="6">
        <v>366.600064244284</v>
      </c>
      <c r="V556" s="6">
        <v>366.600064244284</v>
      </c>
      <c r="W556" s="6">
        <v>366.600064244284</v>
      </c>
      <c r="X556" s="6">
        <v>366.600064244284</v>
      </c>
      <c r="Y556" s="6">
        <v>366.600064244284</v>
      </c>
      <c r="Z556" s="6">
        <v>366.600064244284</v>
      </c>
      <c r="AA556" s="6">
        <v>366.600064244284</v>
      </c>
      <c r="AB556" s="6">
        <v>366.600064244284</v>
      </c>
      <c r="AC556" s="6">
        <v>366.600064244284</v>
      </c>
      <c r="AD556" s="6">
        <v>366.600064244284</v>
      </c>
      <c r="AE556" s="6">
        <v>366.600064244284</v>
      </c>
      <c r="AF556" s="6">
        <v>366.600064244284</v>
      </c>
      <c r="AG556" s="6">
        <v>366.600064244284</v>
      </c>
      <c r="AH556" s="6">
        <v>366.600064244284</v>
      </c>
      <c r="AI556" s="6">
        <v>366.600064244284</v>
      </c>
      <c r="AJ556" s="6">
        <v>366.600064244284</v>
      </c>
      <c r="AK556" s="6">
        <v>366.600064244284</v>
      </c>
      <c r="AL556" s="6">
        <v>366.600064244284</v>
      </c>
      <c r="AM556" s="6">
        <v>366.600064244284</v>
      </c>
      <c r="AN556" s="4"/>
      <c r="AO556" s="4"/>
    </row>
    <row r="557" spans="1:41" ht="18.75" customHeight="1" x14ac:dyDescent="0.25">
      <c r="A557" s="14" t="s">
        <v>347</v>
      </c>
      <c r="B557" s="2" t="s">
        <v>4</v>
      </c>
      <c r="C557" s="2" t="s">
        <v>2</v>
      </c>
      <c r="D557" s="2" t="s">
        <v>26</v>
      </c>
      <c r="E557" s="2" t="s">
        <v>144</v>
      </c>
      <c r="F557" s="2" t="s">
        <v>271</v>
      </c>
      <c r="G557" s="4"/>
      <c r="H557" s="6">
        <v>485.68953965939698</v>
      </c>
      <c r="I557" s="6">
        <v>555.45464279437101</v>
      </c>
      <c r="J557" s="6">
        <v>555.45464279437101</v>
      </c>
      <c r="K557" s="6">
        <v>555.45464279437101</v>
      </c>
      <c r="L557" s="6">
        <v>555.45464279437101</v>
      </c>
      <c r="M557" s="6">
        <v>555.45464279437101</v>
      </c>
      <c r="N557" s="6">
        <v>555.45464279437101</v>
      </c>
      <c r="O557" s="6">
        <v>555.45464279437101</v>
      </c>
      <c r="P557" s="6">
        <v>555.45464279437101</v>
      </c>
      <c r="Q557" s="6">
        <v>555.45464279437101</v>
      </c>
      <c r="R557" s="6">
        <v>555.45464279437101</v>
      </c>
      <c r="S557" s="6">
        <v>555.45464279437101</v>
      </c>
      <c r="T557" s="6">
        <v>555.45464279437101</v>
      </c>
      <c r="U557" s="6">
        <v>555.45464279437101</v>
      </c>
      <c r="V557" s="6">
        <v>555.45464279437101</v>
      </c>
      <c r="W557" s="6">
        <v>555.45464279437101</v>
      </c>
      <c r="X557" s="6">
        <v>555.45464279437101</v>
      </c>
      <c r="Y557" s="6">
        <v>555.45464279437101</v>
      </c>
      <c r="Z557" s="6">
        <v>555.45464279437101</v>
      </c>
      <c r="AA557" s="6">
        <v>555.45464279437101</v>
      </c>
      <c r="AB557" s="6">
        <v>555.45464279437101</v>
      </c>
      <c r="AC557" s="6">
        <v>555.45464279437101</v>
      </c>
      <c r="AD557" s="6">
        <v>555.45464279437101</v>
      </c>
      <c r="AE557" s="6">
        <v>555.45464279437101</v>
      </c>
      <c r="AF557" s="6">
        <v>555.45464279437101</v>
      </c>
      <c r="AG557" s="6">
        <v>555.45464279437101</v>
      </c>
      <c r="AH557" s="6">
        <v>555.45464279437101</v>
      </c>
      <c r="AI557" s="6">
        <v>555.45464279437101</v>
      </c>
      <c r="AJ557" s="6">
        <v>555.45464279437101</v>
      </c>
      <c r="AK557" s="6">
        <v>555.45464279437101</v>
      </c>
      <c r="AL557" s="6">
        <v>555.45464279437101</v>
      </c>
      <c r="AM557" s="6">
        <v>555.45464279437101</v>
      </c>
      <c r="AN557" s="4"/>
      <c r="AO557" s="4"/>
    </row>
    <row r="558" spans="1:41" ht="18.75" customHeight="1" x14ac:dyDescent="0.25">
      <c r="A558" s="14" t="s">
        <v>347</v>
      </c>
      <c r="B558" s="2" t="s">
        <v>4</v>
      </c>
      <c r="C558" s="2" t="s">
        <v>2</v>
      </c>
      <c r="D558" s="2" t="s">
        <v>26</v>
      </c>
      <c r="E558" s="2" t="s">
        <v>45</v>
      </c>
      <c r="F558" s="2" t="s">
        <v>170</v>
      </c>
      <c r="G558" s="4"/>
      <c r="H558" s="6">
        <v>68.678696673107595</v>
      </c>
      <c r="I558" s="6">
        <v>55.498016951083997</v>
      </c>
      <c r="J558" s="6">
        <v>43.451911431261003</v>
      </c>
      <c r="K558" s="6">
        <v>50.743687576035803</v>
      </c>
      <c r="L558" s="6">
        <v>48.366522888511597</v>
      </c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4"/>
      <c r="AO558" s="4"/>
    </row>
    <row r="559" spans="1:41" ht="18.75" customHeight="1" x14ac:dyDescent="0.25">
      <c r="A559" s="14" t="s">
        <v>347</v>
      </c>
      <c r="B559" s="2" t="s">
        <v>4</v>
      </c>
      <c r="C559" s="2" t="s">
        <v>2</v>
      </c>
      <c r="D559" s="2" t="s">
        <v>26</v>
      </c>
      <c r="E559" s="2" t="s">
        <v>46</v>
      </c>
      <c r="F559" s="2" t="s">
        <v>171</v>
      </c>
      <c r="G559" s="4"/>
      <c r="H559" s="6">
        <v>366.97814570935401</v>
      </c>
      <c r="I559" s="6">
        <v>354.76252160851698</v>
      </c>
      <c r="J559" s="6">
        <v>319.03482068473699</v>
      </c>
      <c r="K559" s="6">
        <v>316.32684085140397</v>
      </c>
      <c r="L559" s="6">
        <v>174.068204216602</v>
      </c>
      <c r="M559" s="6">
        <v>174.068204216602</v>
      </c>
      <c r="N559" s="6">
        <v>174.068204216602</v>
      </c>
      <c r="O559" s="6">
        <v>174.068204216602</v>
      </c>
      <c r="P559" s="6">
        <v>54.456092747394301</v>
      </c>
      <c r="Q559" s="6">
        <v>18.596200352882001</v>
      </c>
      <c r="R559" s="6">
        <v>9.3122027577541999</v>
      </c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4"/>
      <c r="AO559" s="4"/>
    </row>
    <row r="560" spans="1:41" ht="18.75" customHeight="1" x14ac:dyDescent="0.25">
      <c r="A560" s="14" t="s">
        <v>347</v>
      </c>
      <c r="B560" s="2" t="s">
        <v>4</v>
      </c>
      <c r="C560" s="2" t="s">
        <v>2</v>
      </c>
      <c r="D560" s="2" t="s">
        <v>26</v>
      </c>
      <c r="E560" s="2" t="s">
        <v>47</v>
      </c>
      <c r="F560" s="2" t="s">
        <v>172</v>
      </c>
      <c r="G560" s="4"/>
      <c r="H560" s="6">
        <v>727.99808370307301</v>
      </c>
      <c r="I560" s="6">
        <v>689.086682591113</v>
      </c>
      <c r="J560" s="6">
        <v>655.59225239616205</v>
      </c>
      <c r="K560" s="6">
        <v>622.09782220121099</v>
      </c>
      <c r="L560" s="6">
        <v>588.60339200626004</v>
      </c>
      <c r="M560" s="6">
        <v>541.95410388484697</v>
      </c>
      <c r="N560" s="6">
        <v>495.30481576343402</v>
      </c>
      <c r="O560" s="6">
        <v>458.31235504878902</v>
      </c>
      <c r="P560" s="6">
        <v>421.31989433414299</v>
      </c>
      <c r="Q560" s="6">
        <v>384.32743361949798</v>
      </c>
      <c r="R560" s="6">
        <v>245.97814354745901</v>
      </c>
      <c r="S560" s="6">
        <v>245.97814354745901</v>
      </c>
      <c r="T560" s="6">
        <v>245.97814354745901</v>
      </c>
      <c r="U560" s="6">
        <v>174.18093218067301</v>
      </c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4"/>
      <c r="AO560" s="4"/>
    </row>
    <row r="561" spans="1:41" ht="18.75" customHeight="1" x14ac:dyDescent="0.25">
      <c r="A561" s="14" t="s">
        <v>347</v>
      </c>
      <c r="B561" s="2" t="s">
        <v>4</v>
      </c>
      <c r="C561" s="2" t="s">
        <v>2</v>
      </c>
      <c r="D561" s="2" t="s">
        <v>26</v>
      </c>
      <c r="E561" s="2" t="s">
        <v>48</v>
      </c>
      <c r="F561" s="2" t="s">
        <v>173</v>
      </c>
      <c r="G561" s="4"/>
      <c r="H561" s="6">
        <v>7.2846848137516496</v>
      </c>
      <c r="I561" s="6">
        <v>6.8837623889034303</v>
      </c>
      <c r="J561" s="6">
        <v>6.5811794267538302</v>
      </c>
      <c r="K561" s="6">
        <v>6.2785964646042203</v>
      </c>
      <c r="L561" s="6">
        <v>5.9760135024546202</v>
      </c>
      <c r="M561" s="6">
        <v>5.67343054030502</v>
      </c>
      <c r="N561" s="6">
        <v>5.3708475781554199</v>
      </c>
      <c r="O561" s="6">
        <v>0.61188664507181401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4"/>
      <c r="AO561" s="4"/>
    </row>
    <row r="562" spans="1:41" ht="18.75" customHeight="1" x14ac:dyDescent="0.25">
      <c r="A562" s="14" t="s">
        <v>347</v>
      </c>
      <c r="B562" s="2" t="s">
        <v>4</v>
      </c>
      <c r="C562" s="2" t="s">
        <v>2</v>
      </c>
      <c r="D562" s="2" t="s">
        <v>26</v>
      </c>
      <c r="E562" s="2" t="s">
        <v>49</v>
      </c>
      <c r="F562" s="2" t="s">
        <v>174</v>
      </c>
      <c r="G562" s="4"/>
      <c r="H562" s="6">
        <v>166.218276552454</v>
      </c>
      <c r="I562" s="6">
        <v>154.61054306185801</v>
      </c>
      <c r="J562" s="6">
        <v>142.371617931918</v>
      </c>
      <c r="K562" s="6">
        <v>130.13269280197801</v>
      </c>
      <c r="L562" s="6">
        <v>117.893767672038</v>
      </c>
      <c r="M562" s="6">
        <v>104.77548344011601</v>
      </c>
      <c r="N562" s="6">
        <v>91.657199208193504</v>
      </c>
      <c r="O562" s="6">
        <v>82.596473311654904</v>
      </c>
      <c r="P562" s="6">
        <v>68.404712819989498</v>
      </c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4"/>
      <c r="AO562" s="4"/>
    </row>
    <row r="563" spans="1:41" ht="18.75" customHeight="1" x14ac:dyDescent="0.25">
      <c r="A563" s="14" t="s">
        <v>347</v>
      </c>
      <c r="B563" s="2" t="s">
        <v>4</v>
      </c>
      <c r="C563" s="2" t="s">
        <v>2</v>
      </c>
      <c r="D563" s="2" t="s">
        <v>26</v>
      </c>
      <c r="E563" s="2" t="s">
        <v>50</v>
      </c>
      <c r="F563" s="2" t="s">
        <v>175</v>
      </c>
      <c r="G563" s="4"/>
      <c r="H563" s="6">
        <v>30.106735962689498</v>
      </c>
      <c r="I563" s="6">
        <v>28.0621245838901</v>
      </c>
      <c r="J563" s="6">
        <v>26.771198064649699</v>
      </c>
      <c r="K563" s="6">
        <v>25.480271545409199</v>
      </c>
      <c r="L563" s="6">
        <v>24.189345026168699</v>
      </c>
      <c r="M563" s="6">
        <v>22.314706624743099</v>
      </c>
      <c r="N563" s="6">
        <v>20.440068223317599</v>
      </c>
      <c r="O563" s="6">
        <v>18.878960951996699</v>
      </c>
      <c r="P563" s="6">
        <v>17.317853680675899</v>
      </c>
      <c r="Q563" s="6">
        <v>15.8290896783622</v>
      </c>
      <c r="R563" s="6">
        <v>14.340325676048501</v>
      </c>
      <c r="S563" s="6">
        <v>12.8515616737348</v>
      </c>
      <c r="T563" s="6">
        <v>12.081079647497999</v>
      </c>
      <c r="U563" s="6">
        <v>11.3105976212613</v>
      </c>
      <c r="V563" s="6">
        <v>3.3584371380747</v>
      </c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4"/>
      <c r="AO563" s="4"/>
    </row>
    <row r="564" spans="1:41" ht="18.75" customHeight="1" x14ac:dyDescent="0.25">
      <c r="A564" s="14" t="s">
        <v>347</v>
      </c>
      <c r="B564" s="2" t="s">
        <v>4</v>
      </c>
      <c r="C564" s="2" t="s">
        <v>2</v>
      </c>
      <c r="D564" s="2" t="s">
        <v>26</v>
      </c>
      <c r="E564" s="2" t="s">
        <v>51</v>
      </c>
      <c r="F564" s="2" t="s">
        <v>176</v>
      </c>
      <c r="G564" s="4"/>
      <c r="H564" s="6">
        <v>14.052567579841901</v>
      </c>
      <c r="I564" s="6">
        <v>13.797240938600201</v>
      </c>
      <c r="J564" s="6">
        <v>13.805841957869999</v>
      </c>
      <c r="K564" s="6">
        <v>13.8144429771398</v>
      </c>
      <c r="L564" s="6">
        <v>13.8230439964096</v>
      </c>
      <c r="M564" s="6">
        <v>12.771045114385799</v>
      </c>
      <c r="N564" s="6">
        <v>11.719046232361899</v>
      </c>
      <c r="O564" s="6">
        <v>10.853375504253799</v>
      </c>
      <c r="P564" s="6">
        <v>9.9877047761457707</v>
      </c>
      <c r="Q564" s="6">
        <v>9.2701568953339493</v>
      </c>
      <c r="R564" s="6">
        <v>8.5526090145221207</v>
      </c>
      <c r="S564" s="6">
        <v>7.8350611337103002</v>
      </c>
      <c r="T564" s="6">
        <v>7.3316839955147497</v>
      </c>
      <c r="U564" s="6">
        <v>6.8283068573192001</v>
      </c>
      <c r="V564" s="6">
        <v>3.3103970150278901</v>
      </c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4"/>
      <c r="AO564" s="4"/>
    </row>
    <row r="565" spans="1:41" ht="18.75" customHeight="1" x14ac:dyDescent="0.25">
      <c r="A565" s="14" t="s">
        <v>347</v>
      </c>
      <c r="B565" s="2" t="s">
        <v>4</v>
      </c>
      <c r="C565" s="2" t="s">
        <v>2</v>
      </c>
      <c r="D565" s="2" t="s">
        <v>26</v>
      </c>
      <c r="E565" s="2" t="s">
        <v>60</v>
      </c>
      <c r="F565" s="2" t="s">
        <v>219</v>
      </c>
      <c r="G565" s="4"/>
      <c r="H565" s="6">
        <v>2.7729785151516002</v>
      </c>
      <c r="I565" s="6">
        <v>2.9518803548388002</v>
      </c>
      <c r="J565" s="6">
        <v>2.9518803548388002</v>
      </c>
      <c r="K565" s="6">
        <v>2.9518803548388002</v>
      </c>
      <c r="L565" s="6">
        <v>2.9518803548388002</v>
      </c>
      <c r="M565" s="6">
        <v>2.9518803548388002</v>
      </c>
      <c r="N565" s="6">
        <v>2.9518803548388002</v>
      </c>
      <c r="O565" s="6">
        <v>2.9518803548388002</v>
      </c>
      <c r="P565" s="6">
        <v>2.9518803548388002</v>
      </c>
      <c r="Q565" s="6">
        <v>2.9518803548388002</v>
      </c>
      <c r="R565" s="6">
        <v>2.9518803548388002</v>
      </c>
      <c r="S565" s="6">
        <v>2.9518803548388002</v>
      </c>
      <c r="T565" s="6">
        <v>2.9518803548388002</v>
      </c>
      <c r="U565" s="6">
        <v>2.9518803548388002</v>
      </c>
      <c r="V565" s="6">
        <v>2.9518803548388002</v>
      </c>
      <c r="W565" s="6">
        <v>2.9518803548388002</v>
      </c>
      <c r="X565" s="6">
        <v>2.9518803548388002</v>
      </c>
      <c r="Y565" s="6">
        <v>2.9518803548388002</v>
      </c>
      <c r="Z565" s="6">
        <v>2.9518803548388002</v>
      </c>
      <c r="AA565" s="6">
        <v>2.9518803548388002</v>
      </c>
      <c r="AB565" s="6">
        <v>2.9518803548388002</v>
      </c>
      <c r="AC565" s="6">
        <v>2.9518803548388002</v>
      </c>
      <c r="AD565" s="6">
        <v>2.9518803548388002</v>
      </c>
      <c r="AE565" s="6">
        <v>2.9518803548388002</v>
      </c>
      <c r="AF565" s="6">
        <v>2.9518803548388002</v>
      </c>
      <c r="AG565" s="6">
        <v>2.9518803548388002</v>
      </c>
      <c r="AH565" s="6">
        <v>2.9518803548388002</v>
      </c>
      <c r="AI565" s="6">
        <v>2.9518803548388002</v>
      </c>
      <c r="AJ565" s="6">
        <v>2.9518803548388002</v>
      </c>
      <c r="AK565" s="6">
        <v>2.9518803548388002</v>
      </c>
      <c r="AL565" s="6">
        <v>2.9518803548388002</v>
      </c>
      <c r="AM565" s="6">
        <v>2.9518803548388002</v>
      </c>
      <c r="AN565" s="4"/>
      <c r="AO565" s="4"/>
    </row>
    <row r="566" spans="1:41" ht="18.75" customHeight="1" x14ac:dyDescent="0.25">
      <c r="A566" s="14" t="s">
        <v>347</v>
      </c>
      <c r="B566" s="2" t="s">
        <v>4</v>
      </c>
      <c r="C566" s="2" t="s">
        <v>2</v>
      </c>
      <c r="D566" s="2" t="s">
        <v>26</v>
      </c>
      <c r="E566" s="2" t="s">
        <v>61</v>
      </c>
      <c r="F566" s="2" t="s">
        <v>220</v>
      </c>
      <c r="G566" s="4"/>
      <c r="H566" s="6">
        <v>1.3696210758074301</v>
      </c>
      <c r="I566" s="6">
        <v>1.5663553017010901</v>
      </c>
      <c r="J566" s="6">
        <v>1.5663553017010901</v>
      </c>
      <c r="K566" s="6">
        <v>1.5663553017010901</v>
      </c>
      <c r="L566" s="6">
        <v>1.5663553017010901</v>
      </c>
      <c r="M566" s="6">
        <v>1.5663553017010901</v>
      </c>
      <c r="N566" s="6">
        <v>1.5663553017010901</v>
      </c>
      <c r="O566" s="6">
        <v>1.5663553017010901</v>
      </c>
      <c r="P566" s="6">
        <v>1.5663553017010901</v>
      </c>
      <c r="Q566" s="6">
        <v>1.5663553017010901</v>
      </c>
      <c r="R566" s="6">
        <v>1.5663553017010901</v>
      </c>
      <c r="S566" s="6">
        <v>1.5663553017010901</v>
      </c>
      <c r="T566" s="6">
        <v>1.5663553017010901</v>
      </c>
      <c r="U566" s="6">
        <v>1.5663553017010901</v>
      </c>
      <c r="V566" s="6">
        <v>1.5663553017010901</v>
      </c>
      <c r="W566" s="6">
        <v>1.5663553017010901</v>
      </c>
      <c r="X566" s="6">
        <v>1.5663553017010901</v>
      </c>
      <c r="Y566" s="6">
        <v>1.5663553017010901</v>
      </c>
      <c r="Z566" s="6">
        <v>1.5663553017010901</v>
      </c>
      <c r="AA566" s="6">
        <v>1.5663553017010901</v>
      </c>
      <c r="AB566" s="6">
        <v>1.5663553017010901</v>
      </c>
      <c r="AC566" s="6">
        <v>1.5663553017010901</v>
      </c>
      <c r="AD566" s="6">
        <v>1.5663553017010901</v>
      </c>
      <c r="AE566" s="6">
        <v>1.5663553017010901</v>
      </c>
      <c r="AF566" s="6">
        <v>1.5663553017010901</v>
      </c>
      <c r="AG566" s="6">
        <v>1.5663553017010901</v>
      </c>
      <c r="AH566" s="6">
        <v>1.5663553017010901</v>
      </c>
      <c r="AI566" s="6">
        <v>1.5663553017010901</v>
      </c>
      <c r="AJ566" s="6">
        <v>1.5663553017010901</v>
      </c>
      <c r="AK566" s="6">
        <v>1.5663553017010901</v>
      </c>
      <c r="AL566" s="6">
        <v>1.5663553017010901</v>
      </c>
      <c r="AM566" s="6">
        <v>1.5663553017010901</v>
      </c>
      <c r="AN566" s="4"/>
      <c r="AO566" s="4"/>
    </row>
    <row r="567" spans="1:41" ht="18.75" customHeight="1" x14ac:dyDescent="0.25">
      <c r="A567" s="14" t="s">
        <v>347</v>
      </c>
      <c r="B567" s="2" t="s">
        <v>4</v>
      </c>
      <c r="C567" s="2" t="s">
        <v>2</v>
      </c>
      <c r="D567" s="2" t="s">
        <v>26</v>
      </c>
      <c r="E567" s="2" t="s">
        <v>145</v>
      </c>
      <c r="F567" s="2" t="s">
        <v>270</v>
      </c>
      <c r="G567" s="4"/>
      <c r="H567" s="6">
        <v>1.8895118399999999</v>
      </c>
      <c r="I567" s="6">
        <v>2.0114158296774201</v>
      </c>
      <c r="J567" s="6">
        <v>2.0114158296774201</v>
      </c>
      <c r="K567" s="6">
        <v>2.0114158296774201</v>
      </c>
      <c r="L567" s="6">
        <v>2.0114158296774201</v>
      </c>
      <c r="M567" s="6">
        <v>2.0114158296774201</v>
      </c>
      <c r="N567" s="6">
        <v>2.0114158296774201</v>
      </c>
      <c r="O567" s="6">
        <v>2.0114158296774201</v>
      </c>
      <c r="P567" s="6">
        <v>2.0114158296774201</v>
      </c>
      <c r="Q567" s="6">
        <v>2.0114158296774201</v>
      </c>
      <c r="R567" s="6">
        <v>2.0114158296774201</v>
      </c>
      <c r="S567" s="6">
        <v>2.0114158296774201</v>
      </c>
      <c r="T567" s="6">
        <v>2.0114158296774201</v>
      </c>
      <c r="U567" s="6">
        <v>2.0114158296774201</v>
      </c>
      <c r="V567" s="6">
        <v>2.0114158296774201</v>
      </c>
      <c r="W567" s="6">
        <v>2.0114158296774201</v>
      </c>
      <c r="X567" s="6">
        <v>2.0114158296774201</v>
      </c>
      <c r="Y567" s="6">
        <v>2.0114158296774201</v>
      </c>
      <c r="Z567" s="6">
        <v>2.0114158296774201</v>
      </c>
      <c r="AA567" s="6">
        <v>2.0114158296774201</v>
      </c>
      <c r="AB567" s="6">
        <v>2.0114158296774201</v>
      </c>
      <c r="AC567" s="6">
        <v>2.0114158296774201</v>
      </c>
      <c r="AD567" s="6">
        <v>2.0114158296774201</v>
      </c>
      <c r="AE567" s="6">
        <v>2.0114158296774201</v>
      </c>
      <c r="AF567" s="6">
        <v>2.0114158296774201</v>
      </c>
      <c r="AG567" s="6">
        <v>2.0114158296774201</v>
      </c>
      <c r="AH567" s="6">
        <v>2.0114158296774201</v>
      </c>
      <c r="AI567" s="6">
        <v>2.0114158296774201</v>
      </c>
      <c r="AJ567" s="6">
        <v>2.0114158296774201</v>
      </c>
      <c r="AK567" s="6">
        <v>2.0114158296774201</v>
      </c>
      <c r="AL567" s="6">
        <v>2.0114158296774201</v>
      </c>
      <c r="AM567" s="6">
        <v>2.0114158296774201</v>
      </c>
      <c r="AN567" s="4"/>
      <c r="AO567" s="4"/>
    </row>
    <row r="568" spans="1:41" ht="18.75" customHeight="1" x14ac:dyDescent="0.25">
      <c r="A568" s="14" t="s">
        <v>347</v>
      </c>
      <c r="B568" s="2" t="s">
        <v>4</v>
      </c>
      <c r="C568" s="2" t="s">
        <v>2</v>
      </c>
      <c r="D568" s="2" t="s">
        <v>26</v>
      </c>
      <c r="E568" s="2" t="s">
        <v>146</v>
      </c>
      <c r="F568" s="2" t="s">
        <v>271</v>
      </c>
      <c r="G568" s="4"/>
      <c r="H568" s="6">
        <v>1.29074340983606</v>
      </c>
      <c r="I568" s="6">
        <v>1.47614754098361</v>
      </c>
      <c r="J568" s="6">
        <v>1.47614754098361</v>
      </c>
      <c r="K568" s="6">
        <v>1.47614754098361</v>
      </c>
      <c r="L568" s="6">
        <v>1.47614754098361</v>
      </c>
      <c r="M568" s="6">
        <v>1.47614754098361</v>
      </c>
      <c r="N568" s="6">
        <v>1.47614754098361</v>
      </c>
      <c r="O568" s="6">
        <v>1.47614754098361</v>
      </c>
      <c r="P568" s="6">
        <v>1.47614754098361</v>
      </c>
      <c r="Q568" s="6">
        <v>1.47614754098361</v>
      </c>
      <c r="R568" s="6">
        <v>1.47614754098361</v>
      </c>
      <c r="S568" s="6">
        <v>1.47614754098361</v>
      </c>
      <c r="T568" s="6">
        <v>1.47614754098361</v>
      </c>
      <c r="U568" s="6">
        <v>1.47614754098361</v>
      </c>
      <c r="V568" s="6">
        <v>1.47614754098361</v>
      </c>
      <c r="W568" s="6">
        <v>1.47614754098361</v>
      </c>
      <c r="X568" s="6">
        <v>1.47614754098361</v>
      </c>
      <c r="Y568" s="6">
        <v>1.47614754098361</v>
      </c>
      <c r="Z568" s="6">
        <v>1.47614754098361</v>
      </c>
      <c r="AA568" s="6">
        <v>1.47614754098361</v>
      </c>
      <c r="AB568" s="6">
        <v>1.47614754098361</v>
      </c>
      <c r="AC568" s="6">
        <v>1.47614754098361</v>
      </c>
      <c r="AD568" s="6">
        <v>1.47614754098361</v>
      </c>
      <c r="AE568" s="6">
        <v>1.47614754098361</v>
      </c>
      <c r="AF568" s="6">
        <v>1.47614754098361</v>
      </c>
      <c r="AG568" s="6">
        <v>1.47614754098361</v>
      </c>
      <c r="AH568" s="6">
        <v>1.47614754098361</v>
      </c>
      <c r="AI568" s="6">
        <v>1.47614754098361</v>
      </c>
      <c r="AJ568" s="6">
        <v>1.47614754098361</v>
      </c>
      <c r="AK568" s="6">
        <v>1.47614754098361</v>
      </c>
      <c r="AL568" s="6">
        <v>1.47614754098361</v>
      </c>
      <c r="AM568" s="6">
        <v>1.47614754098361</v>
      </c>
      <c r="AN568" s="4"/>
      <c r="AO568" s="4"/>
    </row>
    <row r="569" spans="1:41" ht="18.75" customHeight="1" x14ac:dyDescent="0.25">
      <c r="A569" s="14" t="s">
        <v>347</v>
      </c>
      <c r="B569" s="2" t="s">
        <v>4</v>
      </c>
      <c r="C569" s="2" t="s">
        <v>2</v>
      </c>
      <c r="D569" s="2" t="s">
        <v>27</v>
      </c>
      <c r="E569" s="2" t="s">
        <v>32</v>
      </c>
      <c r="F569" s="2" t="s">
        <v>177</v>
      </c>
      <c r="G569" s="4"/>
      <c r="H569" s="6">
        <v>0.52449999999999997</v>
      </c>
      <c r="I569" s="6">
        <v>0.52939999999999998</v>
      </c>
      <c r="J569" s="6">
        <v>0.55536237980117598</v>
      </c>
      <c r="K569" s="6">
        <v>0.58194356970176397</v>
      </c>
      <c r="L569" s="6">
        <v>0.60914356970176398</v>
      </c>
      <c r="M569" s="6">
        <v>0.63696237980117598</v>
      </c>
      <c r="N569" s="6">
        <v>0.66539999999999999</v>
      </c>
      <c r="O569" s="6">
        <v>0.693293971648684</v>
      </c>
      <c r="P569" s="6">
        <v>0.72173095747302596</v>
      </c>
      <c r="Q569" s="6">
        <v>0.75071095747302696</v>
      </c>
      <c r="R569" s="6">
        <v>0.78023397164868502</v>
      </c>
      <c r="S569" s="6">
        <v>0.81030000000000102</v>
      </c>
      <c r="T569" s="6">
        <v>0.84145657513567296</v>
      </c>
      <c r="U569" s="6">
        <v>0.87308486270350805</v>
      </c>
      <c r="V569" s="6">
        <v>0.90518486270350795</v>
      </c>
      <c r="W569" s="6">
        <v>0.93775657513567101</v>
      </c>
      <c r="X569" s="6">
        <v>0.970799999999998</v>
      </c>
      <c r="Y569" s="6">
        <v>1.00586069116119</v>
      </c>
      <c r="Z569" s="6">
        <v>1.04142103674178</v>
      </c>
      <c r="AA569" s="6">
        <v>1.07748103674178</v>
      </c>
      <c r="AB569" s="6">
        <v>1.11404069116119</v>
      </c>
      <c r="AC569" s="6">
        <v>1.1511</v>
      </c>
      <c r="AD569" s="6">
        <v>1.18787056636969</v>
      </c>
      <c r="AE569" s="6">
        <v>1.2251058495545299</v>
      </c>
      <c r="AF569" s="6">
        <v>1.26280584955453</v>
      </c>
      <c r="AG569" s="6">
        <v>1.30097056636969</v>
      </c>
      <c r="AH569" s="6">
        <v>1.3395999999999999</v>
      </c>
      <c r="AI569" s="6">
        <v>1.37654811140606</v>
      </c>
      <c r="AJ569" s="6">
        <v>1.4139621671091001</v>
      </c>
      <c r="AK569" s="6">
        <v>1.45184216710909</v>
      </c>
      <c r="AL569" s="6">
        <v>1.49018811140606</v>
      </c>
      <c r="AM569" s="6">
        <v>1.5289999999999999</v>
      </c>
      <c r="AN569" s="4"/>
      <c r="AO569" s="4"/>
    </row>
    <row r="570" spans="1:41" ht="18.75" customHeight="1" x14ac:dyDescent="0.25">
      <c r="A570" s="14" t="s">
        <v>347</v>
      </c>
      <c r="B570" s="2" t="s">
        <v>4</v>
      </c>
      <c r="C570" s="2" t="s">
        <v>2</v>
      </c>
      <c r="D570" s="2" t="s">
        <v>27</v>
      </c>
      <c r="E570" s="2" t="s">
        <v>33</v>
      </c>
      <c r="F570" s="2" t="s">
        <v>178</v>
      </c>
      <c r="G570" s="4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>
        <v>5.0859069101725201E-3</v>
      </c>
      <c r="AA570" s="6">
        <v>5.12590691018611E-3</v>
      </c>
      <c r="AB570" s="6">
        <v>5.1639379401269298E-3</v>
      </c>
      <c r="AC570" s="6">
        <v>5.2000000000238496E-3</v>
      </c>
      <c r="AD570" s="6">
        <v>5.2833179986233603E-3</v>
      </c>
      <c r="AE570" s="6">
        <v>5.3649769979355897E-3</v>
      </c>
      <c r="AF570" s="6">
        <v>5.4449769979258997E-3</v>
      </c>
      <c r="AG570" s="6">
        <v>5.5233179986333703E-3</v>
      </c>
      <c r="AH570" s="6">
        <v>5.6000000000171503E-3</v>
      </c>
      <c r="AI570" s="6">
        <v>5.7038904991926201E-3</v>
      </c>
      <c r="AJ570" s="6">
        <v>5.8058357487862401E-3</v>
      </c>
      <c r="AK570" s="6">
        <v>5.9058357488170898E-3</v>
      </c>
      <c r="AL570" s="6">
        <v>6.0038904992505398E-3</v>
      </c>
      <c r="AM570" s="6">
        <v>6.1000000000976896E-3</v>
      </c>
      <c r="AN570" s="4"/>
      <c r="AO570" s="4"/>
    </row>
    <row r="571" spans="1:41" ht="18.75" customHeight="1" x14ac:dyDescent="0.25">
      <c r="A571" s="14" t="s">
        <v>347</v>
      </c>
      <c r="B571" s="2" t="s">
        <v>4</v>
      </c>
      <c r="C571" s="2" t="s">
        <v>2</v>
      </c>
      <c r="D571" s="2" t="s">
        <v>27</v>
      </c>
      <c r="E571" s="2" t="s">
        <v>148</v>
      </c>
      <c r="F571" s="2" t="s">
        <v>201</v>
      </c>
      <c r="G571" s="4"/>
      <c r="H571" s="6">
        <v>116.48713502654699</v>
      </c>
      <c r="I571" s="6">
        <v>94.131154309134203</v>
      </c>
      <c r="J571" s="6">
        <v>73.699544680451396</v>
      </c>
      <c r="K571" s="6">
        <v>86.067253351491502</v>
      </c>
      <c r="L571" s="6">
        <v>82.035302872670201</v>
      </c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4"/>
      <c r="AO571" s="4"/>
    </row>
    <row r="572" spans="1:41" ht="18.75" customHeight="1" x14ac:dyDescent="0.25">
      <c r="A572" s="14" t="s">
        <v>347</v>
      </c>
      <c r="B572" s="2" t="s">
        <v>4</v>
      </c>
      <c r="C572" s="2" t="s">
        <v>2</v>
      </c>
      <c r="D572" s="2" t="s">
        <v>27</v>
      </c>
      <c r="E572" s="2" t="s">
        <v>148</v>
      </c>
      <c r="F572" s="2" t="s">
        <v>210</v>
      </c>
      <c r="G572" s="4"/>
      <c r="H572" s="6">
        <v>115.324269547087</v>
      </c>
      <c r="I572" s="6">
        <v>93.191463674088297</v>
      </c>
      <c r="J572" s="6">
        <v>72.963818315979793</v>
      </c>
      <c r="K572" s="6">
        <v>85.208062868254501</v>
      </c>
      <c r="L572" s="6">
        <v>81.216362465337596</v>
      </c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4"/>
      <c r="AO572" s="4"/>
    </row>
    <row r="573" spans="1:41" ht="18.75" customHeight="1" x14ac:dyDescent="0.25">
      <c r="A573" s="14" t="s">
        <v>347</v>
      </c>
      <c r="B573" s="2" t="s">
        <v>4</v>
      </c>
      <c r="C573" s="2" t="s">
        <v>2</v>
      </c>
      <c r="D573" s="2" t="s">
        <v>27</v>
      </c>
      <c r="E573" s="2" t="s">
        <v>148</v>
      </c>
      <c r="F573" s="2" t="s">
        <v>170</v>
      </c>
      <c r="G573" s="4"/>
      <c r="H573" s="6">
        <v>5.1021985069154896</v>
      </c>
      <c r="I573" s="6">
        <v>4.1229946539662397</v>
      </c>
      <c r="J573" s="6">
        <v>3.2280792788255499</v>
      </c>
      <c r="K573" s="6">
        <v>3.7697915005311202</v>
      </c>
      <c r="L573" s="6">
        <v>3.5931899238135601</v>
      </c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4"/>
      <c r="AO573" s="4"/>
    </row>
    <row r="574" spans="1:41" ht="18.75" customHeight="1" x14ac:dyDescent="0.25">
      <c r="A574" s="14" t="s">
        <v>347</v>
      </c>
      <c r="B574" s="2" t="s">
        <v>4</v>
      </c>
      <c r="C574" s="2" t="s">
        <v>2</v>
      </c>
      <c r="D574" s="2" t="s">
        <v>27</v>
      </c>
      <c r="E574" s="2" t="s">
        <v>148</v>
      </c>
      <c r="F574" s="2" t="s">
        <v>272</v>
      </c>
      <c r="G574" s="4"/>
      <c r="H574" s="6">
        <v>27.434292776393399</v>
      </c>
      <c r="I574" s="6">
        <v>22.169157530641801</v>
      </c>
      <c r="J574" s="6">
        <v>17.3572376536655</v>
      </c>
      <c r="K574" s="6">
        <v>20.2699999992853</v>
      </c>
      <c r="L574" s="6">
        <v>19.320421233607</v>
      </c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4"/>
      <c r="AO574" s="4"/>
    </row>
    <row r="575" spans="1:41" ht="18.75" customHeight="1" x14ac:dyDescent="0.25">
      <c r="A575" s="14" t="s">
        <v>347</v>
      </c>
      <c r="B575" s="2" t="s">
        <v>4</v>
      </c>
      <c r="C575" s="2" t="s">
        <v>2</v>
      </c>
      <c r="D575" s="2" t="s">
        <v>27</v>
      </c>
      <c r="E575" s="2" t="s">
        <v>149</v>
      </c>
      <c r="F575" s="2" t="s">
        <v>202</v>
      </c>
      <c r="G575" s="4"/>
      <c r="H575" s="6">
        <v>13.581904553539401</v>
      </c>
      <c r="I575" s="6">
        <v>13.581904553539401</v>
      </c>
      <c r="J575" s="6">
        <v>13.581904553539401</v>
      </c>
      <c r="K575" s="6">
        <v>13.581904553539401</v>
      </c>
      <c r="L575" s="6">
        <v>13.581904553539401</v>
      </c>
      <c r="M575" s="6">
        <v>13.581904553539401</v>
      </c>
      <c r="N575" s="6">
        <v>13.581904553539401</v>
      </c>
      <c r="O575" s="6">
        <v>13.581904553539401</v>
      </c>
      <c r="P575" s="6">
        <v>13.581904553539401</v>
      </c>
      <c r="Q575" s="6">
        <v>13.581904553539401</v>
      </c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4"/>
      <c r="AO575" s="4"/>
    </row>
    <row r="576" spans="1:41" ht="18.75" customHeight="1" x14ac:dyDescent="0.25">
      <c r="A576" s="14" t="s">
        <v>347</v>
      </c>
      <c r="B576" s="2" t="s">
        <v>4</v>
      </c>
      <c r="C576" s="2" t="s">
        <v>2</v>
      </c>
      <c r="D576" s="2" t="s">
        <v>27</v>
      </c>
      <c r="E576" s="2" t="s">
        <v>149</v>
      </c>
      <c r="F576" s="2" t="s">
        <v>211</v>
      </c>
      <c r="G576" s="4"/>
      <c r="H576" s="6">
        <v>751.01762720010004</v>
      </c>
      <c r="I576" s="6">
        <v>751.01762720010004</v>
      </c>
      <c r="J576" s="6">
        <v>751.01762720010004</v>
      </c>
      <c r="K576" s="6">
        <v>751.01762720010004</v>
      </c>
      <c r="L576" s="6">
        <v>751.01762720010004</v>
      </c>
      <c r="M576" s="6">
        <v>751.01762720010004</v>
      </c>
      <c r="N576" s="6">
        <v>751.01762720010004</v>
      </c>
      <c r="O576" s="6">
        <v>751.01762720010004</v>
      </c>
      <c r="P576" s="6">
        <v>751.01762720010004</v>
      </c>
      <c r="Q576" s="6">
        <v>704.37331412334595</v>
      </c>
      <c r="R576" s="6">
        <v>359.52207657682902</v>
      </c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4"/>
      <c r="AO576" s="4"/>
    </row>
    <row r="577" spans="1:41" ht="18.75" customHeight="1" x14ac:dyDescent="0.25">
      <c r="A577" s="14" t="s">
        <v>347</v>
      </c>
      <c r="B577" s="2" t="s">
        <v>4</v>
      </c>
      <c r="C577" s="2" t="s">
        <v>2</v>
      </c>
      <c r="D577" s="2" t="s">
        <v>27</v>
      </c>
      <c r="E577" s="2" t="s">
        <v>149</v>
      </c>
      <c r="F577" s="2" t="s">
        <v>171</v>
      </c>
      <c r="G577" s="4"/>
      <c r="H577" s="6">
        <v>179.32485591813199</v>
      </c>
      <c r="I577" s="6">
        <v>173.35565841292799</v>
      </c>
      <c r="J577" s="6">
        <v>155.897221458709</v>
      </c>
      <c r="K577" s="6">
        <v>154.57395984458</v>
      </c>
      <c r="L577" s="6">
        <v>85.058895212229203</v>
      </c>
      <c r="M577" s="6">
        <v>85.058895212229203</v>
      </c>
      <c r="N577" s="6">
        <v>85.058895212229203</v>
      </c>
      <c r="O577" s="6">
        <v>85.058895212229203</v>
      </c>
      <c r="P577" s="6">
        <v>26.610115888277001</v>
      </c>
      <c r="Q577" s="6">
        <v>9.0870832170654996</v>
      </c>
      <c r="R577" s="6">
        <v>4.5504328727446097</v>
      </c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4"/>
      <c r="AO577" s="4"/>
    </row>
    <row r="578" spans="1:41" ht="18.75" customHeight="1" x14ac:dyDescent="0.25">
      <c r="A578" s="14" t="s">
        <v>347</v>
      </c>
      <c r="B578" s="2" t="s">
        <v>4</v>
      </c>
      <c r="C578" s="2" t="s">
        <v>2</v>
      </c>
      <c r="D578" s="2" t="s">
        <v>27</v>
      </c>
      <c r="E578" s="2" t="s">
        <v>149</v>
      </c>
      <c r="F578" s="2" t="s">
        <v>273</v>
      </c>
      <c r="G578" s="4"/>
      <c r="H578" s="6">
        <v>327.31707182686102</v>
      </c>
      <c r="I578" s="6">
        <v>316.42164833101498</v>
      </c>
      <c r="J578" s="6">
        <v>284.55520999891002</v>
      </c>
      <c r="K578" s="6">
        <v>282.13989442773499</v>
      </c>
      <c r="L578" s="6">
        <v>155.25582536313399</v>
      </c>
      <c r="M578" s="6">
        <v>155.25582536313399</v>
      </c>
      <c r="N578" s="6">
        <v>155.25582536313399</v>
      </c>
      <c r="O578" s="6">
        <v>155.25582536313399</v>
      </c>
      <c r="P578" s="6">
        <v>48.5707637623902</v>
      </c>
      <c r="Q578" s="6">
        <v>16.586420520615299</v>
      </c>
      <c r="R578" s="6">
        <v>8.3057887085738606</v>
      </c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4"/>
      <c r="AO578" s="4"/>
    </row>
    <row r="579" spans="1:41" ht="18.75" customHeight="1" x14ac:dyDescent="0.25">
      <c r="A579" s="14" t="s">
        <v>347</v>
      </c>
      <c r="B579" s="2" t="s">
        <v>4</v>
      </c>
      <c r="C579" s="2" t="s">
        <v>2</v>
      </c>
      <c r="D579" s="2" t="s">
        <v>27</v>
      </c>
      <c r="E579" s="2" t="s">
        <v>150</v>
      </c>
      <c r="F579" s="2" t="s">
        <v>230</v>
      </c>
      <c r="G579" s="4"/>
      <c r="H579" s="6">
        <v>394.11185090902802</v>
      </c>
      <c r="I579" s="6">
        <v>361.24113366829698</v>
      </c>
      <c r="J579" s="6">
        <v>320.64398944337199</v>
      </c>
      <c r="K579" s="6">
        <v>296.15874474737399</v>
      </c>
      <c r="L579" s="6">
        <v>203.58006717766699</v>
      </c>
      <c r="M579" s="6">
        <v>171.31861166137199</v>
      </c>
      <c r="N579" s="6">
        <v>139.05715614507801</v>
      </c>
      <c r="O579" s="6">
        <v>113.474115677714</v>
      </c>
      <c r="P579" s="6">
        <v>29.526611223639801</v>
      </c>
      <c r="Q579" s="6"/>
      <c r="R579" s="6"/>
      <c r="S579" s="6">
        <v>99.928211107152094</v>
      </c>
      <c r="T579" s="6">
        <v>99.928211107152094</v>
      </c>
      <c r="U579" s="6">
        <v>50.275094543506597</v>
      </c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4"/>
      <c r="AO579" s="4"/>
    </row>
    <row r="580" spans="1:41" ht="18.75" customHeight="1" x14ac:dyDescent="0.25">
      <c r="A580" s="14" t="s">
        <v>347</v>
      </c>
      <c r="B580" s="2" t="s">
        <v>4</v>
      </c>
      <c r="C580" s="2" t="s">
        <v>2</v>
      </c>
      <c r="D580" s="2" t="s">
        <v>27</v>
      </c>
      <c r="E580" s="2" t="s">
        <v>150</v>
      </c>
      <c r="F580" s="2" t="s">
        <v>232</v>
      </c>
      <c r="G580" s="4"/>
      <c r="H580" s="6">
        <v>95.796901886379601</v>
      </c>
      <c r="I580" s="6">
        <v>91.322675769276799</v>
      </c>
      <c r="J580" s="6">
        <v>78.260903432422893</v>
      </c>
      <c r="K580" s="6">
        <v>77.261543542684294</v>
      </c>
      <c r="L580" s="6">
        <v>25.283025622076401</v>
      </c>
      <c r="M580" s="6">
        <v>25.268945542536599</v>
      </c>
      <c r="N580" s="6">
        <v>25.2548654629969</v>
      </c>
      <c r="O580" s="6">
        <v>25.2437000881283</v>
      </c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4"/>
      <c r="AO580" s="4"/>
    </row>
    <row r="581" spans="1:41" ht="18.75" customHeight="1" x14ac:dyDescent="0.25">
      <c r="A581" s="14" t="s">
        <v>347</v>
      </c>
      <c r="B581" s="2" t="s">
        <v>4</v>
      </c>
      <c r="C581" s="2" t="s">
        <v>2</v>
      </c>
      <c r="D581" s="2" t="s">
        <v>27</v>
      </c>
      <c r="E581" s="2" t="s">
        <v>150</v>
      </c>
      <c r="F581" s="2" t="s">
        <v>234</v>
      </c>
      <c r="G581" s="4"/>
      <c r="H581" s="6">
        <v>80.676524773016794</v>
      </c>
      <c r="I581" s="6">
        <v>76.549684210877501</v>
      </c>
      <c r="J581" s="6">
        <v>72.271532376404195</v>
      </c>
      <c r="K581" s="6">
        <v>68.943951164917905</v>
      </c>
      <c r="L581" s="6">
        <v>61.598990327157502</v>
      </c>
      <c r="M581" s="6">
        <v>57.073084246793897</v>
      </c>
      <c r="N581" s="6">
        <v>52.547178166430399</v>
      </c>
      <c r="O581" s="6">
        <v>48.958175855392497</v>
      </c>
      <c r="P581" s="6">
        <v>34.305499769137</v>
      </c>
      <c r="Q581" s="6">
        <v>21.625266026239601</v>
      </c>
      <c r="R581" s="6">
        <v>11.0563782705484</v>
      </c>
      <c r="S581" s="6">
        <v>10.788298889969299</v>
      </c>
      <c r="T581" s="6">
        <v>10.788298889969299</v>
      </c>
      <c r="U581" s="6">
        <v>3.8052255974804199</v>
      </c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4"/>
      <c r="AO581" s="4"/>
    </row>
    <row r="582" spans="1:41" ht="18.75" customHeight="1" x14ac:dyDescent="0.25">
      <c r="A582" s="14" t="s">
        <v>347</v>
      </c>
      <c r="B582" s="2" t="s">
        <v>4</v>
      </c>
      <c r="C582" s="2" t="s">
        <v>2</v>
      </c>
      <c r="D582" s="2" t="s">
        <v>27</v>
      </c>
      <c r="E582" s="2" t="s">
        <v>151</v>
      </c>
      <c r="F582" s="2" t="s">
        <v>206</v>
      </c>
      <c r="G582" s="4"/>
      <c r="H582" s="6">
        <v>76.143784118142506</v>
      </c>
      <c r="I582" s="6">
        <v>76.143784118142506</v>
      </c>
      <c r="J582" s="6">
        <v>76.143784118142506</v>
      </c>
      <c r="K582" s="6">
        <v>76.143784118142506</v>
      </c>
      <c r="L582" s="6">
        <v>76.143784118142506</v>
      </c>
      <c r="M582" s="6">
        <v>76.143784118142506</v>
      </c>
      <c r="N582" s="6">
        <v>76.143784118142506</v>
      </c>
      <c r="O582" s="6">
        <v>76.143784118142506</v>
      </c>
      <c r="P582" s="6">
        <v>76.143784118142506</v>
      </c>
      <c r="Q582" s="6">
        <v>76.143784118142506</v>
      </c>
      <c r="R582" s="6">
        <v>76.143784118142506</v>
      </c>
      <c r="S582" s="6">
        <v>76.143784118142506</v>
      </c>
      <c r="T582" s="6">
        <v>76.143784118142506</v>
      </c>
      <c r="U582" s="6">
        <v>76.143784118142506</v>
      </c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4"/>
      <c r="AO582" s="4"/>
    </row>
    <row r="583" spans="1:41" ht="18.75" customHeight="1" x14ac:dyDescent="0.25">
      <c r="A583" s="14" t="s">
        <v>347</v>
      </c>
      <c r="B583" s="2" t="s">
        <v>4</v>
      </c>
      <c r="C583" s="2" t="s">
        <v>2</v>
      </c>
      <c r="D583" s="2" t="s">
        <v>27</v>
      </c>
      <c r="E583" s="2" t="s">
        <v>151</v>
      </c>
      <c r="F583" s="2" t="s">
        <v>215</v>
      </c>
      <c r="G583" s="4"/>
      <c r="H583" s="6">
        <v>338.51440085262902</v>
      </c>
      <c r="I583" s="6">
        <v>338.51440085262902</v>
      </c>
      <c r="J583" s="6">
        <v>338.51440085262902</v>
      </c>
      <c r="K583" s="6">
        <v>338.51440085262902</v>
      </c>
      <c r="L583" s="6">
        <v>338.51440085262902</v>
      </c>
      <c r="M583" s="6">
        <v>338.51440085262902</v>
      </c>
      <c r="N583" s="6">
        <v>338.51440085262902</v>
      </c>
      <c r="O583" s="6">
        <v>338.51440085262902</v>
      </c>
      <c r="P583" s="6">
        <v>338.51440085262902</v>
      </c>
      <c r="Q583" s="6">
        <v>338.51440085262902</v>
      </c>
      <c r="R583" s="6">
        <v>338.51440085262902</v>
      </c>
      <c r="S583" s="6">
        <v>338.51440085262902</v>
      </c>
      <c r="T583" s="6">
        <v>338.51440085262902</v>
      </c>
      <c r="U583" s="6">
        <v>338.51440085262902</v>
      </c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4"/>
      <c r="AO583" s="4"/>
    </row>
    <row r="584" spans="1:41" ht="18.75" customHeight="1" x14ac:dyDescent="0.25">
      <c r="A584" s="14" t="s">
        <v>347</v>
      </c>
      <c r="B584" s="2" t="s">
        <v>4</v>
      </c>
      <c r="C584" s="2" t="s">
        <v>2</v>
      </c>
      <c r="D584" s="2" t="s">
        <v>27</v>
      </c>
      <c r="E584" s="2" t="s">
        <v>151</v>
      </c>
      <c r="F584" s="2" t="s">
        <v>172</v>
      </c>
      <c r="G584" s="4"/>
      <c r="H584" s="6">
        <v>70.656526378093901</v>
      </c>
      <c r="I584" s="6">
        <v>66.879944405390205</v>
      </c>
      <c r="J584" s="6">
        <v>63.6291115480416</v>
      </c>
      <c r="K584" s="6">
        <v>60.378278690693001</v>
      </c>
      <c r="L584" s="6">
        <v>57.127445833344403</v>
      </c>
      <c r="M584" s="6">
        <v>52.599856090382602</v>
      </c>
      <c r="N584" s="6">
        <v>48.072266347420701</v>
      </c>
      <c r="O584" s="6">
        <v>44.481928907273002</v>
      </c>
      <c r="P584" s="6">
        <v>40.891591467125203</v>
      </c>
      <c r="Q584" s="6">
        <v>37.301254026977503</v>
      </c>
      <c r="R584" s="6">
        <v>23.873635902432301</v>
      </c>
      <c r="S584" s="6">
        <v>23.873635902432301</v>
      </c>
      <c r="T584" s="6">
        <v>23.873635902432301</v>
      </c>
      <c r="U584" s="6">
        <v>16.905291242777899</v>
      </c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4"/>
      <c r="AO584" s="4"/>
    </row>
    <row r="585" spans="1:41" ht="18.75" customHeight="1" x14ac:dyDescent="0.25">
      <c r="A585" s="14" t="s">
        <v>347</v>
      </c>
      <c r="B585" s="2" t="s">
        <v>4</v>
      </c>
      <c r="C585" s="2" t="s">
        <v>2</v>
      </c>
      <c r="D585" s="2" t="s">
        <v>27</v>
      </c>
      <c r="E585" s="2" t="s">
        <v>151</v>
      </c>
      <c r="F585" s="2" t="s">
        <v>274</v>
      </c>
      <c r="G585" s="4"/>
      <c r="H585" s="6">
        <v>363.35225542234201</v>
      </c>
      <c r="I585" s="6">
        <v>343.93112551530101</v>
      </c>
      <c r="J585" s="6">
        <v>327.21366838476098</v>
      </c>
      <c r="K585" s="6">
        <v>310.49621125421999</v>
      </c>
      <c r="L585" s="6">
        <v>293.77875412368002</v>
      </c>
      <c r="M585" s="6">
        <v>270.49555540076199</v>
      </c>
      <c r="N585" s="6">
        <v>247.21235667784401</v>
      </c>
      <c r="O585" s="6">
        <v>228.74899209600699</v>
      </c>
      <c r="P585" s="6">
        <v>210.28562751416999</v>
      </c>
      <c r="Q585" s="6">
        <v>191.82226293233199</v>
      </c>
      <c r="R585" s="6">
        <v>122.770533663965</v>
      </c>
      <c r="S585" s="6">
        <v>122.770533663965</v>
      </c>
      <c r="T585" s="6">
        <v>122.770533663965</v>
      </c>
      <c r="U585" s="6">
        <v>86.935715870959498</v>
      </c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4"/>
      <c r="AO585" s="4"/>
    </row>
    <row r="586" spans="1:41" ht="18.75" customHeight="1" x14ac:dyDescent="0.25">
      <c r="A586" s="14" t="s">
        <v>347</v>
      </c>
      <c r="B586" s="2" t="s">
        <v>4</v>
      </c>
      <c r="C586" s="2" t="s">
        <v>2</v>
      </c>
      <c r="D586" s="2" t="s">
        <v>27</v>
      </c>
      <c r="E586" s="2" t="s">
        <v>152</v>
      </c>
      <c r="F586" s="2" t="s">
        <v>207</v>
      </c>
      <c r="G586" s="4"/>
      <c r="H586" s="6">
        <v>3.15563716233153</v>
      </c>
      <c r="I586" s="6">
        <v>2.9819624275407</v>
      </c>
      <c r="J586" s="6">
        <v>2.8508871560004501</v>
      </c>
      <c r="K586" s="6">
        <v>2.7198118844602002</v>
      </c>
      <c r="L586" s="6">
        <v>2.5887366129199498</v>
      </c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4"/>
      <c r="AO586" s="4"/>
    </row>
    <row r="587" spans="1:41" ht="18.75" customHeight="1" x14ac:dyDescent="0.25">
      <c r="A587" s="14" t="s">
        <v>347</v>
      </c>
      <c r="B587" s="2" t="s">
        <v>4</v>
      </c>
      <c r="C587" s="2" t="s">
        <v>2</v>
      </c>
      <c r="D587" s="2" t="s">
        <v>27</v>
      </c>
      <c r="E587" s="2" t="s">
        <v>152</v>
      </c>
      <c r="F587" s="2" t="s">
        <v>216</v>
      </c>
      <c r="G587" s="4"/>
      <c r="H587" s="6">
        <v>17.1444368481772</v>
      </c>
      <c r="I587" s="6">
        <v>16.200869711153899</v>
      </c>
      <c r="J587" s="6">
        <v>15.488743570004299</v>
      </c>
      <c r="K587" s="6">
        <v>14.776617428854699</v>
      </c>
      <c r="L587" s="6">
        <v>14.064491287705099</v>
      </c>
      <c r="M587" s="6">
        <v>13.3523651465554</v>
      </c>
      <c r="N587" s="6">
        <v>12.6402390054058</v>
      </c>
      <c r="O587" s="6">
        <v>1.4400694351076599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4"/>
      <c r="AO587" s="4"/>
    </row>
    <row r="588" spans="1:41" ht="18.75" customHeight="1" x14ac:dyDescent="0.25">
      <c r="A588" s="14" t="s">
        <v>347</v>
      </c>
      <c r="B588" s="2" t="s">
        <v>4</v>
      </c>
      <c r="C588" s="2" t="s">
        <v>2</v>
      </c>
      <c r="D588" s="2" t="s">
        <v>27</v>
      </c>
      <c r="E588" s="2" t="s">
        <v>152</v>
      </c>
      <c r="F588" s="2" t="s">
        <v>235</v>
      </c>
      <c r="G588" s="4"/>
      <c r="H588" s="6"/>
      <c r="I588" s="6"/>
      <c r="J588" s="6"/>
      <c r="K588" s="6"/>
      <c r="L588" s="6"/>
      <c r="M588" s="6">
        <v>0.41032216848578801</v>
      </c>
      <c r="N588" s="6">
        <v>0.38843831949988</v>
      </c>
      <c r="O588" s="6">
        <v>4.4253763801233102E-2</v>
      </c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4"/>
      <c r="AO588" s="4"/>
    </row>
    <row r="589" spans="1:41" ht="18.75" customHeight="1" x14ac:dyDescent="0.25">
      <c r="A589" s="14" t="s">
        <v>347</v>
      </c>
      <c r="B589" s="2" t="s">
        <v>4</v>
      </c>
      <c r="C589" s="2" t="s">
        <v>2</v>
      </c>
      <c r="D589" s="2" t="s">
        <v>27</v>
      </c>
      <c r="E589" s="2" t="s">
        <v>152</v>
      </c>
      <c r="F589" s="2" t="s">
        <v>173</v>
      </c>
      <c r="G589" s="4"/>
      <c r="H589" s="6">
        <v>70.122494616683397</v>
      </c>
      <c r="I589" s="6">
        <v>66.263208827810899</v>
      </c>
      <c r="J589" s="6">
        <v>63.350540307907103</v>
      </c>
      <c r="K589" s="6">
        <v>60.437871788003299</v>
      </c>
      <c r="L589" s="6">
        <v>57.525203268099503</v>
      </c>
      <c r="M589" s="6">
        <v>54.612534748195799</v>
      </c>
      <c r="N589" s="6">
        <v>51.699866228292002</v>
      </c>
      <c r="O589" s="6">
        <v>5.8900308073825096</v>
      </c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4"/>
      <c r="AO589" s="4"/>
    </row>
    <row r="590" spans="1:41" ht="18.75" customHeight="1" x14ac:dyDescent="0.25">
      <c r="A590" s="14" t="s">
        <v>347</v>
      </c>
      <c r="B590" s="2" t="s">
        <v>4</v>
      </c>
      <c r="C590" s="2" t="s">
        <v>2</v>
      </c>
      <c r="D590" s="2" t="s">
        <v>27</v>
      </c>
      <c r="E590" s="2" t="s">
        <v>152</v>
      </c>
      <c r="F590" s="2" t="s">
        <v>275</v>
      </c>
      <c r="G590" s="4"/>
      <c r="H590" s="6">
        <v>2.81764544993815</v>
      </c>
      <c r="I590" s="6">
        <v>2.6625725435552599</v>
      </c>
      <c r="J590" s="6">
        <v>2.54553638779459</v>
      </c>
      <c r="K590" s="6">
        <v>2.4285002320339202</v>
      </c>
      <c r="L590" s="6">
        <v>2.3114640762732499</v>
      </c>
      <c r="M590" s="6">
        <v>2.1944279205125699</v>
      </c>
      <c r="N590" s="6">
        <v>2.0773917647519</v>
      </c>
      <c r="O590" s="6">
        <v>0.23667182114865001</v>
      </c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4"/>
      <c r="AO590" s="4"/>
    </row>
    <row r="591" spans="1:41" ht="18.75" customHeight="1" x14ac:dyDescent="0.25">
      <c r="A591" s="14" t="s">
        <v>347</v>
      </c>
      <c r="B591" s="2" t="s">
        <v>4</v>
      </c>
      <c r="C591" s="2" t="s">
        <v>2</v>
      </c>
      <c r="D591" s="2" t="s">
        <v>27</v>
      </c>
      <c r="E591" s="2" t="s">
        <v>153</v>
      </c>
      <c r="F591" s="2" t="s">
        <v>203</v>
      </c>
      <c r="G591" s="4"/>
      <c r="H591" s="6">
        <v>4.5273015178464604</v>
      </c>
      <c r="I591" s="6">
        <v>4.5273015178464604</v>
      </c>
      <c r="J591" s="6">
        <v>4.5273015178464604</v>
      </c>
      <c r="K591" s="6">
        <v>4.5273015178464604</v>
      </c>
      <c r="L591" s="6">
        <v>4.5273015178464604</v>
      </c>
      <c r="M591" s="6">
        <v>4.5273015178464604</v>
      </c>
      <c r="N591" s="6">
        <v>4.5273015178464604</v>
      </c>
      <c r="O591" s="6">
        <v>4.5273015178464604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4"/>
      <c r="AO591" s="4"/>
    </row>
    <row r="592" spans="1:41" ht="18.75" customHeight="1" x14ac:dyDescent="0.25">
      <c r="A592" s="14" t="s">
        <v>347</v>
      </c>
      <c r="B592" s="2" t="s">
        <v>4</v>
      </c>
      <c r="C592" s="2" t="s">
        <v>2</v>
      </c>
      <c r="D592" s="2" t="s">
        <v>27</v>
      </c>
      <c r="E592" s="2" t="s">
        <v>153</v>
      </c>
      <c r="F592" s="2" t="s">
        <v>208</v>
      </c>
      <c r="G592" s="4"/>
      <c r="H592" s="6">
        <v>25.381261372714199</v>
      </c>
      <c r="I592" s="6">
        <v>25.381261372714199</v>
      </c>
      <c r="J592" s="6">
        <v>25.381261372714199</v>
      </c>
      <c r="K592" s="6">
        <v>25.381261372714199</v>
      </c>
      <c r="L592" s="6">
        <v>25.381261372714199</v>
      </c>
      <c r="M592" s="6">
        <v>25.381261372714199</v>
      </c>
      <c r="N592" s="6">
        <v>25.381261372714199</v>
      </c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4"/>
      <c r="AO592" s="4"/>
    </row>
    <row r="593" spans="1:41" ht="18.75" customHeight="1" x14ac:dyDescent="0.25">
      <c r="A593" s="14" t="s">
        <v>347</v>
      </c>
      <c r="B593" s="2" t="s">
        <v>4</v>
      </c>
      <c r="C593" s="2" t="s">
        <v>2</v>
      </c>
      <c r="D593" s="2" t="s">
        <v>27</v>
      </c>
      <c r="E593" s="2" t="s">
        <v>153</v>
      </c>
      <c r="F593" s="2" t="s">
        <v>212</v>
      </c>
      <c r="G593" s="4"/>
      <c r="H593" s="6">
        <v>97.311030679258494</v>
      </c>
      <c r="I593" s="6">
        <v>97.311030679258494</v>
      </c>
      <c r="J593" s="6">
        <v>97.311030679258494</v>
      </c>
      <c r="K593" s="6">
        <v>97.311030679258494</v>
      </c>
      <c r="L593" s="6">
        <v>97.311030679258494</v>
      </c>
      <c r="M593" s="6">
        <v>97.311030679258494</v>
      </c>
      <c r="N593" s="6">
        <v>97.311030679258494</v>
      </c>
      <c r="O593" s="6">
        <v>97.311030679258494</v>
      </c>
      <c r="P593" s="6">
        <v>92.518436279918504</v>
      </c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4"/>
      <c r="AO593" s="4"/>
    </row>
    <row r="594" spans="1:41" ht="18.75" customHeight="1" x14ac:dyDescent="0.25">
      <c r="A594" s="14" t="s">
        <v>347</v>
      </c>
      <c r="B594" s="2" t="s">
        <v>4</v>
      </c>
      <c r="C594" s="2" t="s">
        <v>2</v>
      </c>
      <c r="D594" s="2" t="s">
        <v>27</v>
      </c>
      <c r="E594" s="2" t="s">
        <v>153</v>
      </c>
      <c r="F594" s="2" t="s">
        <v>217</v>
      </c>
      <c r="G594" s="4"/>
      <c r="H594" s="6">
        <v>254.80523614929999</v>
      </c>
      <c r="I594" s="6">
        <v>227.486545105272</v>
      </c>
      <c r="J594" s="6">
        <v>198.68235050460501</v>
      </c>
      <c r="K594" s="6">
        <v>169.87815590393899</v>
      </c>
      <c r="L594" s="6">
        <v>141.073961303272</v>
      </c>
      <c r="M594" s="6">
        <v>110.20020336853401</v>
      </c>
      <c r="N594" s="6">
        <v>79.326445433795797</v>
      </c>
      <c r="O594" s="6">
        <v>58.002112685918398</v>
      </c>
      <c r="P594" s="6">
        <v>31.319079550186299</v>
      </c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4"/>
      <c r="AO594" s="4"/>
    </row>
    <row r="595" spans="1:41" ht="18.75" customHeight="1" x14ac:dyDescent="0.25">
      <c r="A595" s="14" t="s">
        <v>347</v>
      </c>
      <c r="B595" s="2" t="s">
        <v>4</v>
      </c>
      <c r="C595" s="2" t="s">
        <v>2</v>
      </c>
      <c r="D595" s="2" t="s">
        <v>27</v>
      </c>
      <c r="E595" s="2" t="s">
        <v>153</v>
      </c>
      <c r="F595" s="2" t="s">
        <v>174</v>
      </c>
      <c r="G595" s="4"/>
      <c r="H595" s="6">
        <v>42.311185095408497</v>
      </c>
      <c r="I595" s="6">
        <v>39.356413992943097</v>
      </c>
      <c r="J595" s="6">
        <v>36.240971832896903</v>
      </c>
      <c r="K595" s="6">
        <v>33.125529672850703</v>
      </c>
      <c r="L595" s="6">
        <v>30.0100875128045</v>
      </c>
      <c r="M595" s="6">
        <v>26.6708027856169</v>
      </c>
      <c r="N595" s="6">
        <v>23.331518058429399</v>
      </c>
      <c r="O595" s="6">
        <v>21.0250926853675</v>
      </c>
      <c r="P595" s="6">
        <v>17.412552491551502</v>
      </c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4"/>
      <c r="AO595" s="4"/>
    </row>
    <row r="596" spans="1:41" ht="18.75" customHeight="1" x14ac:dyDescent="0.25">
      <c r="A596" s="14" t="s">
        <v>347</v>
      </c>
      <c r="B596" s="2" t="s">
        <v>4</v>
      </c>
      <c r="C596" s="2" t="s">
        <v>2</v>
      </c>
      <c r="D596" s="2" t="s">
        <v>27</v>
      </c>
      <c r="E596" s="2" t="s">
        <v>153</v>
      </c>
      <c r="F596" s="2" t="s">
        <v>276</v>
      </c>
      <c r="G596" s="4"/>
      <c r="H596" s="6">
        <v>82.722394368899998</v>
      </c>
      <c r="I596" s="6">
        <v>76.945535605506507</v>
      </c>
      <c r="J596" s="6">
        <v>70.854549630622799</v>
      </c>
      <c r="K596" s="6">
        <v>64.763563655739205</v>
      </c>
      <c r="L596" s="6">
        <v>58.672577680855497</v>
      </c>
      <c r="M596" s="6">
        <v>52.143958180135598</v>
      </c>
      <c r="N596" s="6">
        <v>45.6153386794158</v>
      </c>
      <c r="O596" s="6">
        <v>41.1060575315907</v>
      </c>
      <c r="P596" s="6">
        <v>34.043197583033503</v>
      </c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4"/>
      <c r="AO596" s="4"/>
    </row>
    <row r="597" spans="1:41" ht="18.75" customHeight="1" x14ac:dyDescent="0.25">
      <c r="A597" s="14" t="s">
        <v>347</v>
      </c>
      <c r="B597" s="2" t="s">
        <v>4</v>
      </c>
      <c r="C597" s="2" t="s">
        <v>2</v>
      </c>
      <c r="D597" s="2" t="s">
        <v>27</v>
      </c>
      <c r="E597" s="2" t="s">
        <v>154</v>
      </c>
      <c r="F597" s="2" t="s">
        <v>204</v>
      </c>
      <c r="G597" s="4"/>
      <c r="H597" s="6">
        <v>0.64128011188639</v>
      </c>
      <c r="I597" s="6">
        <v>0.49415684058769999</v>
      </c>
      <c r="J597" s="6">
        <v>0.40126616488950301</v>
      </c>
      <c r="K597" s="6">
        <v>0.30837548919131202</v>
      </c>
      <c r="L597" s="6">
        <v>0.21548481349311699</v>
      </c>
      <c r="M597" s="6">
        <v>8.0592218753754802E-2</v>
      </c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4"/>
      <c r="AO597" s="4"/>
    </row>
    <row r="598" spans="1:41" ht="18.75" customHeight="1" x14ac:dyDescent="0.25">
      <c r="A598" s="14" t="s">
        <v>347</v>
      </c>
      <c r="B598" s="2" t="s">
        <v>4</v>
      </c>
      <c r="C598" s="2" t="s">
        <v>2</v>
      </c>
      <c r="D598" s="2" t="s">
        <v>27</v>
      </c>
      <c r="E598" s="2" t="s">
        <v>154</v>
      </c>
      <c r="F598" s="2" t="s">
        <v>213</v>
      </c>
      <c r="G598" s="4"/>
      <c r="H598" s="6">
        <v>11.427610679584699</v>
      </c>
      <c r="I598" s="6">
        <v>11.427610679584699</v>
      </c>
      <c r="J598" s="6">
        <v>11.427610679584699</v>
      </c>
      <c r="K598" s="6">
        <v>11.427610679584699</v>
      </c>
      <c r="L598" s="6">
        <v>11.427610679584699</v>
      </c>
      <c r="M598" s="6">
        <v>11.427610679584699</v>
      </c>
      <c r="N598" s="6">
        <v>11.427610679584699</v>
      </c>
      <c r="O598" s="6">
        <v>11.427610679584699</v>
      </c>
      <c r="P598" s="6">
        <v>11.427610679584699</v>
      </c>
      <c r="Q598" s="6">
        <v>11.427610679584699</v>
      </c>
      <c r="R598" s="6">
        <v>11.427610679584699</v>
      </c>
      <c r="S598" s="6">
        <v>11.427610679584699</v>
      </c>
      <c r="T598" s="6">
        <v>11.427610679584699</v>
      </c>
      <c r="U598" s="6">
        <v>11.427610679584699</v>
      </c>
      <c r="V598" s="6">
        <v>5.6394388439222203</v>
      </c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4"/>
      <c r="AO598" s="4"/>
    </row>
    <row r="599" spans="1:41" ht="18.75" customHeight="1" x14ac:dyDescent="0.25">
      <c r="A599" s="14" t="s">
        <v>347</v>
      </c>
      <c r="B599" s="2" t="s">
        <v>4</v>
      </c>
      <c r="C599" s="2" t="s">
        <v>2</v>
      </c>
      <c r="D599" s="2" t="s">
        <v>27</v>
      </c>
      <c r="E599" s="2" t="s">
        <v>154</v>
      </c>
      <c r="F599" s="2" t="s">
        <v>218</v>
      </c>
      <c r="G599" s="4"/>
      <c r="H599" s="6">
        <v>54.839359160461399</v>
      </c>
      <c r="I599" s="6">
        <v>50.027385607848899</v>
      </c>
      <c r="J599" s="6">
        <v>46.989202247743101</v>
      </c>
      <c r="K599" s="6">
        <v>43.951018887637296</v>
      </c>
      <c r="L599" s="6">
        <v>40.912835527531499</v>
      </c>
      <c r="M599" s="6">
        <v>36.500891770440397</v>
      </c>
      <c r="N599" s="6">
        <v>32.088948013349203</v>
      </c>
      <c r="O599" s="6">
        <v>28.414896807198801</v>
      </c>
      <c r="P599" s="6">
        <v>24.740845601048299</v>
      </c>
      <c r="Q599" s="6">
        <v>21.237053594656501</v>
      </c>
      <c r="R599" s="6">
        <v>17.7332615882647</v>
      </c>
      <c r="S599" s="6">
        <v>14.2294695818729</v>
      </c>
      <c r="T599" s="6">
        <v>12.416147416370899</v>
      </c>
      <c r="U599" s="6">
        <v>10.6028252508689</v>
      </c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4"/>
      <c r="AO599" s="4"/>
    </row>
    <row r="600" spans="1:41" ht="18.75" customHeight="1" x14ac:dyDescent="0.25">
      <c r="A600" s="14" t="s">
        <v>347</v>
      </c>
      <c r="B600" s="2" t="s">
        <v>4</v>
      </c>
      <c r="C600" s="2" t="s">
        <v>2</v>
      </c>
      <c r="D600" s="2" t="s">
        <v>27</v>
      </c>
      <c r="E600" s="2" t="s">
        <v>154</v>
      </c>
      <c r="F600" s="2" t="s">
        <v>236</v>
      </c>
      <c r="G600" s="4"/>
      <c r="H600" s="6">
        <v>11.0255201339571</v>
      </c>
      <c r="I600" s="6">
        <v>9.8443274206848397</v>
      </c>
      <c r="J600" s="6">
        <v>8.5989052033776101</v>
      </c>
      <c r="K600" s="6">
        <v>7.3534829860703796</v>
      </c>
      <c r="L600" s="6">
        <v>6.1080607687631501</v>
      </c>
      <c r="M600" s="6">
        <v>4.7731557454927502</v>
      </c>
      <c r="N600" s="6">
        <v>3.43825072222235</v>
      </c>
      <c r="O600" s="6">
        <v>6.7538020249192598</v>
      </c>
      <c r="P600" s="6">
        <v>6.4232067711728504</v>
      </c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4"/>
      <c r="AO600" s="4"/>
    </row>
    <row r="601" spans="1:41" ht="18.75" customHeight="1" x14ac:dyDescent="0.25">
      <c r="A601" s="14" t="s">
        <v>347</v>
      </c>
      <c r="B601" s="2" t="s">
        <v>4</v>
      </c>
      <c r="C601" s="2" t="s">
        <v>2</v>
      </c>
      <c r="D601" s="2" t="s">
        <v>27</v>
      </c>
      <c r="E601" s="2" t="s">
        <v>154</v>
      </c>
      <c r="F601" s="2" t="s">
        <v>175</v>
      </c>
      <c r="G601" s="4"/>
      <c r="H601" s="6">
        <v>13.2770346096659</v>
      </c>
      <c r="I601" s="6">
        <v>12.3753634330469</v>
      </c>
      <c r="J601" s="6">
        <v>11.8060663795326</v>
      </c>
      <c r="K601" s="6">
        <v>11.236769326018401</v>
      </c>
      <c r="L601" s="6">
        <v>10.667472272504099</v>
      </c>
      <c r="M601" s="6">
        <v>9.8407589759454304</v>
      </c>
      <c r="N601" s="6">
        <v>9.0140456793867791</v>
      </c>
      <c r="O601" s="6">
        <v>8.3255992368227698</v>
      </c>
      <c r="P601" s="6">
        <v>7.6371527942587498</v>
      </c>
      <c r="Q601" s="6">
        <v>6.9806096469431598</v>
      </c>
      <c r="R601" s="6">
        <v>6.32406649962756</v>
      </c>
      <c r="S601" s="6">
        <v>5.6675233523119601</v>
      </c>
      <c r="T601" s="6">
        <v>5.3277416987594597</v>
      </c>
      <c r="U601" s="6">
        <v>4.9879600452069699</v>
      </c>
      <c r="V601" s="6">
        <v>1.4810667676450999</v>
      </c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4"/>
      <c r="AO601" s="4"/>
    </row>
    <row r="602" spans="1:41" ht="18.75" customHeight="1" x14ac:dyDescent="0.25">
      <c r="A602" s="14" t="s">
        <v>347</v>
      </c>
      <c r="B602" s="2" t="s">
        <v>4</v>
      </c>
      <c r="C602" s="2" t="s">
        <v>2</v>
      </c>
      <c r="D602" s="2" t="s">
        <v>27</v>
      </c>
      <c r="E602" s="2" t="s">
        <v>154</v>
      </c>
      <c r="F602" s="2" t="s">
        <v>277</v>
      </c>
      <c r="G602" s="4"/>
      <c r="H602" s="6">
        <v>14.9315892800564</v>
      </c>
      <c r="I602" s="6">
        <v>13.9175538368454</v>
      </c>
      <c r="J602" s="6">
        <v>13.2773122444018</v>
      </c>
      <c r="K602" s="6">
        <v>12.637070651958201</v>
      </c>
      <c r="L602" s="6">
        <v>11.996829059514599</v>
      </c>
      <c r="M602" s="6">
        <v>11.067092581492</v>
      </c>
      <c r="N602" s="6">
        <v>10.137356103469299</v>
      </c>
      <c r="O602" s="6">
        <v>9.3631169887955004</v>
      </c>
      <c r="P602" s="6">
        <v>8.5888778741216498</v>
      </c>
      <c r="Q602" s="6">
        <v>7.8505177727466702</v>
      </c>
      <c r="R602" s="6">
        <v>7.1121576713716799</v>
      </c>
      <c r="S602" s="6">
        <v>6.3737975699967002</v>
      </c>
      <c r="T602" s="6">
        <v>5.9916730787303498</v>
      </c>
      <c r="U602" s="6">
        <v>5.6095485874640003</v>
      </c>
      <c r="V602" s="6">
        <v>1.66563403056264</v>
      </c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4"/>
      <c r="AO602" s="4"/>
    </row>
    <row r="603" spans="1:41" ht="18.75" customHeight="1" x14ac:dyDescent="0.25">
      <c r="A603" s="14" t="s">
        <v>347</v>
      </c>
      <c r="B603" s="2" t="s">
        <v>4</v>
      </c>
      <c r="C603" s="2" t="s">
        <v>2</v>
      </c>
      <c r="D603" s="2" t="s">
        <v>27</v>
      </c>
      <c r="E603" s="2" t="s">
        <v>155</v>
      </c>
      <c r="F603" s="2" t="s">
        <v>205</v>
      </c>
      <c r="G603" s="4"/>
      <c r="H603" s="6">
        <v>0.50303350198293995</v>
      </c>
      <c r="I603" s="6">
        <v>0.50303350198293995</v>
      </c>
      <c r="J603" s="6">
        <v>0.50303350198293995</v>
      </c>
      <c r="K603" s="6">
        <v>0.50303350198293995</v>
      </c>
      <c r="L603" s="6">
        <v>0.50303350198293995</v>
      </c>
      <c r="M603" s="6">
        <v>0.50303350198293995</v>
      </c>
      <c r="N603" s="6">
        <v>0.50303350198293995</v>
      </c>
      <c r="O603" s="6">
        <v>0.50303350198293995</v>
      </c>
      <c r="P603" s="6">
        <v>0.50303350198293995</v>
      </c>
      <c r="Q603" s="6">
        <v>0.50303350198293995</v>
      </c>
      <c r="R603" s="6">
        <v>0.50303350198293995</v>
      </c>
      <c r="S603" s="6">
        <v>0.50303350198293995</v>
      </c>
      <c r="T603" s="6">
        <v>0.50303350198293995</v>
      </c>
      <c r="U603" s="6">
        <v>0.50303350198293995</v>
      </c>
      <c r="V603" s="6">
        <v>0.50303350198293995</v>
      </c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4"/>
      <c r="AO603" s="4"/>
    </row>
    <row r="604" spans="1:41" ht="18.75" customHeight="1" x14ac:dyDescent="0.25">
      <c r="A604" s="14" t="s">
        <v>347</v>
      </c>
      <c r="B604" s="2" t="s">
        <v>4</v>
      </c>
      <c r="C604" s="2" t="s">
        <v>2</v>
      </c>
      <c r="D604" s="2" t="s">
        <v>27</v>
      </c>
      <c r="E604" s="2" t="s">
        <v>155</v>
      </c>
      <c r="F604" s="2" t="s">
        <v>209</v>
      </c>
      <c r="G604" s="4"/>
      <c r="H604" s="6">
        <v>2.8201401525238001</v>
      </c>
      <c r="I604" s="6">
        <v>2.8201401525238001</v>
      </c>
      <c r="J604" s="6">
        <v>2.8201401525238001</v>
      </c>
      <c r="K604" s="6">
        <v>2.8201401525238001</v>
      </c>
      <c r="L604" s="6">
        <v>2.8201401525238001</v>
      </c>
      <c r="M604" s="6">
        <v>2.8201401525238001</v>
      </c>
      <c r="N604" s="6">
        <v>2.8201401525238001</v>
      </c>
      <c r="O604" s="6">
        <v>2.8201401525238001</v>
      </c>
      <c r="P604" s="6">
        <v>2.8201401525238001</v>
      </c>
      <c r="Q604" s="6">
        <v>2.8201401525238001</v>
      </c>
      <c r="R604" s="6">
        <v>2.8201401525238001</v>
      </c>
      <c r="S604" s="6">
        <v>2.8201401525238001</v>
      </c>
      <c r="T604" s="6">
        <v>2.8201401525238001</v>
      </c>
      <c r="U604" s="6">
        <v>2.8201401525238001</v>
      </c>
      <c r="V604" s="6">
        <v>1.3984410434302199</v>
      </c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4"/>
      <c r="AO604" s="4"/>
    </row>
    <row r="605" spans="1:41" ht="18.75" customHeight="1" x14ac:dyDescent="0.25">
      <c r="A605" s="14" t="s">
        <v>347</v>
      </c>
      <c r="B605" s="2" t="s">
        <v>4</v>
      </c>
      <c r="C605" s="2" t="s">
        <v>2</v>
      </c>
      <c r="D605" s="2" t="s">
        <v>27</v>
      </c>
      <c r="E605" s="2" t="s">
        <v>155</v>
      </c>
      <c r="F605" s="2" t="s">
        <v>214</v>
      </c>
      <c r="G605" s="4"/>
      <c r="H605" s="6">
        <v>1.2722265164603199</v>
      </c>
      <c r="I605" s="6">
        <v>1.2722265164603199</v>
      </c>
      <c r="J605" s="6">
        <v>1.2722265164603199</v>
      </c>
      <c r="K605" s="6">
        <v>1.2722265164603199</v>
      </c>
      <c r="L605" s="6">
        <v>1.2722265164603199</v>
      </c>
      <c r="M605" s="6">
        <v>1.2722265164603199</v>
      </c>
      <c r="N605" s="6">
        <v>1.2722265164603199</v>
      </c>
      <c r="O605" s="6">
        <v>1.2722265164603199</v>
      </c>
      <c r="P605" s="6">
        <v>1.2722265164603199</v>
      </c>
      <c r="Q605" s="6">
        <v>1.2722265164603199</v>
      </c>
      <c r="R605" s="6">
        <v>1.2722265164603199</v>
      </c>
      <c r="S605" s="6">
        <v>1.2722265164603199</v>
      </c>
      <c r="T605" s="6">
        <v>1.2722265164603199</v>
      </c>
      <c r="U605" s="6">
        <v>1.2722265164603199</v>
      </c>
      <c r="V605" s="6">
        <v>1.2722265164603199</v>
      </c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4"/>
      <c r="AO605" s="4"/>
    </row>
    <row r="606" spans="1:41" ht="18.75" customHeight="1" x14ac:dyDescent="0.25">
      <c r="A606" s="14" t="s">
        <v>347</v>
      </c>
      <c r="B606" s="2" t="s">
        <v>4</v>
      </c>
      <c r="C606" s="2" t="s">
        <v>2</v>
      </c>
      <c r="D606" s="2" t="s">
        <v>27</v>
      </c>
      <c r="E606" s="2" t="s">
        <v>155</v>
      </c>
      <c r="F606" s="2" t="s">
        <v>231</v>
      </c>
      <c r="G606" s="4"/>
      <c r="H606" s="6">
        <v>6.4872279166196503</v>
      </c>
      <c r="I606" s="6">
        <v>6.3626418494183001</v>
      </c>
      <c r="J606" s="6">
        <v>6.3668386976576299</v>
      </c>
      <c r="K606" s="6">
        <v>6.3710355458969499</v>
      </c>
      <c r="L606" s="6">
        <v>6.3752323941362796</v>
      </c>
      <c r="M606" s="6">
        <v>5.8619118774279997</v>
      </c>
      <c r="N606" s="6">
        <v>5.3485913607197304</v>
      </c>
      <c r="O606" s="6">
        <v>4.9261892526521098</v>
      </c>
      <c r="P606" s="6">
        <v>4.5037871445844999</v>
      </c>
      <c r="Q606" s="6">
        <v>4.1536612506932</v>
      </c>
      <c r="R606" s="6">
        <v>3.8035353568019001</v>
      </c>
      <c r="S606" s="6">
        <v>3.4534094629105998</v>
      </c>
      <c r="T606" s="6">
        <v>3.2077877069439298</v>
      </c>
      <c r="U606" s="6">
        <v>2.9621659509772602</v>
      </c>
      <c r="V606" s="6">
        <v>1.2456096610085701</v>
      </c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4"/>
      <c r="AO606" s="4"/>
    </row>
    <row r="607" spans="1:41" ht="18.75" customHeight="1" x14ac:dyDescent="0.25">
      <c r="A607" s="14" t="s">
        <v>347</v>
      </c>
      <c r="B607" s="2" t="s">
        <v>4</v>
      </c>
      <c r="C607" s="2" t="s">
        <v>2</v>
      </c>
      <c r="D607" s="2" t="s">
        <v>27</v>
      </c>
      <c r="E607" s="2" t="s">
        <v>155</v>
      </c>
      <c r="F607" s="2" t="s">
        <v>233</v>
      </c>
      <c r="G607" s="4"/>
      <c r="H607" s="6">
        <v>6.4674651092177999</v>
      </c>
      <c r="I607" s="6">
        <v>6.3363704719519296</v>
      </c>
      <c r="J607" s="6">
        <v>6.3407865700755304</v>
      </c>
      <c r="K607" s="6">
        <v>6.3452026681991303</v>
      </c>
      <c r="L607" s="6">
        <v>6.3496187663227301</v>
      </c>
      <c r="M607" s="6">
        <v>5.80948158685593</v>
      </c>
      <c r="N607" s="6">
        <v>5.26934440738912</v>
      </c>
      <c r="O607" s="6">
        <v>4.8248753557417396</v>
      </c>
      <c r="P607" s="6">
        <v>4.3804063040943504</v>
      </c>
      <c r="Q607" s="6">
        <v>4.0119892885472899</v>
      </c>
      <c r="R607" s="6">
        <v>3.64357227300022</v>
      </c>
      <c r="S607" s="6">
        <v>3.2751552574531599</v>
      </c>
      <c r="T607" s="6">
        <v>3.0167018386529998</v>
      </c>
      <c r="U607" s="6">
        <v>2.7582484198528401</v>
      </c>
      <c r="V607" s="6">
        <v>1.24677657762102</v>
      </c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4"/>
      <c r="AO607" s="4"/>
    </row>
    <row r="608" spans="1:41" ht="18.75" customHeight="1" x14ac:dyDescent="0.25">
      <c r="A608" s="14" t="s">
        <v>347</v>
      </c>
      <c r="B608" s="2" t="s">
        <v>4</v>
      </c>
      <c r="C608" s="2" t="s">
        <v>2</v>
      </c>
      <c r="D608" s="2" t="s">
        <v>27</v>
      </c>
      <c r="E608" s="2" t="s">
        <v>155</v>
      </c>
      <c r="F608" s="2" t="s">
        <v>176</v>
      </c>
      <c r="G608" s="4"/>
      <c r="H608" s="6">
        <v>13.3203111955227</v>
      </c>
      <c r="I608" s="6">
        <v>13.0782892092541</v>
      </c>
      <c r="J608" s="6">
        <v>13.0864420434335</v>
      </c>
      <c r="K608" s="6">
        <v>13.094594877612799</v>
      </c>
      <c r="L608" s="6">
        <v>13.102747711792199</v>
      </c>
      <c r="M608" s="6">
        <v>12.1055667762597</v>
      </c>
      <c r="N608" s="6">
        <v>11.1083858407272</v>
      </c>
      <c r="O608" s="6">
        <v>10.2878238028122</v>
      </c>
      <c r="P608" s="6">
        <v>9.46726176489714</v>
      </c>
      <c r="Q608" s="6">
        <v>8.7871041342153209</v>
      </c>
      <c r="R608" s="6">
        <v>8.1069465035335107</v>
      </c>
      <c r="S608" s="6">
        <v>7.4267888728517004</v>
      </c>
      <c r="T608" s="6">
        <v>6.9496418965870301</v>
      </c>
      <c r="U608" s="6">
        <v>6.4724949203223696</v>
      </c>
      <c r="V608" s="6">
        <v>3.1378976240722798</v>
      </c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4"/>
      <c r="AO608" s="4"/>
    </row>
    <row r="609" spans="1:41" ht="18.75" customHeight="1" x14ac:dyDescent="0.25">
      <c r="A609" s="14" t="s">
        <v>347</v>
      </c>
      <c r="B609" s="2" t="s">
        <v>4</v>
      </c>
      <c r="C609" s="2" t="s">
        <v>2</v>
      </c>
      <c r="D609" s="2" t="s">
        <v>27</v>
      </c>
      <c r="E609" s="2" t="s">
        <v>155</v>
      </c>
      <c r="F609" s="2" t="s">
        <v>278</v>
      </c>
      <c r="G609" s="4"/>
      <c r="H609" s="6">
        <v>5.5223447636222396</v>
      </c>
      <c r="I609" s="6">
        <v>5.4220071041686797</v>
      </c>
      <c r="J609" s="6">
        <v>5.4253871123740502</v>
      </c>
      <c r="K609" s="6">
        <v>5.4287671205794297</v>
      </c>
      <c r="L609" s="6">
        <v>5.4321471287848002</v>
      </c>
      <c r="M609" s="6">
        <v>5.0187350968217199</v>
      </c>
      <c r="N609" s="6">
        <v>4.6053230648586396</v>
      </c>
      <c r="O609" s="6">
        <v>4.26513383002826</v>
      </c>
      <c r="P609" s="6">
        <v>3.9249445951978799</v>
      </c>
      <c r="Q609" s="6">
        <v>3.64296432648645</v>
      </c>
      <c r="R609" s="6">
        <v>3.3609840577750201</v>
      </c>
      <c r="S609" s="6">
        <v>3.07900378906358</v>
      </c>
      <c r="T609" s="6">
        <v>2.8811878321256499</v>
      </c>
      <c r="U609" s="6">
        <v>2.6833718751877198</v>
      </c>
      <c r="V609" s="6">
        <v>1.3009119876195301</v>
      </c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4"/>
      <c r="AO609" s="4"/>
    </row>
    <row r="610" spans="1:41" ht="18.75" customHeight="1" x14ac:dyDescent="0.25">
      <c r="A610" s="14" t="s">
        <v>347</v>
      </c>
      <c r="B610" s="2" t="s">
        <v>4</v>
      </c>
      <c r="C610" s="2" t="s">
        <v>2</v>
      </c>
      <c r="D610" s="2" t="s">
        <v>27</v>
      </c>
      <c r="E610" s="2" t="s">
        <v>156</v>
      </c>
      <c r="F610" s="2" t="s">
        <v>219</v>
      </c>
      <c r="G610" s="4"/>
      <c r="H610" s="6">
        <v>425.49256649527803</v>
      </c>
      <c r="I610" s="6">
        <v>452.94369981755398</v>
      </c>
      <c r="J610" s="6">
        <v>452.94369981755398</v>
      </c>
      <c r="K610" s="6">
        <v>452.94369981755398</v>
      </c>
      <c r="L610" s="6">
        <v>452.94369981755398</v>
      </c>
      <c r="M610" s="6">
        <v>452.94369981755398</v>
      </c>
      <c r="N610" s="6">
        <v>452.94369981755398</v>
      </c>
      <c r="O610" s="6">
        <v>452.94369981755398</v>
      </c>
      <c r="P610" s="6">
        <v>452.94369981755398</v>
      </c>
      <c r="Q610" s="6">
        <v>452.94369981755398</v>
      </c>
      <c r="R610" s="6">
        <v>452.94369981755398</v>
      </c>
      <c r="S610" s="6">
        <v>452.94369981755398</v>
      </c>
      <c r="T610" s="6">
        <v>452.94369981755398</v>
      </c>
      <c r="U610" s="6">
        <v>452.94369981755398</v>
      </c>
      <c r="V610" s="6">
        <v>452.94369981755398</v>
      </c>
      <c r="W610" s="6">
        <v>452.94369981755398</v>
      </c>
      <c r="X610" s="6">
        <v>452.94369981755398</v>
      </c>
      <c r="Y610" s="6">
        <v>452.94369981755398</v>
      </c>
      <c r="Z610" s="6">
        <v>452.94369981755398</v>
      </c>
      <c r="AA610" s="6">
        <v>452.94369981755398</v>
      </c>
      <c r="AB610" s="6">
        <v>452.94369981755398</v>
      </c>
      <c r="AC610" s="6">
        <v>452.94369981755398</v>
      </c>
      <c r="AD610" s="6">
        <v>452.94369981755398</v>
      </c>
      <c r="AE610" s="6">
        <v>452.94369981755398</v>
      </c>
      <c r="AF610" s="6">
        <v>452.94369981755398</v>
      </c>
      <c r="AG610" s="6">
        <v>452.94369981755398</v>
      </c>
      <c r="AH610" s="6">
        <v>452.94369981755398</v>
      </c>
      <c r="AI610" s="6">
        <v>452.94369981755398</v>
      </c>
      <c r="AJ610" s="6">
        <v>452.94369981755398</v>
      </c>
      <c r="AK610" s="6">
        <v>452.94369981755398</v>
      </c>
      <c r="AL610" s="6">
        <v>452.94369981755398</v>
      </c>
      <c r="AM610" s="6">
        <v>452.94369981755398</v>
      </c>
      <c r="AN610" s="4"/>
      <c r="AO610" s="4"/>
    </row>
    <row r="611" spans="1:41" ht="18.75" customHeight="1" x14ac:dyDescent="0.25">
      <c r="A611" s="14" t="s">
        <v>347</v>
      </c>
      <c r="B611" s="2" t="s">
        <v>4</v>
      </c>
      <c r="C611" s="2" t="s">
        <v>2</v>
      </c>
      <c r="D611" s="2" t="s">
        <v>27</v>
      </c>
      <c r="E611" s="2" t="s">
        <v>156</v>
      </c>
      <c r="F611" s="2" t="s">
        <v>265</v>
      </c>
      <c r="G611" s="4"/>
      <c r="H611" s="6">
        <v>1952.6452512793301</v>
      </c>
      <c r="I611" s="6">
        <v>2078.6223642650898</v>
      </c>
      <c r="J611" s="6">
        <v>2078.6223642650898</v>
      </c>
      <c r="K611" s="6">
        <v>2078.6223642650898</v>
      </c>
      <c r="L611" s="6">
        <v>2078.6223642650898</v>
      </c>
      <c r="M611" s="6">
        <v>2078.6223642650898</v>
      </c>
      <c r="N611" s="6">
        <v>2078.6223642650898</v>
      </c>
      <c r="O611" s="6">
        <v>2078.6223642650898</v>
      </c>
      <c r="P611" s="6">
        <v>2078.6223642650898</v>
      </c>
      <c r="Q611" s="6">
        <v>2078.6223642650898</v>
      </c>
      <c r="R611" s="6">
        <v>2078.6223642650898</v>
      </c>
      <c r="S611" s="6">
        <v>2078.6223642650898</v>
      </c>
      <c r="T611" s="6">
        <v>2078.6223642650898</v>
      </c>
      <c r="U611" s="6">
        <v>2078.6223642650898</v>
      </c>
      <c r="V611" s="6">
        <v>2078.6223642650898</v>
      </c>
      <c r="W611" s="6">
        <v>2078.6223642650898</v>
      </c>
      <c r="X611" s="6">
        <v>2078.6223642650898</v>
      </c>
      <c r="Y611" s="6">
        <v>2078.6223642650898</v>
      </c>
      <c r="Z611" s="6">
        <v>2078.6223642650898</v>
      </c>
      <c r="AA611" s="6">
        <v>2078.6223642650898</v>
      </c>
      <c r="AB611" s="6">
        <v>2078.6223642650898</v>
      </c>
      <c r="AC611" s="6">
        <v>2078.6223642650898</v>
      </c>
      <c r="AD611" s="6">
        <v>2078.6223642650898</v>
      </c>
      <c r="AE611" s="6">
        <v>2078.6223642650898</v>
      </c>
      <c r="AF611" s="6">
        <v>2078.6223642650898</v>
      </c>
      <c r="AG611" s="6">
        <v>2078.6223642650898</v>
      </c>
      <c r="AH611" s="6">
        <v>2078.6223642650898</v>
      </c>
      <c r="AI611" s="6">
        <v>2078.6223642650898</v>
      </c>
      <c r="AJ611" s="6">
        <v>2078.6223642650898</v>
      </c>
      <c r="AK611" s="6">
        <v>2078.6223642650898</v>
      </c>
      <c r="AL611" s="6">
        <v>2078.6223642650898</v>
      </c>
      <c r="AM611" s="6">
        <v>2078.6223642650898</v>
      </c>
      <c r="AN611" s="4"/>
      <c r="AO611" s="4"/>
    </row>
    <row r="612" spans="1:41" ht="18.75" customHeight="1" x14ac:dyDescent="0.25">
      <c r="A612" s="14" t="s">
        <v>347</v>
      </c>
      <c r="B612" s="2" t="s">
        <v>4</v>
      </c>
      <c r="C612" s="2" t="s">
        <v>2</v>
      </c>
      <c r="D612" s="2" t="s">
        <v>27</v>
      </c>
      <c r="E612" s="2" t="s">
        <v>156</v>
      </c>
      <c r="F612" s="2" t="s">
        <v>270</v>
      </c>
      <c r="G612" s="4"/>
      <c r="H612" s="6">
        <v>26807.297628836499</v>
      </c>
      <c r="I612" s="6">
        <v>28536.800701664601</v>
      </c>
      <c r="J612" s="6">
        <v>28536.800701664601</v>
      </c>
      <c r="K612" s="6">
        <v>28536.800701664601</v>
      </c>
      <c r="L612" s="6">
        <v>28536.800701664601</v>
      </c>
      <c r="M612" s="6">
        <v>28536.800701664601</v>
      </c>
      <c r="N612" s="6">
        <v>28536.800701664601</v>
      </c>
      <c r="O612" s="6">
        <v>28536.800701664601</v>
      </c>
      <c r="P612" s="6">
        <v>28536.800701664601</v>
      </c>
      <c r="Q612" s="6">
        <v>28536.800701664601</v>
      </c>
      <c r="R612" s="6">
        <v>28536.800701664601</v>
      </c>
      <c r="S612" s="6">
        <v>28536.800701664601</v>
      </c>
      <c r="T612" s="6">
        <v>28536.800701664601</v>
      </c>
      <c r="U612" s="6">
        <v>28536.800701664601</v>
      </c>
      <c r="V612" s="6">
        <v>28536.800701664601</v>
      </c>
      <c r="W612" s="6">
        <v>28536.800701664601</v>
      </c>
      <c r="X612" s="6">
        <v>28536.800701664601</v>
      </c>
      <c r="Y612" s="6">
        <v>28536.800701664601</v>
      </c>
      <c r="Z612" s="6">
        <v>28536.800701664601</v>
      </c>
      <c r="AA612" s="6">
        <v>28536.800701664601</v>
      </c>
      <c r="AB612" s="6">
        <v>28536.800701664601</v>
      </c>
      <c r="AC612" s="6">
        <v>28536.800701664601</v>
      </c>
      <c r="AD612" s="6">
        <v>28536.800701664601</v>
      </c>
      <c r="AE612" s="6">
        <v>28536.800701664601</v>
      </c>
      <c r="AF612" s="6">
        <v>28536.800701664601</v>
      </c>
      <c r="AG612" s="6">
        <v>28536.800701664601</v>
      </c>
      <c r="AH612" s="6">
        <v>28536.800701664601</v>
      </c>
      <c r="AI612" s="6">
        <v>28536.800701664601</v>
      </c>
      <c r="AJ612" s="6">
        <v>28536.800701664601</v>
      </c>
      <c r="AK612" s="6">
        <v>28536.800701664601</v>
      </c>
      <c r="AL612" s="6">
        <v>28536.800701664601</v>
      </c>
      <c r="AM612" s="6">
        <v>28536.800701664601</v>
      </c>
      <c r="AN612" s="4"/>
      <c r="AO612" s="4"/>
    </row>
    <row r="613" spans="1:41" ht="18.75" customHeight="1" x14ac:dyDescent="0.25">
      <c r="A613" s="14" t="s">
        <v>347</v>
      </c>
      <c r="B613" s="2" t="s">
        <v>4</v>
      </c>
      <c r="C613" s="2" t="s">
        <v>2</v>
      </c>
      <c r="D613" s="2" t="s">
        <v>27</v>
      </c>
      <c r="E613" s="2" t="s">
        <v>156</v>
      </c>
      <c r="F613" s="2" t="s">
        <v>279</v>
      </c>
      <c r="G613" s="4"/>
      <c r="H613" s="6">
        <v>214.148762889794</v>
      </c>
      <c r="I613" s="6">
        <v>227.96481210849001</v>
      </c>
      <c r="J613" s="6">
        <v>227.96481210849001</v>
      </c>
      <c r="K613" s="6">
        <v>227.96481210849001</v>
      </c>
      <c r="L613" s="6">
        <v>227.96481210849001</v>
      </c>
      <c r="M613" s="6">
        <v>227.96481210849001</v>
      </c>
      <c r="N613" s="6">
        <v>227.96481210849001</v>
      </c>
      <c r="O613" s="6">
        <v>227.96481210849001</v>
      </c>
      <c r="P613" s="6">
        <v>227.96481210849001</v>
      </c>
      <c r="Q613" s="6">
        <v>227.96481210849001</v>
      </c>
      <c r="R613" s="6">
        <v>227.96481210849001</v>
      </c>
      <c r="S613" s="6">
        <v>227.96481210849001</v>
      </c>
      <c r="T613" s="6">
        <v>227.96481210849001</v>
      </c>
      <c r="U613" s="6">
        <v>227.96481210849001</v>
      </c>
      <c r="V613" s="6">
        <v>227.96481210849001</v>
      </c>
      <c r="W613" s="6">
        <v>227.96481210849001</v>
      </c>
      <c r="X613" s="6">
        <v>227.96481210849001</v>
      </c>
      <c r="Y613" s="6">
        <v>227.96481210849001</v>
      </c>
      <c r="Z613" s="6">
        <v>227.96481210849001</v>
      </c>
      <c r="AA613" s="6">
        <v>227.96481210849001</v>
      </c>
      <c r="AB613" s="6">
        <v>227.96481210849001</v>
      </c>
      <c r="AC613" s="6">
        <v>227.96481210849001</v>
      </c>
      <c r="AD613" s="6">
        <v>227.96481210849001</v>
      </c>
      <c r="AE613" s="6">
        <v>227.96481210849001</v>
      </c>
      <c r="AF613" s="6">
        <v>227.96481210849001</v>
      </c>
      <c r="AG613" s="6">
        <v>227.96481210849001</v>
      </c>
      <c r="AH613" s="6">
        <v>227.96481210849001</v>
      </c>
      <c r="AI613" s="6">
        <v>227.96481210849001</v>
      </c>
      <c r="AJ613" s="6">
        <v>227.96481210849001</v>
      </c>
      <c r="AK613" s="6">
        <v>227.96481210849001</v>
      </c>
      <c r="AL613" s="6">
        <v>227.96481210849001</v>
      </c>
      <c r="AM613" s="6">
        <v>227.96481210849001</v>
      </c>
      <c r="AN613" s="4"/>
      <c r="AO613" s="4"/>
    </row>
    <row r="614" spans="1:41" ht="18.75" customHeight="1" x14ac:dyDescent="0.25">
      <c r="A614" s="14" t="s">
        <v>347</v>
      </c>
      <c r="B614" s="2" t="s">
        <v>4</v>
      </c>
      <c r="C614" s="2" t="s">
        <v>2</v>
      </c>
      <c r="D614" s="2" t="s">
        <v>27</v>
      </c>
      <c r="E614" s="2" t="s">
        <v>157</v>
      </c>
      <c r="F614" s="2" t="s">
        <v>220</v>
      </c>
      <c r="G614" s="4"/>
      <c r="H614" s="6">
        <v>322.31714088688699</v>
      </c>
      <c r="I614" s="6">
        <v>368.61521144429099</v>
      </c>
      <c r="J614" s="6">
        <v>368.61521144429099</v>
      </c>
      <c r="K614" s="6">
        <v>368.61521144429099</v>
      </c>
      <c r="L614" s="6">
        <v>368.61521144429099</v>
      </c>
      <c r="M614" s="6">
        <v>368.61521144429099</v>
      </c>
      <c r="N614" s="6">
        <v>368.61521144429099</v>
      </c>
      <c r="O614" s="6">
        <v>368.61521144429099</v>
      </c>
      <c r="P614" s="6">
        <v>368.61521144429099</v>
      </c>
      <c r="Q614" s="6">
        <v>368.61521144429099</v>
      </c>
      <c r="R614" s="6">
        <v>368.61521144429099</v>
      </c>
      <c r="S614" s="6">
        <v>368.61521144429099</v>
      </c>
      <c r="T614" s="6">
        <v>368.61521144429099</v>
      </c>
      <c r="U614" s="6">
        <v>368.61521144429099</v>
      </c>
      <c r="V614" s="6">
        <v>368.61521144429099</v>
      </c>
      <c r="W614" s="6">
        <v>368.61521144429099</v>
      </c>
      <c r="X614" s="6">
        <v>368.61521144429099</v>
      </c>
      <c r="Y614" s="6">
        <v>368.61521144429099</v>
      </c>
      <c r="Z614" s="6">
        <v>368.61521144429099</v>
      </c>
      <c r="AA614" s="6">
        <v>368.61521144429099</v>
      </c>
      <c r="AB614" s="6">
        <v>368.61521144429099</v>
      </c>
      <c r="AC614" s="6">
        <v>368.61521144429099</v>
      </c>
      <c r="AD614" s="6">
        <v>368.61521144429099</v>
      </c>
      <c r="AE614" s="6">
        <v>368.61521144429099</v>
      </c>
      <c r="AF614" s="6">
        <v>368.61521144429099</v>
      </c>
      <c r="AG614" s="6">
        <v>368.61521144429099</v>
      </c>
      <c r="AH614" s="6">
        <v>368.61521144429099</v>
      </c>
      <c r="AI614" s="6">
        <v>368.61521144429099</v>
      </c>
      <c r="AJ614" s="6">
        <v>368.61521144429099</v>
      </c>
      <c r="AK614" s="6">
        <v>368.61521144429099</v>
      </c>
      <c r="AL614" s="6">
        <v>368.61521144429099</v>
      </c>
      <c r="AM614" s="6">
        <v>368.61521144429099</v>
      </c>
      <c r="AN614" s="4"/>
      <c r="AO614" s="4"/>
    </row>
    <row r="615" spans="1:41" ht="18.75" customHeight="1" x14ac:dyDescent="0.25">
      <c r="A615" s="14" t="s">
        <v>347</v>
      </c>
      <c r="B615" s="2" t="s">
        <v>4</v>
      </c>
      <c r="C615" s="2" t="s">
        <v>2</v>
      </c>
      <c r="D615" s="2" t="s">
        <v>27</v>
      </c>
      <c r="E615" s="2" t="s">
        <v>157</v>
      </c>
      <c r="F615" s="2" t="s">
        <v>271</v>
      </c>
      <c r="G615" s="4"/>
      <c r="H615" s="6">
        <v>39910.8859750833</v>
      </c>
      <c r="I615" s="6">
        <v>45643.739678732098</v>
      </c>
      <c r="J615" s="6">
        <v>45643.739678732098</v>
      </c>
      <c r="K615" s="6">
        <v>45643.739678732098</v>
      </c>
      <c r="L615" s="6">
        <v>45643.739678732098</v>
      </c>
      <c r="M615" s="6">
        <v>45643.739678732098</v>
      </c>
      <c r="N615" s="6">
        <v>45643.739678732098</v>
      </c>
      <c r="O615" s="6">
        <v>45643.739678732098</v>
      </c>
      <c r="P615" s="6">
        <v>45643.739678732098</v>
      </c>
      <c r="Q615" s="6">
        <v>45643.739678732098</v>
      </c>
      <c r="R615" s="6">
        <v>45643.739678732098</v>
      </c>
      <c r="S615" s="6">
        <v>45643.739678732098</v>
      </c>
      <c r="T615" s="6">
        <v>45643.739678732098</v>
      </c>
      <c r="U615" s="6">
        <v>45643.739678732098</v>
      </c>
      <c r="V615" s="6">
        <v>45643.739678732098</v>
      </c>
      <c r="W615" s="6">
        <v>45643.739678732098</v>
      </c>
      <c r="X615" s="6">
        <v>45643.739678732098</v>
      </c>
      <c r="Y615" s="6">
        <v>45643.739678732098</v>
      </c>
      <c r="Z615" s="6">
        <v>45643.739678732098</v>
      </c>
      <c r="AA615" s="6">
        <v>45643.739678732098</v>
      </c>
      <c r="AB615" s="6">
        <v>45643.739678732098</v>
      </c>
      <c r="AC615" s="6">
        <v>45643.739678732098</v>
      </c>
      <c r="AD615" s="6">
        <v>45643.739678732098</v>
      </c>
      <c r="AE615" s="6">
        <v>45643.739678732098</v>
      </c>
      <c r="AF615" s="6">
        <v>45643.739678732098</v>
      </c>
      <c r="AG615" s="6">
        <v>45643.739678732098</v>
      </c>
      <c r="AH615" s="6">
        <v>45643.739678732098</v>
      </c>
      <c r="AI615" s="6">
        <v>45643.739678732098</v>
      </c>
      <c r="AJ615" s="6">
        <v>45643.739678732098</v>
      </c>
      <c r="AK615" s="6">
        <v>45643.739678732098</v>
      </c>
      <c r="AL615" s="6">
        <v>45643.739678732098</v>
      </c>
      <c r="AM615" s="6">
        <v>45643.739678732098</v>
      </c>
      <c r="AN615" s="4"/>
      <c r="AO615" s="4"/>
    </row>
    <row r="616" spans="1:41" ht="18.75" customHeight="1" x14ac:dyDescent="0.25">
      <c r="A616" s="14" t="s">
        <v>347</v>
      </c>
      <c r="B616" s="2" t="s">
        <v>4</v>
      </c>
      <c r="C616" s="2" t="s">
        <v>2</v>
      </c>
      <c r="D616" s="2" t="s">
        <v>27</v>
      </c>
      <c r="E616" s="2" t="s">
        <v>157</v>
      </c>
      <c r="F616" s="2" t="s">
        <v>280</v>
      </c>
      <c r="G616" s="4"/>
      <c r="H616" s="6">
        <v>17.765813877688299</v>
      </c>
      <c r="I616" s="6">
        <v>20.317719439259299</v>
      </c>
      <c r="J616" s="6">
        <v>20.317719439259299</v>
      </c>
      <c r="K616" s="6">
        <v>20.317719439259299</v>
      </c>
      <c r="L616" s="6">
        <v>20.317719439259299</v>
      </c>
      <c r="M616" s="6">
        <v>20.317719439259299</v>
      </c>
      <c r="N616" s="6">
        <v>20.317719439259299</v>
      </c>
      <c r="O616" s="6">
        <v>20.317719439259299</v>
      </c>
      <c r="P616" s="6">
        <v>20.317719439259299</v>
      </c>
      <c r="Q616" s="6">
        <v>20.317719439259299</v>
      </c>
      <c r="R616" s="6">
        <v>20.317719439259299</v>
      </c>
      <c r="S616" s="6">
        <v>20.317719439259299</v>
      </c>
      <c r="T616" s="6">
        <v>20.317719439259299</v>
      </c>
      <c r="U616" s="6">
        <v>20.317719439259299</v>
      </c>
      <c r="V616" s="6">
        <v>20.317719439259299</v>
      </c>
      <c r="W616" s="6">
        <v>20.317719439259299</v>
      </c>
      <c r="X616" s="6">
        <v>20.317719439259299</v>
      </c>
      <c r="Y616" s="6">
        <v>20.317719439259299</v>
      </c>
      <c r="Z616" s="6">
        <v>20.317719439259299</v>
      </c>
      <c r="AA616" s="6">
        <v>20.317719439259299</v>
      </c>
      <c r="AB616" s="6">
        <v>20.317719439259299</v>
      </c>
      <c r="AC616" s="6">
        <v>20.317719439259299</v>
      </c>
      <c r="AD616" s="6">
        <v>20.317719439259299</v>
      </c>
      <c r="AE616" s="6">
        <v>20.317719439259299</v>
      </c>
      <c r="AF616" s="6">
        <v>20.317719439259299</v>
      </c>
      <c r="AG616" s="6">
        <v>20.317719439259299</v>
      </c>
      <c r="AH616" s="6">
        <v>20.317719439259299</v>
      </c>
      <c r="AI616" s="6">
        <v>20.317719439259299</v>
      </c>
      <c r="AJ616" s="6">
        <v>20.317719439259299</v>
      </c>
      <c r="AK616" s="6">
        <v>20.317719439259299</v>
      </c>
      <c r="AL616" s="6">
        <v>20.317719439259299</v>
      </c>
      <c r="AM616" s="6">
        <v>20.317719439259299</v>
      </c>
      <c r="AN616" s="4"/>
      <c r="AO616" s="4"/>
    </row>
    <row r="617" spans="1:41" ht="18.75" customHeight="1" x14ac:dyDescent="0.25">
      <c r="A617" s="14" t="s">
        <v>347</v>
      </c>
      <c r="B617" s="2" t="s">
        <v>4</v>
      </c>
      <c r="C617" s="2" t="s">
        <v>2</v>
      </c>
      <c r="D617" s="2" t="s">
        <v>27</v>
      </c>
      <c r="E617" s="2" t="s">
        <v>158</v>
      </c>
      <c r="F617" s="2" t="s">
        <v>237</v>
      </c>
      <c r="G617" s="4"/>
      <c r="H617" s="6">
        <v>2199.80938193981</v>
      </c>
      <c r="I617" s="6">
        <v>1941.5506517496599</v>
      </c>
      <c r="J617" s="6">
        <v>2036.5247120374599</v>
      </c>
      <c r="K617" s="6">
        <v>2131.50258234387</v>
      </c>
      <c r="L617" s="6">
        <v>2226.4842626689001</v>
      </c>
      <c r="M617" s="6">
        <v>2321.46975301255</v>
      </c>
      <c r="N617" s="6">
        <v>2416.4590533748101</v>
      </c>
      <c r="O617" s="6">
        <v>2510.2170970317002</v>
      </c>
      <c r="P617" s="6">
        <v>2604.00609570405</v>
      </c>
      <c r="Q617" s="6">
        <v>2697.8260493918501</v>
      </c>
      <c r="R617" s="6">
        <v>2791.6769580951</v>
      </c>
      <c r="S617" s="6">
        <v>2885.55882181381</v>
      </c>
      <c r="T617" s="6">
        <v>2988.8438124263598</v>
      </c>
      <c r="U617" s="6">
        <v>3092.1476669558801</v>
      </c>
      <c r="V617" s="6">
        <v>3195.4703854023801</v>
      </c>
      <c r="W617" s="6">
        <v>3298.8119677658601</v>
      </c>
      <c r="X617" s="6">
        <v>3402.1724140463102</v>
      </c>
      <c r="Y617" s="6">
        <v>3517.46831811315</v>
      </c>
      <c r="Z617" s="6">
        <v>3632.7664237529598</v>
      </c>
      <c r="AA617" s="6">
        <v>3748.0667309657401</v>
      </c>
      <c r="AB617" s="6">
        <v>3863.3692397514801</v>
      </c>
      <c r="AC617" s="6">
        <v>3978.6739501101802</v>
      </c>
      <c r="AD617" s="6">
        <v>4109.4689911863597</v>
      </c>
      <c r="AE617" s="6">
        <v>4240.2489786468896</v>
      </c>
      <c r="AF617" s="6">
        <v>4371.0139124917796</v>
      </c>
      <c r="AG617" s="6">
        <v>4501.7637927210098</v>
      </c>
      <c r="AH617" s="6">
        <v>4632.4986193346003</v>
      </c>
      <c r="AI617" s="6">
        <v>4777.6192405558004</v>
      </c>
      <c r="AJ617" s="6">
        <v>4922.7068788909201</v>
      </c>
      <c r="AK617" s="6">
        <v>5067.7615343399602</v>
      </c>
      <c r="AL617" s="6">
        <v>5212.78320690292</v>
      </c>
      <c r="AM617" s="6">
        <v>5357.7718965797903</v>
      </c>
      <c r="AN617" s="4"/>
      <c r="AO617" s="4"/>
    </row>
    <row r="618" spans="1:41" ht="18.75" customHeight="1" x14ac:dyDescent="0.25">
      <c r="A618" s="14" t="s">
        <v>347</v>
      </c>
      <c r="B618" s="2" t="s">
        <v>4</v>
      </c>
      <c r="C618" s="2" t="s">
        <v>2</v>
      </c>
      <c r="D618" s="2" t="s">
        <v>27</v>
      </c>
      <c r="E618" s="2" t="s">
        <v>158</v>
      </c>
      <c r="F618" s="2" t="s">
        <v>238</v>
      </c>
      <c r="G618" s="4"/>
      <c r="H618" s="6">
        <v>5915.3014289008197</v>
      </c>
      <c r="I618" s="6">
        <v>5415.5462786959497</v>
      </c>
      <c r="J618" s="6">
        <v>5575.1997345659202</v>
      </c>
      <c r="K618" s="6">
        <v>5734.9153048531898</v>
      </c>
      <c r="L618" s="6">
        <v>5894.6929895577596</v>
      </c>
      <c r="M618" s="6">
        <v>6054.5327886796304</v>
      </c>
      <c r="N618" s="6">
        <v>6214.4347022187903</v>
      </c>
      <c r="O618" s="6">
        <v>6354.8193814629503</v>
      </c>
      <c r="P618" s="6">
        <v>6495.2285500385196</v>
      </c>
      <c r="Q618" s="6">
        <v>6635.6622079455101</v>
      </c>
      <c r="R618" s="6">
        <v>6776.1203551839199</v>
      </c>
      <c r="S618" s="6">
        <v>6916.6029917537298</v>
      </c>
      <c r="T618" s="6">
        <v>7050.5516861365904</v>
      </c>
      <c r="U618" s="6">
        <v>7184.5084496814998</v>
      </c>
      <c r="V618" s="6">
        <v>7318.4732823884497</v>
      </c>
      <c r="W618" s="6">
        <v>7452.4461842574501</v>
      </c>
      <c r="X618" s="6">
        <v>7586.4271552884902</v>
      </c>
      <c r="Y618" s="6">
        <v>7732.3936608089498</v>
      </c>
      <c r="Z618" s="6">
        <v>7878.0939486158504</v>
      </c>
      <c r="AA618" s="6">
        <v>8024.0663002257597</v>
      </c>
      <c r="AB618" s="6">
        <v>8170.0429468228203</v>
      </c>
      <c r="AC618" s="6">
        <v>8316.0238884070095</v>
      </c>
      <c r="AD618" s="6">
        <v>8508.3702347649505</v>
      </c>
      <c r="AE618" s="6">
        <v>8700.7312185990995</v>
      </c>
      <c r="AF618" s="6">
        <v>8893.1068399094202</v>
      </c>
      <c r="AG618" s="6">
        <v>9085.4970986959397</v>
      </c>
      <c r="AH618" s="6">
        <v>9277.90199495864</v>
      </c>
      <c r="AI618" s="6">
        <v>9515.1879565266408</v>
      </c>
      <c r="AJ618" s="6">
        <v>9752.4953761009692</v>
      </c>
      <c r="AK618" s="6">
        <v>9989.8242536816306</v>
      </c>
      <c r="AL618" s="6">
        <v>10227.174589268599</v>
      </c>
      <c r="AM618" s="6">
        <v>10464.546382862</v>
      </c>
      <c r="AN618" s="4"/>
      <c r="AO618" s="4"/>
    </row>
    <row r="619" spans="1:41" ht="18.75" customHeight="1" x14ac:dyDescent="0.25">
      <c r="A619" s="14" t="s">
        <v>347</v>
      </c>
      <c r="B619" s="2" t="s">
        <v>4</v>
      </c>
      <c r="C619" s="2" t="s">
        <v>2</v>
      </c>
      <c r="D619" s="2" t="s">
        <v>27</v>
      </c>
      <c r="E619" s="2" t="s">
        <v>158</v>
      </c>
      <c r="F619" s="2" t="s">
        <v>239</v>
      </c>
      <c r="G619" s="4"/>
      <c r="H619" s="6">
        <v>3701.6354788720701</v>
      </c>
      <c r="I619" s="6">
        <v>3798.4218420904799</v>
      </c>
      <c r="J619" s="6">
        <v>3901.4222324976599</v>
      </c>
      <c r="K619" s="6">
        <v>4004.45897084643</v>
      </c>
      <c r="L619" s="6">
        <v>4107.5320571368102</v>
      </c>
      <c r="M619" s="6">
        <v>4210.6414913687704</v>
      </c>
      <c r="N619" s="6">
        <v>4313.7872735423398</v>
      </c>
      <c r="O619" s="6">
        <v>4408.89592645838</v>
      </c>
      <c r="P619" s="6">
        <v>4504.03975281573</v>
      </c>
      <c r="Q619" s="6">
        <v>4599.2187526143798</v>
      </c>
      <c r="R619" s="6">
        <v>4694.4329258543303</v>
      </c>
      <c r="S619" s="6">
        <v>4789.6822725355896</v>
      </c>
      <c r="T619" s="6">
        <v>4846.3486640608298</v>
      </c>
      <c r="U619" s="6">
        <v>4903.0341173215302</v>
      </c>
      <c r="V619" s="6">
        <v>4959.7386323176897</v>
      </c>
      <c r="W619" s="6">
        <v>5016.4622090493003</v>
      </c>
      <c r="X619" s="6">
        <v>5073.2048475163801</v>
      </c>
      <c r="Y619" s="6">
        <v>5112.1660862422204</v>
      </c>
      <c r="Z619" s="6">
        <v>5151.1393255266303</v>
      </c>
      <c r="AA619" s="6">
        <v>5190.1245653696196</v>
      </c>
      <c r="AB619" s="6">
        <v>5229.1218057711903</v>
      </c>
      <c r="AC619" s="6">
        <v>5268.1310467313297</v>
      </c>
      <c r="AD619" s="6">
        <v>5323.9926645680298</v>
      </c>
      <c r="AE619" s="6">
        <v>5379.8702951990899</v>
      </c>
      <c r="AF619" s="6">
        <v>5435.7639386245201</v>
      </c>
      <c r="AG619" s="6">
        <v>5491.6735948443102</v>
      </c>
      <c r="AH619" s="6">
        <v>5547.5992638584703</v>
      </c>
      <c r="AI619" s="6">
        <v>5613.4202035546796</v>
      </c>
      <c r="AJ619" s="6">
        <v>5679.2586832256602</v>
      </c>
      <c r="AK619" s="6">
        <v>5745.1147028714304</v>
      </c>
      <c r="AL619" s="6">
        <v>5810.9882624919901</v>
      </c>
      <c r="AM619" s="6">
        <v>5876.8793620873303</v>
      </c>
      <c r="AN619" s="4"/>
      <c r="AO619" s="4"/>
    </row>
    <row r="620" spans="1:41" ht="18.75" customHeight="1" x14ac:dyDescent="0.25">
      <c r="A620" s="14" t="s">
        <v>347</v>
      </c>
      <c r="B620" s="2" t="s">
        <v>4</v>
      </c>
      <c r="C620" s="2" t="s">
        <v>2</v>
      </c>
      <c r="D620" s="2" t="s">
        <v>27</v>
      </c>
      <c r="E620" s="2" t="s">
        <v>158</v>
      </c>
      <c r="F620" s="2" t="s">
        <v>240</v>
      </c>
      <c r="G620" s="4"/>
      <c r="H620" s="6">
        <v>3427.41330385121</v>
      </c>
      <c r="I620" s="6">
        <v>2995.8967619892901</v>
      </c>
      <c r="J620" s="6">
        <v>3057.8161923535499</v>
      </c>
      <c r="K620" s="6">
        <v>3119.7159053461801</v>
      </c>
      <c r="L620" s="6">
        <v>3181.5959009671901</v>
      </c>
      <c r="M620" s="6">
        <v>3243.45617921657</v>
      </c>
      <c r="N620" s="6">
        <v>3305.2967400943298</v>
      </c>
      <c r="O620" s="6">
        <v>3388.6179959494698</v>
      </c>
      <c r="P620" s="6">
        <v>3471.9246082587101</v>
      </c>
      <c r="Q620" s="6">
        <v>3555.2165770220499</v>
      </c>
      <c r="R620" s="6">
        <v>3638.4939022394801</v>
      </c>
      <c r="S620" s="6">
        <v>3721.7565839109998</v>
      </c>
      <c r="T620" s="6">
        <v>3796.5666461003402</v>
      </c>
      <c r="U620" s="6">
        <v>3871.3657133735901</v>
      </c>
      <c r="V620" s="6">
        <v>3946.1537857307699</v>
      </c>
      <c r="W620" s="6">
        <v>4020.93086317187</v>
      </c>
      <c r="X620" s="6">
        <v>4095.69694569689</v>
      </c>
      <c r="Y620" s="6">
        <v>4164.8789831110498</v>
      </c>
      <c r="Z620" s="6">
        <v>4234.0490742786897</v>
      </c>
      <c r="AA620" s="6">
        <v>4303.2072191998104</v>
      </c>
      <c r="AB620" s="6">
        <v>4372.3534178744103</v>
      </c>
      <c r="AC620" s="6">
        <v>4441.4876703024902</v>
      </c>
      <c r="AD620" s="6">
        <v>4550.9373773308298</v>
      </c>
      <c r="AE620" s="6">
        <v>4660.3763093099897</v>
      </c>
      <c r="AF620" s="6">
        <v>4769.8044662399898</v>
      </c>
      <c r="AG620" s="6">
        <v>4879.2218481208201</v>
      </c>
      <c r="AH620" s="6">
        <v>4988.6284549524798</v>
      </c>
      <c r="AI620" s="6">
        <v>5135.2990968388203</v>
      </c>
      <c r="AJ620" s="6">
        <v>5281.9637663846897</v>
      </c>
      <c r="AK620" s="6">
        <v>5428.6224635900799</v>
      </c>
      <c r="AL620" s="6">
        <v>5575.2751884549898</v>
      </c>
      <c r="AM620" s="6">
        <v>5721.9219409794196</v>
      </c>
      <c r="AN620" s="4"/>
      <c r="AO620" s="4"/>
    </row>
    <row r="621" spans="1:41" ht="18.75" customHeight="1" x14ac:dyDescent="0.25">
      <c r="A621" s="14" t="s">
        <v>347</v>
      </c>
      <c r="B621" s="2" t="s">
        <v>4</v>
      </c>
      <c r="C621" s="2" t="s">
        <v>2</v>
      </c>
      <c r="D621" s="2" t="s">
        <v>27</v>
      </c>
      <c r="E621" s="2" t="s">
        <v>158</v>
      </c>
      <c r="F621" s="2" t="s">
        <v>241</v>
      </c>
      <c r="G621" s="4"/>
      <c r="H621" s="6">
        <v>42263.163931898896</v>
      </c>
      <c r="I621" s="6">
        <v>43386.999243704202</v>
      </c>
      <c r="J621" s="6">
        <v>44544.129092700001</v>
      </c>
      <c r="K621" s="6">
        <v>45703.092364424498</v>
      </c>
      <c r="L621" s="6">
        <v>46863.889058877699</v>
      </c>
      <c r="M621" s="6">
        <v>48026.519176059599</v>
      </c>
      <c r="N621" s="6">
        <v>49190.982715970298</v>
      </c>
      <c r="O621" s="6">
        <v>50006.894557003201</v>
      </c>
      <c r="P621" s="6">
        <v>50823.741116596</v>
      </c>
      <c r="Q621" s="6">
        <v>51640.0610555354</v>
      </c>
      <c r="R621" s="6">
        <v>52458.5492028015</v>
      </c>
      <c r="S621" s="6">
        <v>53277.965892608801</v>
      </c>
      <c r="T621" s="6">
        <v>53851.377457038703</v>
      </c>
      <c r="U621" s="6">
        <v>54425.038868403099</v>
      </c>
      <c r="V621" s="6">
        <v>54998.950126702199</v>
      </c>
      <c r="W621" s="6">
        <v>55573.111231935698</v>
      </c>
      <c r="X621" s="6">
        <v>56147.5221841038</v>
      </c>
      <c r="Y621" s="6">
        <v>56681.340739278203</v>
      </c>
      <c r="Z621" s="6">
        <v>57214.701530637198</v>
      </c>
      <c r="AA621" s="6">
        <v>57747.604558180901</v>
      </c>
      <c r="AB621" s="6">
        <v>58280.049821909299</v>
      </c>
      <c r="AC621" s="6">
        <v>58812.037321822303</v>
      </c>
      <c r="AD621" s="6">
        <v>59275.109008813597</v>
      </c>
      <c r="AE621" s="6">
        <v>59737.232861825702</v>
      </c>
      <c r="AF621" s="6">
        <v>60198.408880858799</v>
      </c>
      <c r="AG621" s="6">
        <v>60658.637065912801</v>
      </c>
      <c r="AH621" s="6">
        <v>61117.917416987802</v>
      </c>
      <c r="AI621" s="6">
        <v>61653.718140709898</v>
      </c>
      <c r="AJ621" s="6">
        <v>62188.056079698297</v>
      </c>
      <c r="AK621" s="6">
        <v>62720.931233953001</v>
      </c>
      <c r="AL621" s="6">
        <v>63252.343603474103</v>
      </c>
      <c r="AM621" s="6">
        <v>63782.293188261399</v>
      </c>
      <c r="AN621" s="4"/>
      <c r="AO621" s="4"/>
    </row>
    <row r="622" spans="1:41" ht="18.75" customHeight="1" x14ac:dyDescent="0.25">
      <c r="A622" s="14" t="s">
        <v>347</v>
      </c>
      <c r="B622" s="2" t="s">
        <v>4</v>
      </c>
      <c r="C622" s="2" t="s">
        <v>2</v>
      </c>
      <c r="D622" s="2" t="s">
        <v>27</v>
      </c>
      <c r="E622" s="2" t="s">
        <v>52</v>
      </c>
      <c r="F622" s="2" t="s">
        <v>237</v>
      </c>
      <c r="G622" s="4"/>
      <c r="H622" s="6">
        <v>31.6646</v>
      </c>
      <c r="I622" s="6">
        <v>27.873699999999999</v>
      </c>
      <c r="J622" s="6">
        <v>29.236599999999999</v>
      </c>
      <c r="K622" s="6">
        <v>30.599499999999999</v>
      </c>
      <c r="L622" s="6">
        <v>31.962399999999999</v>
      </c>
      <c r="M622" s="6">
        <v>33.325299999999999</v>
      </c>
      <c r="N622" s="6">
        <v>34.688200000000002</v>
      </c>
      <c r="O622" s="6">
        <v>36.028120000000001</v>
      </c>
      <c r="P622" s="6">
        <v>37.368040000000001</v>
      </c>
      <c r="Q622" s="6">
        <v>38.70796</v>
      </c>
      <c r="R622" s="6">
        <v>40.047879999999999</v>
      </c>
      <c r="S622" s="6">
        <v>41.387799999999999</v>
      </c>
      <c r="T622" s="6">
        <v>42.865299999999998</v>
      </c>
      <c r="U622" s="6">
        <v>44.342799999999997</v>
      </c>
      <c r="V622" s="6">
        <v>45.820300000000003</v>
      </c>
      <c r="W622" s="6">
        <v>47.297800000000002</v>
      </c>
      <c r="X622" s="6">
        <v>48.775300000000001</v>
      </c>
      <c r="Y622" s="6">
        <v>50.427759999999999</v>
      </c>
      <c r="Z622" s="6">
        <v>52.080219999999997</v>
      </c>
      <c r="AA622" s="6">
        <v>53.732680000000002</v>
      </c>
      <c r="AB622" s="6">
        <v>55.38514</v>
      </c>
      <c r="AC622" s="6">
        <v>57.037599999999998</v>
      </c>
      <c r="AD622" s="6">
        <v>58.916040000000002</v>
      </c>
      <c r="AE622" s="6">
        <v>60.79448</v>
      </c>
      <c r="AF622" s="6">
        <v>62.672919999999998</v>
      </c>
      <c r="AG622" s="6">
        <v>64.551360000000003</v>
      </c>
      <c r="AH622" s="6">
        <v>66.4298</v>
      </c>
      <c r="AI622" s="6">
        <v>68.51858</v>
      </c>
      <c r="AJ622" s="6">
        <v>70.60736</v>
      </c>
      <c r="AK622" s="6">
        <v>72.69614</v>
      </c>
      <c r="AL622" s="6">
        <v>74.78492</v>
      </c>
      <c r="AM622" s="6">
        <v>76.873699999999999</v>
      </c>
      <c r="AN622" s="4"/>
      <c r="AO622" s="4"/>
    </row>
    <row r="623" spans="1:41" ht="18.75" customHeight="1" x14ac:dyDescent="0.25">
      <c r="A623" s="14" t="s">
        <v>347</v>
      </c>
      <c r="B623" s="2" t="s">
        <v>4</v>
      </c>
      <c r="C623" s="2" t="s">
        <v>2</v>
      </c>
      <c r="D623" s="2" t="s">
        <v>27</v>
      </c>
      <c r="E623" s="2" t="s">
        <v>62</v>
      </c>
      <c r="F623" s="2" t="s">
        <v>243</v>
      </c>
      <c r="G623" s="4"/>
      <c r="H623" s="6">
        <v>0.52449999999999997</v>
      </c>
      <c r="I623" s="6">
        <v>0.52939999999999998</v>
      </c>
      <c r="J623" s="6">
        <v>0.55536237980117598</v>
      </c>
      <c r="K623" s="6">
        <v>0.58194356970176397</v>
      </c>
      <c r="L623" s="6">
        <v>0.60914356970176398</v>
      </c>
      <c r="M623" s="6">
        <v>0.63696237980117598</v>
      </c>
      <c r="N623" s="6">
        <v>0.66539999999999999</v>
      </c>
      <c r="O623" s="6">
        <v>0.693293971648684</v>
      </c>
      <c r="P623" s="6">
        <v>0.72173095747302596</v>
      </c>
      <c r="Q623" s="6">
        <v>0.75071095747302696</v>
      </c>
      <c r="R623" s="6">
        <v>0.78023397164868502</v>
      </c>
      <c r="S623" s="6">
        <v>0.81030000000000102</v>
      </c>
      <c r="T623" s="6">
        <v>0.84145657513567296</v>
      </c>
      <c r="U623" s="6">
        <v>0.87308486270350805</v>
      </c>
      <c r="V623" s="6">
        <v>0.90518486270350795</v>
      </c>
      <c r="W623" s="6">
        <v>0.93775657513567101</v>
      </c>
      <c r="X623" s="6">
        <v>0.970799999999998</v>
      </c>
      <c r="Y623" s="6">
        <v>1.00586069116119</v>
      </c>
      <c r="Z623" s="6">
        <v>1.04142103674178</v>
      </c>
      <c r="AA623" s="6">
        <v>1.07748103674178</v>
      </c>
      <c r="AB623" s="6">
        <v>1.11404069116119</v>
      </c>
      <c r="AC623" s="6">
        <v>1.1511</v>
      </c>
      <c r="AD623" s="6">
        <v>1.18787056636969</v>
      </c>
      <c r="AE623" s="6">
        <v>1.2251058495545299</v>
      </c>
      <c r="AF623" s="6">
        <v>1.26280584955453</v>
      </c>
      <c r="AG623" s="6">
        <v>1.30097056636969</v>
      </c>
      <c r="AH623" s="6">
        <v>1.3395999999999999</v>
      </c>
      <c r="AI623" s="6">
        <v>1.37654811140606</v>
      </c>
      <c r="AJ623" s="6">
        <v>1.4139621671091001</v>
      </c>
      <c r="AK623" s="6">
        <v>1.45184216710909</v>
      </c>
      <c r="AL623" s="6">
        <v>1.49018811140606</v>
      </c>
      <c r="AM623" s="6">
        <v>1.5289999999999999</v>
      </c>
      <c r="AN623" s="4"/>
      <c r="AO623" s="4"/>
    </row>
    <row r="624" spans="1:41" ht="18.75" customHeight="1" x14ac:dyDescent="0.25">
      <c r="A624" s="14" t="s">
        <v>347</v>
      </c>
      <c r="B624" s="2" t="s">
        <v>4</v>
      </c>
      <c r="C624" s="2" t="s">
        <v>2</v>
      </c>
      <c r="D624" s="2" t="s">
        <v>27</v>
      </c>
      <c r="E624" s="2" t="s">
        <v>63</v>
      </c>
      <c r="F624" s="2" t="s">
        <v>242</v>
      </c>
      <c r="G624" s="4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>
        <v>5.0859069101725201E-3</v>
      </c>
      <c r="AA624" s="6">
        <v>5.12590691018611E-3</v>
      </c>
      <c r="AB624" s="6">
        <v>5.1639379401269298E-3</v>
      </c>
      <c r="AC624" s="6">
        <v>5.2000000000238496E-3</v>
      </c>
      <c r="AD624" s="6">
        <v>5.2833179986233603E-3</v>
      </c>
      <c r="AE624" s="6">
        <v>5.3649769979355897E-3</v>
      </c>
      <c r="AF624" s="6">
        <v>5.4449769979258997E-3</v>
      </c>
      <c r="AG624" s="6">
        <v>5.5233179986333703E-3</v>
      </c>
      <c r="AH624" s="6">
        <v>5.6000000000171503E-3</v>
      </c>
      <c r="AI624" s="6">
        <v>5.7038904991926201E-3</v>
      </c>
      <c r="AJ624" s="6">
        <v>5.8058357487862401E-3</v>
      </c>
      <c r="AK624" s="6">
        <v>5.9058357488170898E-3</v>
      </c>
      <c r="AL624" s="6">
        <v>6.0038904992505398E-3</v>
      </c>
      <c r="AM624" s="6">
        <v>6.1000000000976896E-3</v>
      </c>
      <c r="AN624" s="4"/>
      <c r="AO624" s="4"/>
    </row>
    <row r="625" spans="1:41" ht="18.75" customHeight="1" x14ac:dyDescent="0.25">
      <c r="A625" s="14" t="s">
        <v>347</v>
      </c>
      <c r="B625" s="2" t="s">
        <v>4</v>
      </c>
      <c r="C625" s="2" t="s">
        <v>2</v>
      </c>
      <c r="D625" s="2" t="s">
        <v>27</v>
      </c>
      <c r="E625" s="2" t="s">
        <v>64</v>
      </c>
      <c r="F625" s="2" t="s">
        <v>244</v>
      </c>
      <c r="G625" s="4"/>
      <c r="H625" s="6">
        <v>269.4325</v>
      </c>
      <c r="I625" s="6">
        <v>275.0127</v>
      </c>
      <c r="J625" s="6">
        <v>282.756521210004</v>
      </c>
      <c r="K625" s="6">
        <v>290.50932181500502</v>
      </c>
      <c r="L625" s="6">
        <v>298.27110181500501</v>
      </c>
      <c r="M625" s="6">
        <v>306.04186121000299</v>
      </c>
      <c r="N625" s="6">
        <v>313.82159999999999</v>
      </c>
      <c r="O625" s="6">
        <v>319.12498603149101</v>
      </c>
      <c r="P625" s="6">
        <v>324.42017904723701</v>
      </c>
      <c r="Q625" s="6">
        <v>329.70717904723699</v>
      </c>
      <c r="R625" s="6">
        <v>334.985986031491</v>
      </c>
      <c r="S625" s="6">
        <v>340.25659999999999</v>
      </c>
      <c r="T625" s="6">
        <v>342.99692509019502</v>
      </c>
      <c r="U625" s="6">
        <v>345.70400763529102</v>
      </c>
      <c r="V625" s="6">
        <v>348.377847635291</v>
      </c>
      <c r="W625" s="6">
        <v>351.01844509019401</v>
      </c>
      <c r="X625" s="6">
        <v>353.62580000000003</v>
      </c>
      <c r="Y625" s="6">
        <v>354.53260040132699</v>
      </c>
      <c r="Z625" s="6">
        <v>355.371000601991</v>
      </c>
      <c r="AA625" s="6">
        <v>356.14100060199098</v>
      </c>
      <c r="AB625" s="6">
        <v>356.84260040132699</v>
      </c>
      <c r="AC625" s="6">
        <v>357.47579999999999</v>
      </c>
      <c r="AD625" s="6">
        <v>356.33093895666002</v>
      </c>
      <c r="AE625" s="6">
        <v>355.09230843499</v>
      </c>
      <c r="AF625" s="6">
        <v>353.75990843499</v>
      </c>
      <c r="AG625" s="6">
        <v>352.33373895666</v>
      </c>
      <c r="AH625" s="6">
        <v>350.81380000000001</v>
      </c>
      <c r="AI625" s="6">
        <v>349.52106563420102</v>
      </c>
      <c r="AJ625" s="6">
        <v>348.11087845130101</v>
      </c>
      <c r="AK625" s="6">
        <v>346.58323845130099</v>
      </c>
      <c r="AL625" s="6">
        <v>344.93814563420102</v>
      </c>
      <c r="AM625" s="6">
        <v>343.17559999999997</v>
      </c>
      <c r="AN625" s="4"/>
      <c r="AO625" s="4"/>
    </row>
    <row r="626" spans="1:41" ht="18.75" customHeight="1" x14ac:dyDescent="0.25">
      <c r="A626" s="14" t="s">
        <v>347</v>
      </c>
      <c r="B626" s="2" t="s">
        <v>4</v>
      </c>
      <c r="C626" s="2" t="s">
        <v>2</v>
      </c>
      <c r="D626" s="2" t="s">
        <v>27</v>
      </c>
      <c r="E626" s="2" t="s">
        <v>65</v>
      </c>
      <c r="F626" s="2" t="s">
        <v>251</v>
      </c>
      <c r="G626" s="4"/>
      <c r="H626" s="6">
        <v>14.3615025968745</v>
      </c>
      <c r="I626" s="6">
        <v>14.7491493881192</v>
      </c>
      <c r="J626" s="6">
        <v>15.084533963482601</v>
      </c>
      <c r="K626" s="6">
        <v>15.417604352849001</v>
      </c>
      <c r="L626" s="6">
        <v>15.7483605562183</v>
      </c>
      <c r="M626" s="6">
        <v>16.076802573590601</v>
      </c>
      <c r="N626" s="6">
        <v>16.402930404965801</v>
      </c>
      <c r="O626" s="6">
        <v>16.556544227606199</v>
      </c>
      <c r="P626" s="6">
        <v>16.706727735489</v>
      </c>
      <c r="Q626" s="6">
        <v>16.8534809286142</v>
      </c>
      <c r="R626" s="6">
        <v>16.996803806981699</v>
      </c>
      <c r="S626" s="6">
        <v>17.136696370591601</v>
      </c>
      <c r="T626" s="6">
        <v>17.165967253004101</v>
      </c>
      <c r="U626" s="6">
        <v>17.192067589350302</v>
      </c>
      <c r="V626" s="6">
        <v>17.214997379630098</v>
      </c>
      <c r="W626" s="6">
        <v>17.234756623843701</v>
      </c>
      <c r="X626" s="6">
        <v>17.251345321991</v>
      </c>
      <c r="Y626" s="6">
        <v>17.238302450541401</v>
      </c>
      <c r="Z626" s="6">
        <v>17.2089513710905</v>
      </c>
      <c r="AA626" s="6">
        <v>17.188510817731</v>
      </c>
      <c r="AB626" s="6">
        <v>17.164439262517199</v>
      </c>
      <c r="AC626" s="6">
        <v>17.136736705449099</v>
      </c>
      <c r="AD626" s="6">
        <v>17.106687224547901</v>
      </c>
      <c r="AE626" s="6">
        <v>17.073473191998801</v>
      </c>
      <c r="AF626" s="6">
        <v>17.037094607801901</v>
      </c>
      <c r="AG626" s="6">
        <v>16.997551471957301</v>
      </c>
      <c r="AH626" s="6">
        <v>16.9548437844647</v>
      </c>
      <c r="AI626" s="6">
        <v>16.950459501975001</v>
      </c>
      <c r="AJ626" s="6">
        <v>16.9426343097733</v>
      </c>
      <c r="AK626" s="6">
        <v>16.931368207859698</v>
      </c>
      <c r="AL626" s="6">
        <v>16.916661196233999</v>
      </c>
      <c r="AM626" s="6">
        <v>16.898513274896398</v>
      </c>
      <c r="AN626" s="4"/>
      <c r="AO626" s="4"/>
    </row>
    <row r="627" spans="1:41" ht="18.75" customHeight="1" x14ac:dyDescent="0.25">
      <c r="A627" s="14" t="s">
        <v>347</v>
      </c>
      <c r="B627" s="2" t="s">
        <v>4</v>
      </c>
      <c r="C627" s="2" t="s">
        <v>2</v>
      </c>
      <c r="D627" s="2" t="s">
        <v>27</v>
      </c>
      <c r="E627" s="2" t="s">
        <v>66</v>
      </c>
      <c r="F627" s="2" t="s">
        <v>245</v>
      </c>
      <c r="G627" s="4"/>
      <c r="H627" s="6">
        <v>238.8158</v>
      </c>
      <c r="I627" s="6">
        <v>222.92160000000001</v>
      </c>
      <c r="J627" s="6">
        <v>228.287197175095</v>
      </c>
      <c r="K627" s="6">
        <v>233.619415762643</v>
      </c>
      <c r="L627" s="6">
        <v>238.91825576264301</v>
      </c>
      <c r="M627" s="6">
        <v>244.18371717509501</v>
      </c>
      <c r="N627" s="6">
        <v>249.41579999999999</v>
      </c>
      <c r="O627" s="6">
        <v>255.50159753663101</v>
      </c>
      <c r="P627" s="6">
        <v>261.59791630494698</v>
      </c>
      <c r="Q627" s="6">
        <v>267.70475630494701</v>
      </c>
      <c r="R627" s="6">
        <v>273.82211753663103</v>
      </c>
      <c r="S627" s="6">
        <v>279.95</v>
      </c>
      <c r="T627" s="6">
        <v>286.59225071813103</v>
      </c>
      <c r="U627" s="6">
        <v>293.27014607719701</v>
      </c>
      <c r="V627" s="6">
        <v>299.98368607719698</v>
      </c>
      <c r="W627" s="6">
        <v>306.73287071813098</v>
      </c>
      <c r="X627" s="6">
        <v>313.51769999999999</v>
      </c>
      <c r="Y627" s="6">
        <v>322.103204540158</v>
      </c>
      <c r="Z627" s="6">
        <v>330.76079681023703</v>
      </c>
      <c r="AA627" s="6">
        <v>339.490476810237</v>
      </c>
      <c r="AB627" s="6">
        <v>348.29224454015798</v>
      </c>
      <c r="AC627" s="6">
        <v>357.16609999999997</v>
      </c>
      <c r="AD627" s="6">
        <v>369.30698726053998</v>
      </c>
      <c r="AE627" s="6">
        <v>381.54262089080999</v>
      </c>
      <c r="AF627" s="6">
        <v>393.87300089080998</v>
      </c>
      <c r="AG627" s="6">
        <v>406.29812726054001</v>
      </c>
      <c r="AH627" s="6">
        <v>418.81799999999998</v>
      </c>
      <c r="AI627" s="6">
        <v>433.70144225603298</v>
      </c>
      <c r="AJ627" s="6">
        <v>448.70882338404903</v>
      </c>
      <c r="AK627" s="6">
        <v>463.84014338404899</v>
      </c>
      <c r="AL627" s="6">
        <v>479.09540225603303</v>
      </c>
      <c r="AM627" s="6">
        <v>494.47460000000001</v>
      </c>
      <c r="AN627" s="4"/>
      <c r="AO627" s="4"/>
    </row>
    <row r="628" spans="1:41" ht="18.75" customHeight="1" x14ac:dyDescent="0.25">
      <c r="A628" s="14" t="s">
        <v>347</v>
      </c>
      <c r="B628" s="2" t="s">
        <v>4</v>
      </c>
      <c r="C628" s="2" t="s">
        <v>2</v>
      </c>
      <c r="D628" s="2" t="s">
        <v>27</v>
      </c>
      <c r="E628" s="2" t="s">
        <v>67</v>
      </c>
      <c r="F628" s="2" t="s">
        <v>246</v>
      </c>
      <c r="G628" s="4"/>
      <c r="H628" s="6">
        <v>234.913397403125</v>
      </c>
      <c r="I628" s="6">
        <v>241.25245061188099</v>
      </c>
      <c r="J628" s="6">
        <v>246.73897870014599</v>
      </c>
      <c r="K628" s="6">
        <v>252.18768464259301</v>
      </c>
      <c r="L628" s="6">
        <v>257.59856843922398</v>
      </c>
      <c r="M628" s="6">
        <v>262.97163009003702</v>
      </c>
      <c r="N628" s="6">
        <v>268.30686959503402</v>
      </c>
      <c r="O628" s="6">
        <v>270.82879930066599</v>
      </c>
      <c r="P628" s="6">
        <v>273.29490755691899</v>
      </c>
      <c r="Q628" s="6">
        <v>275.63848022038798</v>
      </c>
      <c r="R628" s="6">
        <v>277.98254362568599</v>
      </c>
      <c r="S628" s="6">
        <v>280.27050362940798</v>
      </c>
      <c r="T628" s="6">
        <v>280.74928277813001</v>
      </c>
      <c r="U628" s="6">
        <v>281.17620745735098</v>
      </c>
      <c r="V628" s="6">
        <v>281.55127766707102</v>
      </c>
      <c r="W628" s="6">
        <v>281.87449340729103</v>
      </c>
      <c r="X628" s="6">
        <v>282.14585467800902</v>
      </c>
      <c r="Y628" s="6">
        <v>281.93258615656902</v>
      </c>
      <c r="Z628" s="6">
        <v>281.667455632665</v>
      </c>
      <c r="AA628" s="6">
        <v>281.33537618602401</v>
      </c>
      <c r="AB628" s="6">
        <v>280.943845406653</v>
      </c>
      <c r="AC628" s="6">
        <v>280.492863294551</v>
      </c>
      <c r="AD628" s="6">
        <v>280.005477536238</v>
      </c>
      <c r="AE628" s="6">
        <v>279.46628394918002</v>
      </c>
      <c r="AF628" s="6">
        <v>278.875282533377</v>
      </c>
      <c r="AG628" s="6">
        <v>278.23247328882798</v>
      </c>
      <c r="AH628" s="6">
        <v>277.53785621553499</v>
      </c>
      <c r="AI628" s="6">
        <v>277.47159630541699</v>
      </c>
      <c r="AJ628" s="6">
        <v>277.34901940131499</v>
      </c>
      <c r="AK628" s="6">
        <v>277.17012550322897</v>
      </c>
      <c r="AL628" s="6">
        <v>276.93491461115798</v>
      </c>
      <c r="AM628" s="6">
        <v>276.64338672510303</v>
      </c>
      <c r="AN628" s="4"/>
      <c r="AO628" s="4"/>
    </row>
    <row r="629" spans="1:41" ht="18.75" customHeight="1" x14ac:dyDescent="0.25">
      <c r="A629" s="14" t="s">
        <v>347</v>
      </c>
      <c r="B629" s="2" t="s">
        <v>4</v>
      </c>
      <c r="C629" s="2" t="s">
        <v>2</v>
      </c>
      <c r="D629" s="2" t="s">
        <v>27</v>
      </c>
      <c r="E629" s="2" t="s">
        <v>68</v>
      </c>
      <c r="F629" s="2" t="s">
        <v>247</v>
      </c>
      <c r="G629" s="4"/>
      <c r="H629" s="6">
        <v>1.1855</v>
      </c>
      <c r="I629" s="6">
        <v>1.2103999999999999</v>
      </c>
      <c r="J629" s="6">
        <v>1.26030503352073</v>
      </c>
      <c r="K629" s="6">
        <v>1.3111075502810901</v>
      </c>
      <c r="L629" s="6">
        <v>1.3628075502810899</v>
      </c>
      <c r="M629" s="6">
        <v>1.41540503352073</v>
      </c>
      <c r="N629" s="6">
        <v>1.4689000000000001</v>
      </c>
      <c r="O629" s="6">
        <v>1.51734901588258</v>
      </c>
      <c r="P629" s="6">
        <v>1.56650352382388</v>
      </c>
      <c r="Q629" s="6">
        <v>1.6163635238238701</v>
      </c>
      <c r="R629" s="6">
        <v>1.66692901588258</v>
      </c>
      <c r="S629" s="6">
        <v>1.7181999999999999</v>
      </c>
      <c r="T629" s="6">
        <v>1.7691953543894701</v>
      </c>
      <c r="U629" s="6">
        <v>1.8207730315841999</v>
      </c>
      <c r="V629" s="6">
        <v>1.8729330315842101</v>
      </c>
      <c r="W629" s="6">
        <v>1.92567535438947</v>
      </c>
      <c r="X629" s="6">
        <v>1.9790000000000001</v>
      </c>
      <c r="Y629" s="6">
        <v>2.0354375677354399</v>
      </c>
      <c r="Z629" s="6">
        <v>2.0924763516031502</v>
      </c>
      <c r="AA629" s="6">
        <v>2.1501163516031601</v>
      </c>
      <c r="AB629" s="6">
        <v>2.2083575677354399</v>
      </c>
      <c r="AC629" s="6">
        <v>2.2671999999999999</v>
      </c>
      <c r="AD629" s="6">
        <v>2.3338288521569699</v>
      </c>
      <c r="AE629" s="6">
        <v>2.40110327823546</v>
      </c>
      <c r="AF629" s="6">
        <v>2.46902327823546</v>
      </c>
      <c r="AG629" s="6">
        <v>2.5375888521569698</v>
      </c>
      <c r="AH629" s="6">
        <v>2.6067999999999998</v>
      </c>
      <c r="AI629" s="6">
        <v>2.6825297411754101</v>
      </c>
      <c r="AJ629" s="6">
        <v>2.7590246117631199</v>
      </c>
      <c r="AK629" s="6">
        <v>2.8362846117631202</v>
      </c>
      <c r="AL629" s="6">
        <v>2.9143097411754102</v>
      </c>
      <c r="AM629" s="6">
        <v>2.9931000000000001</v>
      </c>
      <c r="AN629" s="4"/>
      <c r="AO629" s="4"/>
    </row>
    <row r="630" spans="1:41" ht="18.75" customHeight="1" x14ac:dyDescent="0.25">
      <c r="A630" s="14" t="s">
        <v>347</v>
      </c>
      <c r="B630" s="2" t="s">
        <v>4</v>
      </c>
      <c r="C630" s="2" t="s">
        <v>2</v>
      </c>
      <c r="D630" s="2" t="s">
        <v>27</v>
      </c>
      <c r="E630" s="2" t="s">
        <v>53</v>
      </c>
      <c r="F630" s="2" t="s">
        <v>238</v>
      </c>
      <c r="G630" s="4"/>
      <c r="H630" s="6">
        <v>105.9659</v>
      </c>
      <c r="I630" s="6">
        <v>97.14</v>
      </c>
      <c r="J630" s="6">
        <v>99.984160000000003</v>
      </c>
      <c r="K630" s="6">
        <v>102.82832000000001</v>
      </c>
      <c r="L630" s="6">
        <v>105.67247999999999</v>
      </c>
      <c r="M630" s="6">
        <v>108.51664</v>
      </c>
      <c r="N630" s="6">
        <v>111.3608</v>
      </c>
      <c r="O630" s="6">
        <v>113.86648</v>
      </c>
      <c r="P630" s="6">
        <v>116.37215999999999</v>
      </c>
      <c r="Q630" s="6">
        <v>118.87784000000001</v>
      </c>
      <c r="R630" s="6">
        <v>121.38352</v>
      </c>
      <c r="S630" s="6">
        <v>123.8892</v>
      </c>
      <c r="T630" s="6">
        <v>126.28466</v>
      </c>
      <c r="U630" s="6">
        <v>128.68011999999999</v>
      </c>
      <c r="V630" s="6">
        <v>131.07558</v>
      </c>
      <c r="W630" s="6">
        <v>133.47103999999999</v>
      </c>
      <c r="X630" s="6">
        <v>135.8665</v>
      </c>
      <c r="Y630" s="6">
        <v>138.47864000000001</v>
      </c>
      <c r="Z630" s="6">
        <v>141.09078</v>
      </c>
      <c r="AA630" s="6">
        <v>143.70292000000001</v>
      </c>
      <c r="AB630" s="6">
        <v>146.31505999999999</v>
      </c>
      <c r="AC630" s="6">
        <v>148.9272</v>
      </c>
      <c r="AD630" s="6">
        <v>152.36601999999999</v>
      </c>
      <c r="AE630" s="6">
        <v>155.80484000000001</v>
      </c>
      <c r="AF630" s="6">
        <v>159.24366000000001</v>
      </c>
      <c r="AG630" s="6">
        <v>162.68248</v>
      </c>
      <c r="AH630" s="6">
        <v>166.12129999999999</v>
      </c>
      <c r="AI630" s="6">
        <v>170.3622</v>
      </c>
      <c r="AJ630" s="6">
        <v>174.60310000000001</v>
      </c>
      <c r="AK630" s="6">
        <v>178.84399999999999</v>
      </c>
      <c r="AL630" s="6">
        <v>183.0849</v>
      </c>
      <c r="AM630" s="6">
        <v>187.32579999999999</v>
      </c>
      <c r="AN630" s="4"/>
      <c r="AO630" s="4"/>
    </row>
    <row r="631" spans="1:41" ht="18.75" customHeight="1" x14ac:dyDescent="0.25">
      <c r="A631" s="14" t="s">
        <v>347</v>
      </c>
      <c r="B631" s="2" t="s">
        <v>4</v>
      </c>
      <c r="C631" s="2" t="s">
        <v>2</v>
      </c>
      <c r="D631" s="2" t="s">
        <v>27</v>
      </c>
      <c r="E631" s="2" t="s">
        <v>69</v>
      </c>
      <c r="F631" s="2" t="s">
        <v>248</v>
      </c>
      <c r="G631" s="4"/>
      <c r="H631" s="6">
        <v>59.130499999999898</v>
      </c>
      <c r="I631" s="6">
        <v>59.680799999999799</v>
      </c>
      <c r="J631" s="6">
        <v>62.607818892712999</v>
      </c>
      <c r="K631" s="6">
        <v>65.604608339069699</v>
      </c>
      <c r="L631" s="6">
        <v>68.671168339069794</v>
      </c>
      <c r="M631" s="6">
        <v>71.807498892713298</v>
      </c>
      <c r="N631" s="6">
        <v>75.013600000000295</v>
      </c>
      <c r="O631" s="6">
        <v>78.158978997218199</v>
      </c>
      <c r="P631" s="6">
        <v>81.365598495827101</v>
      </c>
      <c r="Q631" s="6">
        <v>84.633458495827</v>
      </c>
      <c r="R631" s="6">
        <v>87.962558997217897</v>
      </c>
      <c r="S631" s="6">
        <v>91.352899999999806</v>
      </c>
      <c r="T631" s="6">
        <v>94.864998726211596</v>
      </c>
      <c r="U631" s="6">
        <v>98.430268089317494</v>
      </c>
      <c r="V631" s="6">
        <v>102.048708089318</v>
      </c>
      <c r="W631" s="6">
        <v>105.720318726212</v>
      </c>
      <c r="X631" s="6">
        <v>109.4451</v>
      </c>
      <c r="Y631" s="6">
        <v>113.396047335693</v>
      </c>
      <c r="Z631" s="6">
        <v>117.40329100354001</v>
      </c>
      <c r="AA631" s="6">
        <v>121.46683100353999</v>
      </c>
      <c r="AB631" s="6">
        <v>125.58666733569299</v>
      </c>
      <c r="AC631" s="6">
        <v>129.7628</v>
      </c>
      <c r="AD631" s="6">
        <v>133.90850522131899</v>
      </c>
      <c r="AE631" s="6">
        <v>138.10660783197801</v>
      </c>
      <c r="AF631" s="6">
        <v>142.357107831978</v>
      </c>
      <c r="AG631" s="6">
        <v>146.66000522131901</v>
      </c>
      <c r="AH631" s="6">
        <v>151.0153</v>
      </c>
      <c r="AI631" s="6">
        <v>155.180064707778</v>
      </c>
      <c r="AJ631" s="6">
        <v>159.39734706166701</v>
      </c>
      <c r="AK631" s="6">
        <v>163.66714706166701</v>
      </c>
      <c r="AL631" s="6">
        <v>167.98946470777801</v>
      </c>
      <c r="AM631" s="6">
        <v>172.36429999999999</v>
      </c>
      <c r="AN631" s="4"/>
      <c r="AO631" s="4"/>
    </row>
    <row r="632" spans="1:41" ht="18.75" customHeight="1" x14ac:dyDescent="0.25">
      <c r="A632" s="14" t="s">
        <v>347</v>
      </c>
      <c r="B632" s="2" t="s">
        <v>4</v>
      </c>
      <c r="C632" s="2" t="s">
        <v>2</v>
      </c>
      <c r="D632" s="2" t="s">
        <v>27</v>
      </c>
      <c r="E632" s="2" t="s">
        <v>70</v>
      </c>
      <c r="F632" s="2" t="s">
        <v>249</v>
      </c>
      <c r="G632" s="4"/>
      <c r="H632" s="6">
        <v>7.3300000000000004E-2</v>
      </c>
      <c r="I632" s="6">
        <v>6.7599999999999993E-2</v>
      </c>
      <c r="J632" s="6">
        <v>7.0082714591920697E-2</v>
      </c>
      <c r="K632" s="6">
        <v>7.2594071887881001E-2</v>
      </c>
      <c r="L632" s="6">
        <v>7.5134071887881099E-2</v>
      </c>
      <c r="M632" s="6">
        <v>7.7702714591920699E-2</v>
      </c>
      <c r="N632" s="6">
        <v>8.0300000000000094E-2</v>
      </c>
      <c r="O632" s="6">
        <v>8.2008639763959196E-2</v>
      </c>
      <c r="P632" s="6">
        <v>8.3712959645938806E-2</v>
      </c>
      <c r="Q632" s="6">
        <v>8.5412959645938799E-2</v>
      </c>
      <c r="R632" s="6">
        <v>8.7108639763959203E-2</v>
      </c>
      <c r="S632" s="6">
        <v>8.8800000000000004E-2</v>
      </c>
      <c r="T632" s="6">
        <v>8.9906333707150093E-2</v>
      </c>
      <c r="U632" s="6">
        <v>9.0989500560725203E-2</v>
      </c>
      <c r="V632" s="6">
        <v>9.2049500560725195E-2</v>
      </c>
      <c r="W632" s="6">
        <v>9.3086333707150207E-2</v>
      </c>
      <c r="X632" s="6">
        <v>9.4100000000000003E-2</v>
      </c>
      <c r="Y632" s="6">
        <v>9.5119575120785796E-2</v>
      </c>
      <c r="Z632" s="6">
        <v>9.6109362681178701E-2</v>
      </c>
      <c r="AA632" s="6">
        <v>9.7069362681178703E-2</v>
      </c>
      <c r="AB632" s="6">
        <v>9.7999575120785803E-2</v>
      </c>
      <c r="AC632" s="6">
        <v>9.8900000000000002E-2</v>
      </c>
      <c r="AD632" s="6">
        <v>0.100685016591958</v>
      </c>
      <c r="AE632" s="6">
        <v>0.102447524887936</v>
      </c>
      <c r="AF632" s="6">
        <v>0.10418752488793601</v>
      </c>
      <c r="AG632" s="6">
        <v>0.105905016591958</v>
      </c>
      <c r="AH632" s="6">
        <v>0.1076</v>
      </c>
      <c r="AI632" s="6">
        <v>0.11003141532925199</v>
      </c>
      <c r="AJ632" s="6">
        <v>0.112447122993878</v>
      </c>
      <c r="AK632" s="6">
        <v>0.114847122993878</v>
      </c>
      <c r="AL632" s="6">
        <v>0.11723141532925201</v>
      </c>
      <c r="AM632" s="6">
        <v>0.1196</v>
      </c>
      <c r="AN632" s="4"/>
      <c r="AO632" s="4"/>
    </row>
    <row r="633" spans="1:41" ht="18.75" customHeight="1" x14ac:dyDescent="0.25">
      <c r="A633" s="14" t="s">
        <v>347</v>
      </c>
      <c r="B633" s="2" t="s">
        <v>4</v>
      </c>
      <c r="C633" s="2" t="s">
        <v>2</v>
      </c>
      <c r="D633" s="2" t="s">
        <v>27</v>
      </c>
      <c r="E633" s="2" t="s">
        <v>71</v>
      </c>
      <c r="F633" s="2" t="s">
        <v>250</v>
      </c>
      <c r="G633" s="4"/>
      <c r="H633" s="6">
        <v>25.455100000000002</v>
      </c>
      <c r="I633" s="6">
        <v>24.8811</v>
      </c>
      <c r="J633" s="6">
        <v>25.434639930646199</v>
      </c>
      <c r="K633" s="6">
        <v>25.9813998959693</v>
      </c>
      <c r="L633" s="6">
        <v>26.5213798959693</v>
      </c>
      <c r="M633" s="6">
        <v>27.054579930646199</v>
      </c>
      <c r="N633" s="6">
        <v>27.581</v>
      </c>
      <c r="O633" s="6">
        <v>28.064602279091801</v>
      </c>
      <c r="P633" s="6">
        <v>28.542643418637599</v>
      </c>
      <c r="Q633" s="6">
        <v>29.0818375620442</v>
      </c>
      <c r="R633" s="6">
        <v>29.5591583746961</v>
      </c>
      <c r="S633" s="6">
        <v>30.031199999999998</v>
      </c>
      <c r="T633" s="6">
        <v>30.4046371710965</v>
      </c>
      <c r="U633" s="6">
        <v>30.776495756644699</v>
      </c>
      <c r="V633" s="6">
        <v>31.146775756644701</v>
      </c>
      <c r="W633" s="6">
        <v>31.515477171096499</v>
      </c>
      <c r="X633" s="6">
        <v>31.8826</v>
      </c>
      <c r="Y633" s="6">
        <v>32.326361281694098</v>
      </c>
      <c r="Z633" s="6">
        <v>32.772151922541099</v>
      </c>
      <c r="AA633" s="6">
        <v>33.219971922541099</v>
      </c>
      <c r="AB633" s="6">
        <v>33.669821281693999</v>
      </c>
      <c r="AC633" s="6">
        <v>34.121699999999997</v>
      </c>
      <c r="AD633" s="6">
        <v>34.722296047578801</v>
      </c>
      <c r="AE633" s="6">
        <v>35.323404071368202</v>
      </c>
      <c r="AF633" s="6">
        <v>35.925024071368199</v>
      </c>
      <c r="AG633" s="6">
        <v>36.527156047578799</v>
      </c>
      <c r="AH633" s="6">
        <v>37.129800000000003</v>
      </c>
      <c r="AI633" s="6">
        <v>37.819418436186602</v>
      </c>
      <c r="AJ633" s="6">
        <v>38.508577654279797</v>
      </c>
      <c r="AK633" s="6">
        <v>39.197277654279802</v>
      </c>
      <c r="AL633" s="6">
        <v>39.885518436186501</v>
      </c>
      <c r="AM633" s="6">
        <v>40.573300000000003</v>
      </c>
      <c r="AN633" s="4"/>
      <c r="AO633" s="4"/>
    </row>
    <row r="634" spans="1:41" ht="18.75" customHeight="1" x14ac:dyDescent="0.25">
      <c r="A634" s="14" t="s">
        <v>347</v>
      </c>
      <c r="B634" s="2" t="s">
        <v>4</v>
      </c>
      <c r="C634" s="2" t="s">
        <v>2</v>
      </c>
      <c r="D634" s="2" t="s">
        <v>27</v>
      </c>
      <c r="E634" s="2" t="s">
        <v>54</v>
      </c>
      <c r="F634" s="2" t="s">
        <v>239</v>
      </c>
      <c r="G634" s="4"/>
      <c r="H634" s="6">
        <v>69.341300000000004</v>
      </c>
      <c r="I634" s="6">
        <v>71.078400000000002</v>
      </c>
      <c r="J634" s="6">
        <v>72.992840000000001</v>
      </c>
      <c r="K634" s="6">
        <v>74.90728</v>
      </c>
      <c r="L634" s="6">
        <v>76.821719999999999</v>
      </c>
      <c r="M634" s="6">
        <v>78.736159999999998</v>
      </c>
      <c r="N634" s="6">
        <v>80.650599999999997</v>
      </c>
      <c r="O634" s="6">
        <v>82.413380000000004</v>
      </c>
      <c r="P634" s="6">
        <v>84.176159999999996</v>
      </c>
      <c r="Q634" s="6">
        <v>85.938940000000002</v>
      </c>
      <c r="R634" s="6">
        <v>87.701719999999995</v>
      </c>
      <c r="S634" s="6">
        <v>89.464500000000001</v>
      </c>
      <c r="T634" s="6">
        <v>90.507499999999993</v>
      </c>
      <c r="U634" s="6">
        <v>91.5505</v>
      </c>
      <c r="V634" s="6">
        <v>92.593500000000006</v>
      </c>
      <c r="W634" s="6">
        <v>93.636499999999998</v>
      </c>
      <c r="X634" s="6">
        <v>94.679500000000004</v>
      </c>
      <c r="Y634" s="6">
        <v>95.391620000000003</v>
      </c>
      <c r="Z634" s="6">
        <v>96.103740000000002</v>
      </c>
      <c r="AA634" s="6">
        <v>96.815860000000001</v>
      </c>
      <c r="AB634" s="6">
        <v>97.527979999999999</v>
      </c>
      <c r="AC634" s="6">
        <v>98.240099999999998</v>
      </c>
      <c r="AD634" s="6">
        <v>99.267380000000003</v>
      </c>
      <c r="AE634" s="6">
        <v>100.29465999999999</v>
      </c>
      <c r="AF634" s="6">
        <v>101.32194</v>
      </c>
      <c r="AG634" s="6">
        <v>102.34922</v>
      </c>
      <c r="AH634" s="6">
        <v>103.37649999999999</v>
      </c>
      <c r="AI634" s="6">
        <v>104.58893999999999</v>
      </c>
      <c r="AJ634" s="6">
        <v>105.80137999999999</v>
      </c>
      <c r="AK634" s="6">
        <v>107.01382</v>
      </c>
      <c r="AL634" s="6">
        <v>108.22626</v>
      </c>
      <c r="AM634" s="6">
        <v>109.4387</v>
      </c>
      <c r="AN634" s="4"/>
      <c r="AO634" s="4"/>
    </row>
    <row r="635" spans="1:41" ht="18.75" customHeight="1" x14ac:dyDescent="0.25">
      <c r="A635" s="14" t="s">
        <v>347</v>
      </c>
      <c r="B635" s="2" t="s">
        <v>4</v>
      </c>
      <c r="C635" s="2" t="s">
        <v>2</v>
      </c>
      <c r="D635" s="2" t="s">
        <v>27</v>
      </c>
      <c r="E635" s="2" t="s">
        <v>34</v>
      </c>
      <c r="F635" s="2" t="s">
        <v>180</v>
      </c>
      <c r="G635" s="4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>
        <v>0.62265294476969801</v>
      </c>
      <c r="Z635" s="6">
        <v>1.46105314543325</v>
      </c>
      <c r="AA635" s="6">
        <v>2.2310531454331799</v>
      </c>
      <c r="AB635" s="6">
        <v>2.9326529447696399</v>
      </c>
      <c r="AC635" s="6">
        <v>3.56585254344236</v>
      </c>
      <c r="AD635" s="6">
        <v>2.42099150010245</v>
      </c>
      <c r="AE635" s="6">
        <v>1.1823609784323701</v>
      </c>
      <c r="AF635" s="6"/>
      <c r="AG635" s="6"/>
      <c r="AH635" s="6"/>
      <c r="AI635" s="6"/>
      <c r="AJ635" s="6"/>
      <c r="AK635" s="6"/>
      <c r="AL635" s="6"/>
      <c r="AM635" s="6"/>
      <c r="AN635" s="4"/>
      <c r="AO635" s="4"/>
    </row>
    <row r="636" spans="1:41" ht="18.75" customHeight="1" x14ac:dyDescent="0.25">
      <c r="A636" s="14" t="s">
        <v>347</v>
      </c>
      <c r="B636" s="2" t="s">
        <v>4</v>
      </c>
      <c r="C636" s="2" t="s">
        <v>2</v>
      </c>
      <c r="D636" s="2" t="s">
        <v>27</v>
      </c>
      <c r="E636" s="2" t="s">
        <v>34</v>
      </c>
      <c r="F636" s="2" t="s">
        <v>270</v>
      </c>
      <c r="G636" s="4"/>
      <c r="H636" s="6">
        <v>183.11309693020999</v>
      </c>
      <c r="I636" s="6">
        <v>194.92684511925501</v>
      </c>
      <c r="J636" s="6">
        <v>194.92684511925501</v>
      </c>
      <c r="K636" s="6">
        <v>194.92684511925501</v>
      </c>
      <c r="L636" s="6">
        <v>194.92684511925501</v>
      </c>
      <c r="M636" s="6">
        <v>194.92684511925501</v>
      </c>
      <c r="N636" s="6">
        <v>194.92684511925501</v>
      </c>
      <c r="O636" s="6">
        <v>194.92684511925501</v>
      </c>
      <c r="P636" s="6">
        <v>194.92684511925501</v>
      </c>
      <c r="Q636" s="6">
        <v>194.92684511925501</v>
      </c>
      <c r="R636" s="6">
        <v>194.92684511925501</v>
      </c>
      <c r="S636" s="6">
        <v>194.92684511925501</v>
      </c>
      <c r="T636" s="6">
        <v>194.92684511925501</v>
      </c>
      <c r="U636" s="6">
        <v>194.92684511925501</v>
      </c>
      <c r="V636" s="6">
        <v>194.92684511925501</v>
      </c>
      <c r="W636" s="6">
        <v>194.92684511925501</v>
      </c>
      <c r="X636" s="6">
        <v>194.92684511925501</v>
      </c>
      <c r="Y636" s="6">
        <v>194.92684511925501</v>
      </c>
      <c r="Z636" s="6">
        <v>194.92684511925501</v>
      </c>
      <c r="AA636" s="6">
        <v>194.92684511925501</v>
      </c>
      <c r="AB636" s="6">
        <v>194.92684511925501</v>
      </c>
      <c r="AC636" s="6">
        <v>194.92684511925501</v>
      </c>
      <c r="AD636" s="6">
        <v>194.92684511925501</v>
      </c>
      <c r="AE636" s="6">
        <v>194.92684511925501</v>
      </c>
      <c r="AF636" s="6">
        <v>194.92684511925501</v>
      </c>
      <c r="AG636" s="6">
        <v>194.92684511925501</v>
      </c>
      <c r="AH636" s="6">
        <v>194.92684511925501</v>
      </c>
      <c r="AI636" s="6">
        <v>194.92684511925501</v>
      </c>
      <c r="AJ636" s="6">
        <v>194.92684511925501</v>
      </c>
      <c r="AK636" s="6">
        <v>194.92684511925501</v>
      </c>
      <c r="AL636" s="6">
        <v>194.92684511925501</v>
      </c>
      <c r="AM636" s="6">
        <v>194.92684511925501</v>
      </c>
      <c r="AN636" s="4"/>
      <c r="AO636" s="4"/>
    </row>
    <row r="637" spans="1:41" ht="18.75" customHeight="1" x14ac:dyDescent="0.25">
      <c r="A637" s="14" t="s">
        <v>347</v>
      </c>
      <c r="B637" s="2" t="s">
        <v>4</v>
      </c>
      <c r="C637" s="2" t="s">
        <v>2</v>
      </c>
      <c r="D637" s="2" t="s">
        <v>27</v>
      </c>
      <c r="E637" s="2" t="s">
        <v>34</v>
      </c>
      <c r="F637" s="2" t="s">
        <v>271</v>
      </c>
      <c r="G637" s="4"/>
      <c r="H637" s="6">
        <v>139.014824683737</v>
      </c>
      <c r="I637" s="6">
        <v>158.983102337302</v>
      </c>
      <c r="J637" s="6">
        <v>158.983102337302</v>
      </c>
      <c r="K637" s="6">
        <v>158.983102337302</v>
      </c>
      <c r="L637" s="6">
        <v>158.983102337302</v>
      </c>
      <c r="M637" s="6">
        <v>158.983102337302</v>
      </c>
      <c r="N637" s="6">
        <v>158.983102337302</v>
      </c>
      <c r="O637" s="6">
        <v>158.983102337302</v>
      </c>
      <c r="P637" s="6">
        <v>158.983102337302</v>
      </c>
      <c r="Q637" s="6">
        <v>158.983102337302</v>
      </c>
      <c r="R637" s="6">
        <v>158.983102337302</v>
      </c>
      <c r="S637" s="6">
        <v>158.983102337302</v>
      </c>
      <c r="T637" s="6">
        <v>158.983102337302</v>
      </c>
      <c r="U637" s="6">
        <v>158.983102337302</v>
      </c>
      <c r="V637" s="6">
        <v>158.983102337302</v>
      </c>
      <c r="W637" s="6">
        <v>158.983102337302</v>
      </c>
      <c r="X637" s="6">
        <v>158.983102337302</v>
      </c>
      <c r="Y637" s="6">
        <v>158.983102337302</v>
      </c>
      <c r="Z637" s="6">
        <v>158.983102337302</v>
      </c>
      <c r="AA637" s="6">
        <v>158.983102337302</v>
      </c>
      <c r="AB637" s="6">
        <v>158.983102337302</v>
      </c>
      <c r="AC637" s="6">
        <v>158.983102337302</v>
      </c>
      <c r="AD637" s="6">
        <v>158.983102337302</v>
      </c>
      <c r="AE637" s="6">
        <v>158.983102337302</v>
      </c>
      <c r="AF637" s="6">
        <v>158.983102337302</v>
      </c>
      <c r="AG637" s="6">
        <v>158.983102337302</v>
      </c>
      <c r="AH637" s="6">
        <v>158.983102337302</v>
      </c>
      <c r="AI637" s="6">
        <v>158.983102337302</v>
      </c>
      <c r="AJ637" s="6">
        <v>158.983102337302</v>
      </c>
      <c r="AK637" s="6">
        <v>158.983102337302</v>
      </c>
      <c r="AL637" s="6">
        <v>158.983102337302</v>
      </c>
      <c r="AM637" s="6">
        <v>158.983102337302</v>
      </c>
      <c r="AN637" s="4"/>
      <c r="AO637" s="4"/>
    </row>
    <row r="638" spans="1:41" ht="18.75" customHeight="1" x14ac:dyDescent="0.25">
      <c r="A638" s="14" t="s">
        <v>347</v>
      </c>
      <c r="B638" s="2" t="s">
        <v>4</v>
      </c>
      <c r="C638" s="2" t="s">
        <v>2</v>
      </c>
      <c r="D638" s="2" t="s">
        <v>27</v>
      </c>
      <c r="E638" s="2" t="s">
        <v>55</v>
      </c>
      <c r="F638" s="2" t="s">
        <v>240</v>
      </c>
      <c r="G638" s="4"/>
      <c r="H638" s="6">
        <v>62.181399999999996</v>
      </c>
      <c r="I638" s="6">
        <v>54.353099999999998</v>
      </c>
      <c r="J638" s="6">
        <v>55.485239999999997</v>
      </c>
      <c r="K638" s="6">
        <v>56.617379999999997</v>
      </c>
      <c r="L638" s="6">
        <v>57.749519999999997</v>
      </c>
      <c r="M638" s="6">
        <v>58.881659999999997</v>
      </c>
      <c r="N638" s="6">
        <v>60.013800000000003</v>
      </c>
      <c r="O638" s="6">
        <v>61.532040000000002</v>
      </c>
      <c r="P638" s="6">
        <v>63.050280000000001</v>
      </c>
      <c r="Q638" s="6">
        <v>64.568520000000007</v>
      </c>
      <c r="R638" s="6">
        <v>66.086759999999998</v>
      </c>
      <c r="S638" s="6">
        <v>67.605000000000004</v>
      </c>
      <c r="T638" s="6">
        <v>68.968959999999996</v>
      </c>
      <c r="U638" s="6">
        <v>70.332920000000001</v>
      </c>
      <c r="V638" s="6">
        <v>71.696879999999993</v>
      </c>
      <c r="W638" s="6">
        <v>73.060839999999999</v>
      </c>
      <c r="X638" s="6">
        <v>74.424800000000005</v>
      </c>
      <c r="Y638" s="6">
        <v>75.68844</v>
      </c>
      <c r="Z638" s="6">
        <v>76.952079999999995</v>
      </c>
      <c r="AA638" s="6">
        <v>78.215720000000005</v>
      </c>
      <c r="AB638" s="6">
        <v>79.47936</v>
      </c>
      <c r="AC638" s="6">
        <v>80.742999999999995</v>
      </c>
      <c r="AD638" s="6">
        <v>82.736779999999996</v>
      </c>
      <c r="AE638" s="6">
        <v>84.730559999999997</v>
      </c>
      <c r="AF638" s="6">
        <v>86.724339999999998</v>
      </c>
      <c r="AG638" s="6">
        <v>88.718119999999999</v>
      </c>
      <c r="AH638" s="6">
        <v>90.7119</v>
      </c>
      <c r="AI638" s="6">
        <v>93.38082</v>
      </c>
      <c r="AJ638" s="6">
        <v>96.04974</v>
      </c>
      <c r="AK638" s="6">
        <v>98.71866</v>
      </c>
      <c r="AL638" s="6">
        <v>101.38758</v>
      </c>
      <c r="AM638" s="6">
        <v>104.0565</v>
      </c>
      <c r="AN638" s="4"/>
      <c r="AO638" s="4"/>
    </row>
    <row r="639" spans="1:41" ht="18.75" customHeight="1" x14ac:dyDescent="0.25">
      <c r="A639" s="14" t="s">
        <v>347</v>
      </c>
      <c r="B639" s="2" t="s">
        <v>4</v>
      </c>
      <c r="C639" s="2" t="s">
        <v>2</v>
      </c>
      <c r="D639" s="2" t="s">
        <v>27</v>
      </c>
      <c r="E639" s="2" t="s">
        <v>56</v>
      </c>
      <c r="F639" s="2" t="s">
        <v>241</v>
      </c>
      <c r="G639" s="4"/>
      <c r="H639" s="6">
        <v>574.73889999999994</v>
      </c>
      <c r="I639" s="6">
        <v>589.86</v>
      </c>
      <c r="J639" s="6">
        <v>605.09659999999997</v>
      </c>
      <c r="K639" s="6">
        <v>620.33320000000003</v>
      </c>
      <c r="L639" s="6">
        <v>635.56979999999999</v>
      </c>
      <c r="M639" s="6">
        <v>650.80640000000005</v>
      </c>
      <c r="N639" s="6">
        <v>666.04300000000001</v>
      </c>
      <c r="O639" s="6">
        <v>676.68813999999998</v>
      </c>
      <c r="P639" s="6">
        <v>687.33327999999995</v>
      </c>
      <c r="Q639" s="6">
        <v>697.97842000000003</v>
      </c>
      <c r="R639" s="6">
        <v>708.62356</v>
      </c>
      <c r="S639" s="6">
        <v>719.26869999999997</v>
      </c>
      <c r="T639" s="6">
        <v>726.84820000000002</v>
      </c>
      <c r="U639" s="6">
        <v>734.42769999999996</v>
      </c>
      <c r="V639" s="6">
        <v>742.00720000000001</v>
      </c>
      <c r="W639" s="6">
        <v>749.58669999999995</v>
      </c>
      <c r="X639" s="6">
        <v>757.1662</v>
      </c>
      <c r="Y639" s="6">
        <v>764.67906000000005</v>
      </c>
      <c r="Z639" s="6">
        <v>772.19191999999998</v>
      </c>
      <c r="AA639" s="6">
        <v>779.70478000000003</v>
      </c>
      <c r="AB639" s="6">
        <v>787.21763999999996</v>
      </c>
      <c r="AC639" s="6">
        <v>794.73050000000001</v>
      </c>
      <c r="AD639" s="6">
        <v>801.72234000000003</v>
      </c>
      <c r="AE639" s="6">
        <v>808.71418000000006</v>
      </c>
      <c r="AF639" s="6">
        <v>815.70601999999997</v>
      </c>
      <c r="AG639" s="6">
        <v>822.69785999999999</v>
      </c>
      <c r="AH639" s="6">
        <v>829.68970000000002</v>
      </c>
      <c r="AI639" s="6">
        <v>837.96831999999995</v>
      </c>
      <c r="AJ639" s="6">
        <v>846.24694</v>
      </c>
      <c r="AK639" s="6">
        <v>854.52556000000004</v>
      </c>
      <c r="AL639" s="6">
        <v>862.80417999999997</v>
      </c>
      <c r="AM639" s="6">
        <v>871.08280000000002</v>
      </c>
      <c r="AN639" s="4"/>
      <c r="AO639" s="4"/>
    </row>
    <row r="640" spans="1:41" ht="18.75" customHeight="1" x14ac:dyDescent="0.25">
      <c r="A640" s="14" t="s">
        <v>347</v>
      </c>
      <c r="B640" s="2" t="s">
        <v>4</v>
      </c>
      <c r="C640" s="2" t="s">
        <v>2</v>
      </c>
      <c r="D640" s="2" t="s">
        <v>27</v>
      </c>
      <c r="E640" s="2" t="s">
        <v>72</v>
      </c>
      <c r="F640" s="2" t="s">
        <v>210</v>
      </c>
      <c r="G640" s="4"/>
      <c r="H640" s="6">
        <v>0.72675796819485805</v>
      </c>
      <c r="I640" s="6">
        <v>0.58728001537639796</v>
      </c>
      <c r="J640" s="6">
        <v>0.45980812676562499</v>
      </c>
      <c r="K640" s="6">
        <v>0.536969701929635</v>
      </c>
      <c r="L640" s="6">
        <v>0.51181454520625302</v>
      </c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4"/>
      <c r="AO640" s="4"/>
    </row>
    <row r="641" spans="1:41" ht="18.75" customHeight="1" x14ac:dyDescent="0.25">
      <c r="A641" s="14" t="s">
        <v>347</v>
      </c>
      <c r="B641" s="2" t="s">
        <v>4</v>
      </c>
      <c r="C641" s="2" t="s">
        <v>2</v>
      </c>
      <c r="D641" s="2" t="s">
        <v>27</v>
      </c>
      <c r="E641" s="2" t="s">
        <v>73</v>
      </c>
      <c r="F641" s="2" t="s">
        <v>211</v>
      </c>
      <c r="G641" s="4"/>
      <c r="H641" s="6">
        <v>4.73281163597236</v>
      </c>
      <c r="I641" s="6">
        <v>4.73281163597236</v>
      </c>
      <c r="J641" s="6">
        <v>4.73281163597236</v>
      </c>
      <c r="K641" s="6">
        <v>4.73281163597236</v>
      </c>
      <c r="L641" s="6">
        <v>4.73281163597236</v>
      </c>
      <c r="M641" s="6">
        <v>4.73281163597236</v>
      </c>
      <c r="N641" s="6">
        <v>4.73281163597236</v>
      </c>
      <c r="O641" s="6">
        <v>4.73281163597236</v>
      </c>
      <c r="P641" s="6">
        <v>4.73281163597236</v>
      </c>
      <c r="Q641" s="6">
        <v>4.4388654758740698</v>
      </c>
      <c r="R641" s="6">
        <v>2.2656595608219998</v>
      </c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4"/>
      <c r="AO641" s="4"/>
    </row>
    <row r="642" spans="1:41" ht="18.75" customHeight="1" x14ac:dyDescent="0.25">
      <c r="A642" s="14" t="s">
        <v>347</v>
      </c>
      <c r="B642" s="2" t="s">
        <v>4</v>
      </c>
      <c r="C642" s="2" t="s">
        <v>2</v>
      </c>
      <c r="D642" s="2" t="s">
        <v>27</v>
      </c>
      <c r="E642" s="2" t="s">
        <v>73</v>
      </c>
      <c r="F642" s="2" t="s">
        <v>215</v>
      </c>
      <c r="G642" s="4"/>
      <c r="H642" s="6">
        <v>1.5220623656853201</v>
      </c>
      <c r="I642" s="6">
        <v>1.5220623656853201</v>
      </c>
      <c r="J642" s="6">
        <v>1.5220623656853201</v>
      </c>
      <c r="K642" s="6">
        <v>1.5220623656853201</v>
      </c>
      <c r="L642" s="6">
        <v>1.5220623656853201</v>
      </c>
      <c r="M642" s="6">
        <v>1.5220623656853201</v>
      </c>
      <c r="N642" s="6">
        <v>1.5220623656853201</v>
      </c>
      <c r="O642" s="6">
        <v>1.5220623656853201</v>
      </c>
      <c r="P642" s="6">
        <v>1.5220623656853201</v>
      </c>
      <c r="Q642" s="6">
        <v>1.5220623656853201</v>
      </c>
      <c r="R642" s="6">
        <v>1.5220623656853201</v>
      </c>
      <c r="S642" s="6">
        <v>1.5220623656853201</v>
      </c>
      <c r="T642" s="6">
        <v>1.5220623656853201</v>
      </c>
      <c r="U642" s="6">
        <v>1.5220623656853201</v>
      </c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4"/>
      <c r="AO642" s="4"/>
    </row>
    <row r="643" spans="1:41" ht="18.75" customHeight="1" x14ac:dyDescent="0.25">
      <c r="A643" s="14" t="s">
        <v>347</v>
      </c>
      <c r="B643" s="2" t="s">
        <v>4</v>
      </c>
      <c r="C643" s="2" t="s">
        <v>2</v>
      </c>
      <c r="D643" s="2" t="s">
        <v>27</v>
      </c>
      <c r="E643" s="2" t="s">
        <v>73</v>
      </c>
      <c r="F643" s="2" t="s">
        <v>230</v>
      </c>
      <c r="G643" s="4"/>
      <c r="H643" s="6">
        <v>8.5470039956174801</v>
      </c>
      <c r="I643" s="6">
        <v>7.83414506750524</v>
      </c>
      <c r="J643" s="6">
        <v>6.9537250722659003</v>
      </c>
      <c r="K643" s="6">
        <v>6.4227197656057102</v>
      </c>
      <c r="L643" s="6">
        <v>4.4149894086722901</v>
      </c>
      <c r="M643" s="6">
        <v>3.7153433854273499</v>
      </c>
      <c r="N643" s="6">
        <v>3.0156973621824101</v>
      </c>
      <c r="O643" s="6">
        <v>2.46088443638416</v>
      </c>
      <c r="P643" s="6">
        <v>0.64033614701869501</v>
      </c>
      <c r="Q643" s="6"/>
      <c r="R643" s="6"/>
      <c r="S643" s="6">
        <v>2.1671178312394401</v>
      </c>
      <c r="T643" s="6">
        <v>2.1671178312394401</v>
      </c>
      <c r="U643" s="6">
        <v>1.09030325516039</v>
      </c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4"/>
      <c r="AO643" s="4"/>
    </row>
    <row r="644" spans="1:41" ht="18.75" customHeight="1" x14ac:dyDescent="0.25">
      <c r="A644" s="14" t="s">
        <v>347</v>
      </c>
      <c r="B644" s="2" t="s">
        <v>4</v>
      </c>
      <c r="C644" s="2" t="s">
        <v>2</v>
      </c>
      <c r="D644" s="2" t="s">
        <v>27</v>
      </c>
      <c r="E644" s="2" t="s">
        <v>74</v>
      </c>
      <c r="F644" s="2" t="s">
        <v>216</v>
      </c>
      <c r="G644" s="4"/>
      <c r="H644" s="6">
        <v>7.7086534699123396E-2</v>
      </c>
      <c r="I644" s="6">
        <v>7.28439735993794E-2</v>
      </c>
      <c r="J644" s="6">
        <v>6.9642040693912194E-2</v>
      </c>
      <c r="K644" s="6">
        <v>6.6440107788444905E-2</v>
      </c>
      <c r="L644" s="6">
        <v>6.3238174882977699E-2</v>
      </c>
      <c r="M644" s="6">
        <v>6.0036241977510403E-2</v>
      </c>
      <c r="N644" s="6">
        <v>5.6834309072043197E-2</v>
      </c>
      <c r="O644" s="6">
        <v>6.4749844781502299E-3</v>
      </c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4"/>
      <c r="AO644" s="4"/>
    </row>
    <row r="645" spans="1:41" ht="18.75" customHeight="1" x14ac:dyDescent="0.25">
      <c r="A645" s="14" t="s">
        <v>347</v>
      </c>
      <c r="B645" s="2" t="s">
        <v>4</v>
      </c>
      <c r="C645" s="2" t="s">
        <v>2</v>
      </c>
      <c r="D645" s="2" t="s">
        <v>27</v>
      </c>
      <c r="E645" s="2" t="s">
        <v>75</v>
      </c>
      <c r="F645" s="2" t="s">
        <v>212</v>
      </c>
      <c r="G645" s="4"/>
      <c r="H645" s="6">
        <v>0.61324097015441703</v>
      </c>
      <c r="I645" s="6">
        <v>0.61324097015441703</v>
      </c>
      <c r="J645" s="6">
        <v>0.61324097015441703</v>
      </c>
      <c r="K645" s="6">
        <v>0.61324097015441703</v>
      </c>
      <c r="L645" s="6">
        <v>0.61324097015441703</v>
      </c>
      <c r="M645" s="6">
        <v>0.61324097015441703</v>
      </c>
      <c r="N645" s="6">
        <v>0.61324097015441703</v>
      </c>
      <c r="O645" s="6">
        <v>0.61324097015441703</v>
      </c>
      <c r="P645" s="6">
        <v>0.58303868765373101</v>
      </c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4"/>
      <c r="AO645" s="4"/>
    </row>
    <row r="646" spans="1:41" ht="18.75" customHeight="1" x14ac:dyDescent="0.25">
      <c r="A646" s="14" t="s">
        <v>347</v>
      </c>
      <c r="B646" s="2" t="s">
        <v>4</v>
      </c>
      <c r="C646" s="2" t="s">
        <v>2</v>
      </c>
      <c r="D646" s="2" t="s">
        <v>27</v>
      </c>
      <c r="E646" s="2" t="s">
        <v>75</v>
      </c>
      <c r="F646" s="2" t="s">
        <v>217</v>
      </c>
      <c r="G646" s="4"/>
      <c r="H646" s="6">
        <v>1.14568083232374</v>
      </c>
      <c r="I646" s="6">
        <v>1.0228477965262399</v>
      </c>
      <c r="J646" s="6">
        <v>0.893335490801207</v>
      </c>
      <c r="K646" s="6">
        <v>0.76382318507617697</v>
      </c>
      <c r="L646" s="6">
        <v>0.63431087935114605</v>
      </c>
      <c r="M646" s="6">
        <v>0.49549319560893801</v>
      </c>
      <c r="N646" s="6">
        <v>0.35667551186673002</v>
      </c>
      <c r="O646" s="6">
        <v>0.26079491042955399</v>
      </c>
      <c r="P646" s="6">
        <v>0.14081998340742999</v>
      </c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4"/>
      <c r="AO646" s="4"/>
    </row>
    <row r="647" spans="1:41" ht="18.75" customHeight="1" x14ac:dyDescent="0.25">
      <c r="A647" s="14" t="s">
        <v>347</v>
      </c>
      <c r="B647" s="2" t="s">
        <v>4</v>
      </c>
      <c r="C647" s="2" t="s">
        <v>2</v>
      </c>
      <c r="D647" s="2" t="s">
        <v>27</v>
      </c>
      <c r="E647" s="2" t="s">
        <v>76</v>
      </c>
      <c r="F647" s="2" t="s">
        <v>213</v>
      </c>
      <c r="G647" s="4"/>
      <c r="H647" s="6">
        <v>7.2015258812680699E-2</v>
      </c>
      <c r="I647" s="6">
        <v>7.2015258812680699E-2</v>
      </c>
      <c r="J647" s="6">
        <v>7.2015258812680699E-2</v>
      </c>
      <c r="K647" s="6">
        <v>7.2015258812680699E-2</v>
      </c>
      <c r="L647" s="6">
        <v>7.2015258812680699E-2</v>
      </c>
      <c r="M647" s="6">
        <v>7.2015258812680699E-2</v>
      </c>
      <c r="N647" s="6">
        <v>7.2015258812680699E-2</v>
      </c>
      <c r="O647" s="6">
        <v>7.2015258812680699E-2</v>
      </c>
      <c r="P647" s="6">
        <v>7.2015258812680699E-2</v>
      </c>
      <c r="Q647" s="6">
        <v>7.2015258812680699E-2</v>
      </c>
      <c r="R647" s="6">
        <v>7.2015258812680699E-2</v>
      </c>
      <c r="S647" s="6">
        <v>7.2015258812680699E-2</v>
      </c>
      <c r="T647" s="6">
        <v>7.2015258812680699E-2</v>
      </c>
      <c r="U647" s="6">
        <v>7.2015258812680699E-2</v>
      </c>
      <c r="V647" s="6">
        <v>3.5538981795108102E-2</v>
      </c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4"/>
      <c r="AO647" s="4"/>
    </row>
    <row r="648" spans="1:41" ht="18.75" customHeight="1" x14ac:dyDescent="0.25">
      <c r="A648" s="14" t="s">
        <v>347</v>
      </c>
      <c r="B648" s="2" t="s">
        <v>4</v>
      </c>
      <c r="C648" s="2" t="s">
        <v>2</v>
      </c>
      <c r="D648" s="2" t="s">
        <v>27</v>
      </c>
      <c r="E648" s="2" t="s">
        <v>76</v>
      </c>
      <c r="F648" s="2" t="s">
        <v>218</v>
      </c>
      <c r="G648" s="4"/>
      <c r="H648" s="6">
        <v>0.24657422114451399</v>
      </c>
      <c r="I648" s="6">
        <v>0.224938143534058</v>
      </c>
      <c r="J648" s="6">
        <v>0.21127755910745499</v>
      </c>
      <c r="K648" s="6">
        <v>0.19761697468085099</v>
      </c>
      <c r="L648" s="6">
        <v>0.18395639025424801</v>
      </c>
      <c r="M648" s="6">
        <v>0.16411896669036199</v>
      </c>
      <c r="N648" s="6">
        <v>0.14428154312647501</v>
      </c>
      <c r="O648" s="6">
        <v>0.127761905981358</v>
      </c>
      <c r="P648" s="6">
        <v>0.11124226883624</v>
      </c>
      <c r="Q648" s="6">
        <v>9.5488168163755799E-2</v>
      </c>
      <c r="R648" s="6">
        <v>7.9734067491271404E-2</v>
      </c>
      <c r="S648" s="6">
        <v>6.3979966818787107E-2</v>
      </c>
      <c r="T648" s="6">
        <v>5.5826726017149199E-2</v>
      </c>
      <c r="U648" s="6">
        <v>4.7673485215511402E-2</v>
      </c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4"/>
      <c r="AO648" s="4"/>
    </row>
    <row r="649" spans="1:41" ht="18.75" customHeight="1" x14ac:dyDescent="0.25">
      <c r="A649" s="14" t="s">
        <v>347</v>
      </c>
      <c r="B649" s="2" t="s">
        <v>4</v>
      </c>
      <c r="C649" s="2" t="s">
        <v>2</v>
      </c>
      <c r="D649" s="2" t="s">
        <v>27</v>
      </c>
      <c r="E649" s="2" t="s">
        <v>77</v>
      </c>
      <c r="F649" s="2" t="s">
        <v>214</v>
      </c>
      <c r="G649" s="4"/>
      <c r="H649" s="6">
        <v>8.0173996489854606E-3</v>
      </c>
      <c r="I649" s="6">
        <v>8.0173996489854606E-3</v>
      </c>
      <c r="J649" s="6">
        <v>8.0173996489854606E-3</v>
      </c>
      <c r="K649" s="6">
        <v>8.0173996489854606E-3</v>
      </c>
      <c r="L649" s="6">
        <v>8.0173996489854606E-3</v>
      </c>
      <c r="M649" s="6">
        <v>8.0173996489854606E-3</v>
      </c>
      <c r="N649" s="6">
        <v>8.0173996489854606E-3</v>
      </c>
      <c r="O649" s="6">
        <v>8.0173996489854606E-3</v>
      </c>
      <c r="P649" s="6">
        <v>8.0173996489854606E-3</v>
      </c>
      <c r="Q649" s="6">
        <v>8.0173996489854606E-3</v>
      </c>
      <c r="R649" s="6">
        <v>8.0173996489854606E-3</v>
      </c>
      <c r="S649" s="6">
        <v>8.0173996489854606E-3</v>
      </c>
      <c r="T649" s="6">
        <v>8.0173996489854606E-3</v>
      </c>
      <c r="U649" s="6">
        <v>8.0173996489854606E-3</v>
      </c>
      <c r="V649" s="6">
        <v>8.0173996489854606E-3</v>
      </c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4"/>
      <c r="AO649" s="4"/>
    </row>
    <row r="650" spans="1:41" ht="18.75" customHeight="1" x14ac:dyDescent="0.25">
      <c r="A650" s="14" t="s">
        <v>347</v>
      </c>
      <c r="B650" s="2" t="s">
        <v>4</v>
      </c>
      <c r="C650" s="2" t="s">
        <v>2</v>
      </c>
      <c r="D650" s="2" t="s">
        <v>27</v>
      </c>
      <c r="E650" s="2" t="s">
        <v>77</v>
      </c>
      <c r="F650" s="2" t="s">
        <v>231</v>
      </c>
      <c r="G650" s="4"/>
      <c r="H650" s="6">
        <v>0.140686870480908</v>
      </c>
      <c r="I650" s="6">
        <v>0.137985003963288</v>
      </c>
      <c r="J650" s="6">
        <v>0.13807601994920199</v>
      </c>
      <c r="K650" s="6">
        <v>0.13816703593511501</v>
      </c>
      <c r="L650" s="6">
        <v>0.138258051921028</v>
      </c>
      <c r="M650" s="6">
        <v>0.127125799751451</v>
      </c>
      <c r="N650" s="6">
        <v>0.115993547581874</v>
      </c>
      <c r="O650" s="6">
        <v>0.10683301993703399</v>
      </c>
      <c r="P650" s="6">
        <v>9.7672492292193894E-2</v>
      </c>
      <c r="Q650" s="6">
        <v>9.0079400617442795E-2</v>
      </c>
      <c r="R650" s="6">
        <v>8.2486308942691794E-2</v>
      </c>
      <c r="S650" s="6">
        <v>7.4893217267940695E-2</v>
      </c>
      <c r="T650" s="6">
        <v>6.9566480391555094E-2</v>
      </c>
      <c r="U650" s="6">
        <v>6.4239743515169603E-2</v>
      </c>
      <c r="V650" s="6">
        <v>2.70132215640412E-2</v>
      </c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4"/>
      <c r="AO650" s="4"/>
    </row>
    <row r="651" spans="1:41" ht="18.75" customHeight="1" x14ac:dyDescent="0.25">
      <c r="A651" s="14" t="s">
        <v>347</v>
      </c>
      <c r="B651" s="2" t="s">
        <v>4</v>
      </c>
      <c r="C651" s="2" t="s">
        <v>2</v>
      </c>
      <c r="D651" s="2" t="s">
        <v>27</v>
      </c>
      <c r="E651" s="2" t="s">
        <v>78</v>
      </c>
      <c r="F651" s="2" t="s">
        <v>201</v>
      </c>
      <c r="G651" s="4"/>
      <c r="H651" s="6">
        <v>0.73408618936161696</v>
      </c>
      <c r="I651" s="6">
        <v>0.59320181882106504</v>
      </c>
      <c r="J651" s="6">
        <v>0.46444457492948998</v>
      </c>
      <c r="K651" s="6">
        <v>0.54238420429190404</v>
      </c>
      <c r="L651" s="6">
        <v>0.51697539702732298</v>
      </c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4"/>
      <c r="AO651" s="4"/>
    </row>
    <row r="652" spans="1:41" ht="18.75" customHeight="1" x14ac:dyDescent="0.25">
      <c r="A652" s="14" t="s">
        <v>347</v>
      </c>
      <c r="B652" s="2" t="s">
        <v>4</v>
      </c>
      <c r="C652" s="2" t="s">
        <v>2</v>
      </c>
      <c r="D652" s="2" t="s">
        <v>27</v>
      </c>
      <c r="E652" s="2" t="s">
        <v>79</v>
      </c>
      <c r="F652" s="2" t="s">
        <v>202</v>
      </c>
      <c r="G652" s="4"/>
      <c r="H652" s="6">
        <v>8.5591327795199998E-2</v>
      </c>
      <c r="I652" s="6">
        <v>8.5591327795199998E-2</v>
      </c>
      <c r="J652" s="6">
        <v>8.5591327795199998E-2</v>
      </c>
      <c r="K652" s="6">
        <v>8.5591327795199998E-2</v>
      </c>
      <c r="L652" s="6">
        <v>8.5591327795199998E-2</v>
      </c>
      <c r="M652" s="6">
        <v>8.5591327795199998E-2</v>
      </c>
      <c r="N652" s="6">
        <v>8.5591327795199998E-2</v>
      </c>
      <c r="O652" s="6">
        <v>8.5591327795199998E-2</v>
      </c>
      <c r="P652" s="6">
        <v>8.5591327795199998E-2</v>
      </c>
      <c r="Q652" s="6">
        <v>8.5591327795199998E-2</v>
      </c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4"/>
      <c r="AO652" s="4"/>
    </row>
    <row r="653" spans="1:41" ht="18.75" customHeight="1" x14ac:dyDescent="0.25">
      <c r="A653" s="14" t="s">
        <v>347</v>
      </c>
      <c r="B653" s="2" t="s">
        <v>4</v>
      </c>
      <c r="C653" s="2" t="s">
        <v>2</v>
      </c>
      <c r="D653" s="2" t="s">
        <v>27</v>
      </c>
      <c r="E653" s="2" t="s">
        <v>79</v>
      </c>
      <c r="F653" s="2" t="s">
        <v>206</v>
      </c>
      <c r="G653" s="4"/>
      <c r="H653" s="6">
        <v>0.34236531118079999</v>
      </c>
      <c r="I653" s="6">
        <v>0.34236531118079999</v>
      </c>
      <c r="J653" s="6">
        <v>0.34236531118079999</v>
      </c>
      <c r="K653" s="6">
        <v>0.34236531118079999</v>
      </c>
      <c r="L653" s="6">
        <v>0.34236531118079999</v>
      </c>
      <c r="M653" s="6">
        <v>0.34236531118079999</v>
      </c>
      <c r="N653" s="6">
        <v>0.34236531118079999</v>
      </c>
      <c r="O653" s="6">
        <v>0.34236531118079999</v>
      </c>
      <c r="P653" s="6">
        <v>0.34236531118079999</v>
      </c>
      <c r="Q653" s="6">
        <v>0.34236531118079999</v>
      </c>
      <c r="R653" s="6">
        <v>0.34236531118079999</v>
      </c>
      <c r="S653" s="6">
        <v>0.34236531118079999</v>
      </c>
      <c r="T653" s="6">
        <v>0.34236531118079999</v>
      </c>
      <c r="U653" s="6">
        <v>0.34236531118079999</v>
      </c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4"/>
      <c r="AO653" s="4"/>
    </row>
    <row r="654" spans="1:41" ht="18.75" customHeight="1" x14ac:dyDescent="0.25">
      <c r="A654" s="14" t="s">
        <v>347</v>
      </c>
      <c r="B654" s="2" t="s">
        <v>4</v>
      </c>
      <c r="C654" s="2" t="s">
        <v>2</v>
      </c>
      <c r="D654" s="2" t="s">
        <v>27</v>
      </c>
      <c r="E654" s="2" t="s">
        <v>80</v>
      </c>
      <c r="F654" s="2" t="s">
        <v>207</v>
      </c>
      <c r="G654" s="4"/>
      <c r="H654" s="6">
        <v>1.41886919801496E-2</v>
      </c>
      <c r="I654" s="6">
        <v>1.34077982366938E-2</v>
      </c>
      <c r="J654" s="6">
        <v>1.2818444468047901E-2</v>
      </c>
      <c r="K654" s="6">
        <v>1.2229090699402E-2</v>
      </c>
      <c r="L654" s="6">
        <v>1.1639736930756201E-2</v>
      </c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4"/>
      <c r="AO654" s="4"/>
    </row>
    <row r="655" spans="1:41" ht="18.75" customHeight="1" x14ac:dyDescent="0.25">
      <c r="A655" s="14" t="s">
        <v>347</v>
      </c>
      <c r="B655" s="2" t="s">
        <v>4</v>
      </c>
      <c r="C655" s="2" t="s">
        <v>2</v>
      </c>
      <c r="D655" s="2" t="s">
        <v>27</v>
      </c>
      <c r="E655" s="2" t="s">
        <v>81</v>
      </c>
      <c r="F655" s="2" t="s">
        <v>203</v>
      </c>
      <c r="G655" s="4"/>
      <c r="H655" s="6">
        <v>2.8530442598399999E-2</v>
      </c>
      <c r="I655" s="6">
        <v>2.8530442598399999E-2</v>
      </c>
      <c r="J655" s="6">
        <v>2.8530442598399999E-2</v>
      </c>
      <c r="K655" s="6">
        <v>2.8530442598399999E-2</v>
      </c>
      <c r="L655" s="6">
        <v>2.8530442598399999E-2</v>
      </c>
      <c r="M655" s="6">
        <v>2.8530442598399999E-2</v>
      </c>
      <c r="N655" s="6">
        <v>2.8530442598399999E-2</v>
      </c>
      <c r="O655" s="6">
        <v>2.8530442598399999E-2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4"/>
      <c r="AO655" s="4"/>
    </row>
    <row r="656" spans="1:41" ht="18.75" customHeight="1" x14ac:dyDescent="0.25">
      <c r="A656" s="14" t="s">
        <v>347</v>
      </c>
      <c r="B656" s="2" t="s">
        <v>4</v>
      </c>
      <c r="C656" s="2" t="s">
        <v>2</v>
      </c>
      <c r="D656" s="2" t="s">
        <v>27</v>
      </c>
      <c r="E656" s="2" t="s">
        <v>81</v>
      </c>
      <c r="F656" s="2" t="s">
        <v>208</v>
      </c>
      <c r="G656" s="4"/>
      <c r="H656" s="6">
        <v>0.1141217703936</v>
      </c>
      <c r="I656" s="6">
        <v>0.1141217703936</v>
      </c>
      <c r="J656" s="6">
        <v>0.1141217703936</v>
      </c>
      <c r="K656" s="6">
        <v>0.1141217703936</v>
      </c>
      <c r="L656" s="6">
        <v>0.1141217703936</v>
      </c>
      <c r="M656" s="6">
        <v>0.1141217703936</v>
      </c>
      <c r="N656" s="6">
        <v>0.1141217703936</v>
      </c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4"/>
      <c r="AO656" s="4"/>
    </row>
    <row r="657" spans="1:41" ht="18.75" customHeight="1" x14ac:dyDescent="0.25">
      <c r="A657" s="14" t="s">
        <v>347</v>
      </c>
      <c r="B657" s="2" t="s">
        <v>4</v>
      </c>
      <c r="C657" s="2" t="s">
        <v>2</v>
      </c>
      <c r="D657" s="2" t="s">
        <v>27</v>
      </c>
      <c r="E657" s="2" t="s">
        <v>82</v>
      </c>
      <c r="F657" s="2" t="s">
        <v>204</v>
      </c>
      <c r="G657" s="4"/>
      <c r="H657" s="6">
        <v>4.0412606382738197E-3</v>
      </c>
      <c r="I657" s="6">
        <v>3.11410965658423E-3</v>
      </c>
      <c r="J657" s="6">
        <v>2.52872516640018E-3</v>
      </c>
      <c r="K657" s="6">
        <v>1.9433406762161701E-3</v>
      </c>
      <c r="L657" s="6">
        <v>1.35795618603215E-3</v>
      </c>
      <c r="M657" s="6">
        <v>5.0788127584783498E-4</v>
      </c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4"/>
      <c r="AO657" s="4"/>
    </row>
    <row r="658" spans="1:41" ht="18.75" customHeight="1" x14ac:dyDescent="0.25">
      <c r="A658" s="14" t="s">
        <v>347</v>
      </c>
      <c r="B658" s="2" t="s">
        <v>4</v>
      </c>
      <c r="C658" s="2" t="s">
        <v>2</v>
      </c>
      <c r="D658" s="2" t="s">
        <v>27</v>
      </c>
      <c r="E658" s="2" t="s">
        <v>83</v>
      </c>
      <c r="F658" s="2" t="s">
        <v>205</v>
      </c>
      <c r="G658" s="4"/>
      <c r="H658" s="6">
        <v>3.1700491776000001E-3</v>
      </c>
      <c r="I658" s="6">
        <v>3.1700491776000001E-3</v>
      </c>
      <c r="J658" s="6">
        <v>3.1700491776000001E-3</v>
      </c>
      <c r="K658" s="6">
        <v>3.1700491776000001E-3</v>
      </c>
      <c r="L658" s="6">
        <v>3.1700491776000001E-3</v>
      </c>
      <c r="M658" s="6">
        <v>3.1700491776000001E-3</v>
      </c>
      <c r="N658" s="6">
        <v>3.1700491776000001E-3</v>
      </c>
      <c r="O658" s="6">
        <v>3.1700491776000001E-3</v>
      </c>
      <c r="P658" s="6">
        <v>3.1700491776000001E-3</v>
      </c>
      <c r="Q658" s="6">
        <v>3.1700491776000001E-3</v>
      </c>
      <c r="R658" s="6">
        <v>3.1700491776000001E-3</v>
      </c>
      <c r="S658" s="6">
        <v>3.1700491776000001E-3</v>
      </c>
      <c r="T658" s="6">
        <v>3.1700491776000001E-3</v>
      </c>
      <c r="U658" s="6">
        <v>3.1700491776000001E-3</v>
      </c>
      <c r="V658" s="6">
        <v>3.1700491776000001E-3</v>
      </c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4"/>
      <c r="AO658" s="4"/>
    </row>
    <row r="659" spans="1:41" ht="18.75" customHeight="1" x14ac:dyDescent="0.25">
      <c r="A659" s="14" t="s">
        <v>347</v>
      </c>
      <c r="B659" s="2" t="s">
        <v>4</v>
      </c>
      <c r="C659" s="2" t="s">
        <v>2</v>
      </c>
      <c r="D659" s="2" t="s">
        <v>27</v>
      </c>
      <c r="E659" s="2" t="s">
        <v>83</v>
      </c>
      <c r="F659" s="2" t="s">
        <v>209</v>
      </c>
      <c r="G659" s="4"/>
      <c r="H659" s="6">
        <v>1.26801967104E-2</v>
      </c>
      <c r="I659" s="6">
        <v>1.26801967104E-2</v>
      </c>
      <c r="J659" s="6">
        <v>1.26801967104E-2</v>
      </c>
      <c r="K659" s="6">
        <v>1.26801967104E-2</v>
      </c>
      <c r="L659" s="6">
        <v>1.26801967104E-2</v>
      </c>
      <c r="M659" s="6">
        <v>1.26801967104E-2</v>
      </c>
      <c r="N659" s="6">
        <v>1.26801967104E-2</v>
      </c>
      <c r="O659" s="6">
        <v>1.26801967104E-2</v>
      </c>
      <c r="P659" s="6">
        <v>1.26801967104E-2</v>
      </c>
      <c r="Q659" s="6">
        <v>1.26801967104E-2</v>
      </c>
      <c r="R659" s="6">
        <v>1.26801967104E-2</v>
      </c>
      <c r="S659" s="6">
        <v>1.26801967104E-2</v>
      </c>
      <c r="T659" s="6">
        <v>1.26801967104E-2</v>
      </c>
      <c r="U659" s="6">
        <v>1.26801967104E-2</v>
      </c>
      <c r="V659" s="6">
        <v>6.2878107326414601E-3</v>
      </c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4"/>
      <c r="AO659" s="4"/>
    </row>
    <row r="660" spans="1:41" ht="18.75" customHeight="1" x14ac:dyDescent="0.25">
      <c r="A660" s="14" t="s">
        <v>347</v>
      </c>
      <c r="B660" s="2" t="s">
        <v>4</v>
      </c>
      <c r="C660" s="2" t="s">
        <v>2</v>
      </c>
      <c r="D660" s="2" t="s">
        <v>27</v>
      </c>
      <c r="E660" s="2" t="s">
        <v>85</v>
      </c>
      <c r="F660" s="2" t="s">
        <v>232</v>
      </c>
      <c r="G660" s="4"/>
      <c r="H660" s="6">
        <v>2.0775231734395598</v>
      </c>
      <c r="I660" s="6">
        <v>1.9804917636710599</v>
      </c>
      <c r="J660" s="6">
        <v>1.69722441178748</v>
      </c>
      <c r="K660" s="6">
        <v>1.67555154670882</v>
      </c>
      <c r="L660" s="6">
        <v>0.54830657975587305</v>
      </c>
      <c r="M660" s="6">
        <v>0.54800122863332501</v>
      </c>
      <c r="N660" s="6">
        <v>0.54769587751077697</v>
      </c>
      <c r="O660" s="6">
        <v>0.54745373685097398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4"/>
      <c r="AO660" s="4"/>
    </row>
    <row r="661" spans="1:41" ht="18.75" customHeight="1" x14ac:dyDescent="0.25">
      <c r="A661" s="14" t="s">
        <v>347</v>
      </c>
      <c r="B661" s="2" t="s">
        <v>4</v>
      </c>
      <c r="C661" s="2" t="s">
        <v>2</v>
      </c>
      <c r="D661" s="2" t="s">
        <v>27</v>
      </c>
      <c r="E661" s="2" t="s">
        <v>88</v>
      </c>
      <c r="F661" s="2" t="s">
        <v>233</v>
      </c>
      <c r="G661" s="4"/>
      <c r="H661" s="6">
        <v>0.140258279477013</v>
      </c>
      <c r="I661" s="6">
        <v>0.13741526324715</v>
      </c>
      <c r="J661" s="6">
        <v>0.137511034049831</v>
      </c>
      <c r="K661" s="6">
        <v>0.13760680485251101</v>
      </c>
      <c r="L661" s="6">
        <v>0.13770257565519201</v>
      </c>
      <c r="M661" s="6">
        <v>0.12598875730530901</v>
      </c>
      <c r="N661" s="6">
        <v>0.11427493895542699</v>
      </c>
      <c r="O661" s="6">
        <v>0.104635851088375</v>
      </c>
      <c r="P661" s="6">
        <v>9.4996763221323194E-2</v>
      </c>
      <c r="Q661" s="6">
        <v>8.7006996619097804E-2</v>
      </c>
      <c r="R661" s="6">
        <v>7.9017230016872303E-2</v>
      </c>
      <c r="S661" s="6">
        <v>7.1027463414646802E-2</v>
      </c>
      <c r="T661" s="6">
        <v>6.5422449512956601E-2</v>
      </c>
      <c r="U661" s="6">
        <v>5.9817435611266297E-2</v>
      </c>
      <c r="V661" s="6">
        <v>2.7038528189371601E-2</v>
      </c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4"/>
      <c r="AO661" s="4"/>
    </row>
    <row r="662" spans="1:41" ht="18.75" customHeight="1" x14ac:dyDescent="0.25">
      <c r="A662" s="14" t="s">
        <v>347</v>
      </c>
      <c r="B662" s="2" t="s">
        <v>4</v>
      </c>
      <c r="C662" s="2" t="s">
        <v>2</v>
      </c>
      <c r="D662" s="2" t="s">
        <v>27</v>
      </c>
      <c r="E662" s="2" t="s">
        <v>89</v>
      </c>
      <c r="F662" s="2" t="s">
        <v>234</v>
      </c>
      <c r="G662" s="4"/>
      <c r="H662" s="6">
        <v>1.7496113806196401</v>
      </c>
      <c r="I662" s="6">
        <v>1.6601136334889099</v>
      </c>
      <c r="J662" s="6">
        <v>1.5673344370786499</v>
      </c>
      <c r="K662" s="6">
        <v>1.49517002526328</v>
      </c>
      <c r="L662" s="6">
        <v>1.33588171793835</v>
      </c>
      <c r="M662" s="6">
        <v>1.2377295378822799</v>
      </c>
      <c r="N662" s="6">
        <v>1.1395773578262001</v>
      </c>
      <c r="O662" s="6">
        <v>1.0617435727675499</v>
      </c>
      <c r="P662" s="6">
        <v>0.743974693788513</v>
      </c>
      <c r="Q662" s="6">
        <v>0.46898167285820702</v>
      </c>
      <c r="R662" s="6">
        <v>0.239776878156471</v>
      </c>
      <c r="S662" s="6">
        <v>0.233963108457166</v>
      </c>
      <c r="T662" s="6">
        <v>0.233963108457166</v>
      </c>
      <c r="U662" s="6">
        <v>8.2522964764635706E-2</v>
      </c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4"/>
      <c r="AO662" s="4"/>
    </row>
    <row r="663" spans="1:41" ht="18.75" customHeight="1" x14ac:dyDescent="0.25">
      <c r="A663" s="14" t="s">
        <v>347</v>
      </c>
      <c r="B663" s="2" t="s">
        <v>4</v>
      </c>
      <c r="C663" s="2" t="s">
        <v>2</v>
      </c>
      <c r="D663" s="2" t="s">
        <v>27</v>
      </c>
      <c r="E663" s="2" t="s">
        <v>90</v>
      </c>
      <c r="F663" s="2" t="s">
        <v>235</v>
      </c>
      <c r="G663" s="4"/>
      <c r="H663" s="6"/>
      <c r="I663" s="6"/>
      <c r="J663" s="6"/>
      <c r="K663" s="6"/>
      <c r="L663" s="6"/>
      <c r="M663" s="6">
        <v>8.8985530514990308E-3</v>
      </c>
      <c r="N663" s="6">
        <v>8.4239635554190801E-3</v>
      </c>
      <c r="O663" s="6">
        <v>9.5972017882192196E-4</v>
      </c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4"/>
      <c r="AO663" s="4"/>
    </row>
    <row r="664" spans="1:41" ht="18.75" customHeight="1" x14ac:dyDescent="0.25">
      <c r="A664" s="14" t="s">
        <v>347</v>
      </c>
      <c r="B664" s="2" t="s">
        <v>4</v>
      </c>
      <c r="C664" s="2" t="s">
        <v>2</v>
      </c>
      <c r="D664" s="2" t="s">
        <v>27</v>
      </c>
      <c r="E664" s="2" t="s">
        <v>91</v>
      </c>
      <c r="F664" s="2" t="s">
        <v>236</v>
      </c>
      <c r="G664" s="4"/>
      <c r="H664" s="6">
        <v>0.23910766555569599</v>
      </c>
      <c r="I664" s="6">
        <v>0.21349143803894799</v>
      </c>
      <c r="J664" s="6">
        <v>0.18648228151903301</v>
      </c>
      <c r="K664" s="6">
        <v>0.15947312499911701</v>
      </c>
      <c r="L664" s="6">
        <v>0.132463968479201</v>
      </c>
      <c r="M664" s="6">
        <v>0.10351422098658999</v>
      </c>
      <c r="N664" s="6">
        <v>7.4564473493978795E-2</v>
      </c>
      <c r="O664" s="6">
        <v>0.146467995721141</v>
      </c>
      <c r="P664" s="6">
        <v>0.13929846009772401</v>
      </c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4"/>
      <c r="AO664" s="4"/>
    </row>
    <row r="665" spans="1:41" ht="18.75" customHeight="1" x14ac:dyDescent="0.25">
      <c r="A665" s="14" t="s">
        <v>347</v>
      </c>
      <c r="B665" s="2" t="s">
        <v>4</v>
      </c>
      <c r="C665" s="2" t="s">
        <v>2</v>
      </c>
      <c r="D665" s="2" t="s">
        <v>27</v>
      </c>
      <c r="E665" s="2" t="s">
        <v>57</v>
      </c>
      <c r="F665" s="2" t="s">
        <v>219</v>
      </c>
      <c r="G665" s="4"/>
      <c r="H665" s="6">
        <v>3.1491864000000001</v>
      </c>
      <c r="I665" s="6">
        <v>3.3523597161290302</v>
      </c>
      <c r="J665" s="6">
        <v>3.3523597161290302</v>
      </c>
      <c r="K665" s="6">
        <v>3.3523597161290302</v>
      </c>
      <c r="L665" s="6">
        <v>3.3523597161290302</v>
      </c>
      <c r="M665" s="6">
        <v>3.3523597161290302</v>
      </c>
      <c r="N665" s="6">
        <v>3.3523597161290302</v>
      </c>
      <c r="O665" s="6">
        <v>3.3523597161290302</v>
      </c>
      <c r="P665" s="6">
        <v>3.3523597161290302</v>
      </c>
      <c r="Q665" s="6">
        <v>3.3523597161290302</v>
      </c>
      <c r="R665" s="6">
        <v>3.3523597161290302</v>
      </c>
      <c r="S665" s="6">
        <v>3.3523597161290302</v>
      </c>
      <c r="T665" s="6">
        <v>3.3523597161290302</v>
      </c>
      <c r="U665" s="6">
        <v>3.3523597161290302</v>
      </c>
      <c r="V665" s="6">
        <v>3.3523597161290302</v>
      </c>
      <c r="W665" s="6">
        <v>3.3523597161290302</v>
      </c>
      <c r="X665" s="6">
        <v>3.3523597161290302</v>
      </c>
      <c r="Y665" s="6">
        <v>3.3523597161290302</v>
      </c>
      <c r="Z665" s="6">
        <v>3.3523597161290302</v>
      </c>
      <c r="AA665" s="6">
        <v>3.3523597161290302</v>
      </c>
      <c r="AB665" s="6">
        <v>3.3523597161290302</v>
      </c>
      <c r="AC665" s="6">
        <v>3.3523597161290302</v>
      </c>
      <c r="AD665" s="6">
        <v>3.3523597161290302</v>
      </c>
      <c r="AE665" s="6">
        <v>3.3523597161290302</v>
      </c>
      <c r="AF665" s="6">
        <v>3.3523597161290302</v>
      </c>
      <c r="AG665" s="6">
        <v>3.3523597161290302</v>
      </c>
      <c r="AH665" s="6">
        <v>3.3523597161290302</v>
      </c>
      <c r="AI665" s="6">
        <v>3.3523597161290302</v>
      </c>
      <c r="AJ665" s="6">
        <v>3.3523597161290302</v>
      </c>
      <c r="AK665" s="6">
        <v>3.3523597161290302</v>
      </c>
      <c r="AL665" s="6">
        <v>3.3523597161290302</v>
      </c>
      <c r="AM665" s="6">
        <v>3.3523597161290302</v>
      </c>
      <c r="AN665" s="4"/>
      <c r="AO665" s="4"/>
    </row>
    <row r="666" spans="1:41" ht="18.75" customHeight="1" x14ac:dyDescent="0.25">
      <c r="A666" s="14" t="s">
        <v>347</v>
      </c>
      <c r="B666" s="2" t="s">
        <v>4</v>
      </c>
      <c r="C666" s="2" t="s">
        <v>2</v>
      </c>
      <c r="D666" s="2" t="s">
        <v>27</v>
      </c>
      <c r="E666" s="2" t="s">
        <v>58</v>
      </c>
      <c r="F666" s="2" t="s">
        <v>220</v>
      </c>
      <c r="G666" s="4"/>
      <c r="H666" s="6">
        <v>2.1512390163934398</v>
      </c>
      <c r="I666" s="6">
        <v>2.4602459016393499</v>
      </c>
      <c r="J666" s="6">
        <v>2.4602459016393499</v>
      </c>
      <c r="K666" s="6">
        <v>2.4602459016393499</v>
      </c>
      <c r="L666" s="6">
        <v>2.4602459016393499</v>
      </c>
      <c r="M666" s="6">
        <v>2.4602459016393499</v>
      </c>
      <c r="N666" s="6">
        <v>2.4602459016393499</v>
      </c>
      <c r="O666" s="6">
        <v>2.4602459016393499</v>
      </c>
      <c r="P666" s="6">
        <v>2.4602459016393499</v>
      </c>
      <c r="Q666" s="6">
        <v>2.4602459016393499</v>
      </c>
      <c r="R666" s="6">
        <v>2.4602459016393499</v>
      </c>
      <c r="S666" s="6">
        <v>2.4602459016393499</v>
      </c>
      <c r="T666" s="6">
        <v>2.4602459016393499</v>
      </c>
      <c r="U666" s="6">
        <v>2.4602459016393499</v>
      </c>
      <c r="V666" s="6">
        <v>2.4602459016393499</v>
      </c>
      <c r="W666" s="6">
        <v>2.4602459016393499</v>
      </c>
      <c r="X666" s="6">
        <v>2.4602459016393499</v>
      </c>
      <c r="Y666" s="6">
        <v>2.4602459016393499</v>
      </c>
      <c r="Z666" s="6">
        <v>2.4602459016393499</v>
      </c>
      <c r="AA666" s="6">
        <v>2.4602459016393499</v>
      </c>
      <c r="AB666" s="6">
        <v>2.4602459016393499</v>
      </c>
      <c r="AC666" s="6">
        <v>2.4602459016393499</v>
      </c>
      <c r="AD666" s="6">
        <v>2.4602459016393499</v>
      </c>
      <c r="AE666" s="6">
        <v>2.4602459016393499</v>
      </c>
      <c r="AF666" s="6">
        <v>2.4602459016393499</v>
      </c>
      <c r="AG666" s="6">
        <v>2.4602459016393499</v>
      </c>
      <c r="AH666" s="6">
        <v>2.4602459016393499</v>
      </c>
      <c r="AI666" s="6">
        <v>2.4602459016393499</v>
      </c>
      <c r="AJ666" s="6">
        <v>2.4602459016393499</v>
      </c>
      <c r="AK666" s="6">
        <v>2.4602459016393499</v>
      </c>
      <c r="AL666" s="6">
        <v>2.4602459016393499</v>
      </c>
      <c r="AM666" s="6">
        <v>2.4602459016393499</v>
      </c>
      <c r="AN666" s="4"/>
      <c r="AO666" s="4"/>
    </row>
    <row r="667" spans="1:41" ht="18.75" customHeight="1" x14ac:dyDescent="0.25">
      <c r="A667" s="14" t="s">
        <v>347</v>
      </c>
      <c r="B667" s="2" t="s">
        <v>4</v>
      </c>
      <c r="C667" s="2" t="s">
        <v>2</v>
      </c>
      <c r="D667" s="2" t="s">
        <v>27</v>
      </c>
      <c r="E667" s="2" t="s">
        <v>35</v>
      </c>
      <c r="F667" s="2" t="s">
        <v>181</v>
      </c>
      <c r="G667" s="4"/>
      <c r="H667" s="6">
        <v>12.8941913651903</v>
      </c>
      <c r="I667" s="6">
        <v>11.9636421699146</v>
      </c>
      <c r="J667" s="6">
        <v>10.6803532566501</v>
      </c>
      <c r="K667" s="6">
        <v>10.0286883033646</v>
      </c>
      <c r="L667" s="6">
        <v>6.7076023024219404</v>
      </c>
      <c r="M667" s="6">
        <v>5.8666014830378002</v>
      </c>
      <c r="N667" s="6">
        <v>5.0162275211060798</v>
      </c>
      <c r="O667" s="6">
        <v>4.4289783329280503</v>
      </c>
      <c r="P667" s="6">
        <v>1.71627855641845</v>
      </c>
      <c r="Q667" s="6">
        <v>0.64606807009474798</v>
      </c>
      <c r="R667" s="6">
        <v>0.40128041711603502</v>
      </c>
      <c r="S667" s="6">
        <v>2.5470016203791999</v>
      </c>
      <c r="T667" s="6">
        <v>2.5360698696011199</v>
      </c>
      <c r="U667" s="6">
        <v>1.2968833990514601</v>
      </c>
      <c r="V667" s="6">
        <v>5.4051749753412801E-2</v>
      </c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4"/>
      <c r="AO667" s="4"/>
    </row>
    <row r="668" spans="1:41" ht="18.75" customHeight="1" x14ac:dyDescent="0.25">
      <c r="A668" s="14" t="s">
        <v>347</v>
      </c>
      <c r="B668" s="2" t="s">
        <v>4</v>
      </c>
      <c r="C668" s="2" t="s">
        <v>2</v>
      </c>
      <c r="D668" s="2" t="s">
        <v>27</v>
      </c>
      <c r="E668" s="2" t="s">
        <v>36</v>
      </c>
      <c r="F668" s="2" t="s">
        <v>182</v>
      </c>
      <c r="G668" s="4"/>
      <c r="H668" s="6">
        <v>14.3615025968745</v>
      </c>
      <c r="I668" s="6">
        <v>14.7491493881192</v>
      </c>
      <c r="J668" s="6">
        <v>15.084533963482601</v>
      </c>
      <c r="K668" s="6">
        <v>15.417604352849001</v>
      </c>
      <c r="L668" s="6">
        <v>15.7483605562183</v>
      </c>
      <c r="M668" s="6">
        <v>16.076802573590601</v>
      </c>
      <c r="N668" s="6">
        <v>16.402930404965801</v>
      </c>
      <c r="O668" s="6">
        <v>16.556544227606199</v>
      </c>
      <c r="P668" s="6">
        <v>16.706727735489</v>
      </c>
      <c r="Q668" s="6">
        <v>16.8534809286142</v>
      </c>
      <c r="R668" s="6">
        <v>16.996803806981699</v>
      </c>
      <c r="S668" s="6">
        <v>17.136696370591601</v>
      </c>
      <c r="T668" s="6">
        <v>17.165967253004101</v>
      </c>
      <c r="U668" s="6">
        <v>17.192067589350302</v>
      </c>
      <c r="V668" s="6">
        <v>17.214997379630098</v>
      </c>
      <c r="W668" s="6">
        <v>17.234756623843701</v>
      </c>
      <c r="X668" s="6">
        <v>17.251345321991</v>
      </c>
      <c r="Y668" s="6">
        <v>17.238302450541401</v>
      </c>
      <c r="Z668" s="6">
        <v>17.2089513710905</v>
      </c>
      <c r="AA668" s="6">
        <v>17.188510817731</v>
      </c>
      <c r="AB668" s="6">
        <v>17.164439262517199</v>
      </c>
      <c r="AC668" s="6">
        <v>17.136736705449099</v>
      </c>
      <c r="AD668" s="6">
        <v>17.106687224547901</v>
      </c>
      <c r="AE668" s="6">
        <v>17.073473191998801</v>
      </c>
      <c r="AF668" s="6">
        <v>17.037094607801901</v>
      </c>
      <c r="AG668" s="6">
        <v>16.997551471957301</v>
      </c>
      <c r="AH668" s="6">
        <v>16.9548437844647</v>
      </c>
      <c r="AI668" s="6">
        <v>16.950459501975001</v>
      </c>
      <c r="AJ668" s="6">
        <v>16.9426343097733</v>
      </c>
      <c r="AK668" s="6">
        <v>16.931368207859698</v>
      </c>
      <c r="AL668" s="6">
        <v>16.916661196233999</v>
      </c>
      <c r="AM668" s="6">
        <v>16.898513274896398</v>
      </c>
      <c r="AN668" s="4"/>
      <c r="AO668" s="4"/>
    </row>
    <row r="669" spans="1:41" ht="18.75" customHeight="1" x14ac:dyDescent="0.25">
      <c r="A669" s="14" t="s">
        <v>347</v>
      </c>
      <c r="B669" s="2" t="s">
        <v>4</v>
      </c>
      <c r="C669" s="2" t="s">
        <v>2</v>
      </c>
      <c r="D669" s="2" t="s">
        <v>27</v>
      </c>
      <c r="E669" s="2" t="s">
        <v>93</v>
      </c>
      <c r="F669" s="2" t="s">
        <v>170</v>
      </c>
      <c r="G669" s="4"/>
      <c r="H669" s="6">
        <v>68.585731940983607</v>
      </c>
      <c r="I669" s="6">
        <v>55.422893826604401</v>
      </c>
      <c r="J669" s="6">
        <v>43.393094134163597</v>
      </c>
      <c r="K669" s="6">
        <v>50.674999998213103</v>
      </c>
      <c r="L669" s="6">
        <v>48.301053084017497</v>
      </c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4"/>
      <c r="AO669" s="4"/>
    </row>
    <row r="670" spans="1:41" ht="18.75" customHeight="1" x14ac:dyDescent="0.25">
      <c r="A670" s="14" t="s">
        <v>347</v>
      </c>
      <c r="B670" s="2" t="s">
        <v>4</v>
      </c>
      <c r="C670" s="2" t="s">
        <v>2</v>
      </c>
      <c r="D670" s="2" t="s">
        <v>27</v>
      </c>
      <c r="E670" s="2" t="s">
        <v>94</v>
      </c>
      <c r="F670" s="2" t="s">
        <v>171</v>
      </c>
      <c r="G670" s="4"/>
      <c r="H670" s="6">
        <v>363.68563536317902</v>
      </c>
      <c r="I670" s="6">
        <v>351.57960925668402</v>
      </c>
      <c r="J670" s="6">
        <v>316.17245555434403</v>
      </c>
      <c r="K670" s="6">
        <v>313.48877158637202</v>
      </c>
      <c r="L670" s="6">
        <v>172.50647262570399</v>
      </c>
      <c r="M670" s="6">
        <v>172.50647262570399</v>
      </c>
      <c r="N670" s="6">
        <v>172.50647262570399</v>
      </c>
      <c r="O670" s="6">
        <v>172.50647262570399</v>
      </c>
      <c r="P670" s="6">
        <v>53.9675152915447</v>
      </c>
      <c r="Q670" s="6">
        <v>18.429356134016999</v>
      </c>
      <c r="R670" s="6">
        <v>9.2286541206376196</v>
      </c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4"/>
      <c r="AO670" s="4"/>
    </row>
    <row r="671" spans="1:41" ht="18.75" customHeight="1" x14ac:dyDescent="0.25">
      <c r="A671" s="14" t="s">
        <v>347</v>
      </c>
      <c r="B671" s="2" t="s">
        <v>4</v>
      </c>
      <c r="C671" s="2" t="s">
        <v>2</v>
      </c>
      <c r="D671" s="2" t="s">
        <v>27</v>
      </c>
      <c r="E671" s="2" t="s">
        <v>95</v>
      </c>
      <c r="F671" s="2" t="s">
        <v>172</v>
      </c>
      <c r="G671" s="4"/>
      <c r="H671" s="6">
        <v>726.70451084468402</v>
      </c>
      <c r="I671" s="6">
        <v>687.86225103060201</v>
      </c>
      <c r="J671" s="6">
        <v>654.42733676952105</v>
      </c>
      <c r="K671" s="6">
        <v>620.992422508441</v>
      </c>
      <c r="L671" s="6">
        <v>587.55750824736003</v>
      </c>
      <c r="M671" s="6">
        <v>540.991110801525</v>
      </c>
      <c r="N671" s="6">
        <v>494.42471335568899</v>
      </c>
      <c r="O671" s="6">
        <v>457.49798419201397</v>
      </c>
      <c r="P671" s="6">
        <v>420.57125502833901</v>
      </c>
      <c r="Q671" s="6">
        <v>383.64452586466501</v>
      </c>
      <c r="R671" s="6">
        <v>245.541067327929</v>
      </c>
      <c r="S671" s="6">
        <v>245.54106732792999</v>
      </c>
      <c r="T671" s="6">
        <v>245.54106732792999</v>
      </c>
      <c r="U671" s="6">
        <v>173.871431741919</v>
      </c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4"/>
      <c r="AO671" s="4"/>
    </row>
    <row r="672" spans="1:41" ht="18.75" customHeight="1" x14ac:dyDescent="0.25">
      <c r="A672" s="14" t="s">
        <v>347</v>
      </c>
      <c r="B672" s="2" t="s">
        <v>4</v>
      </c>
      <c r="C672" s="2" t="s">
        <v>2</v>
      </c>
      <c r="D672" s="2" t="s">
        <v>27</v>
      </c>
      <c r="E672" s="2" t="s">
        <v>96</v>
      </c>
      <c r="F672" s="2" t="s">
        <v>173</v>
      </c>
      <c r="G672" s="4"/>
      <c r="H672" s="6">
        <v>5.6352908998762903</v>
      </c>
      <c r="I672" s="6">
        <v>5.3251450871105197</v>
      </c>
      <c r="J672" s="6">
        <v>5.09107277558918</v>
      </c>
      <c r="K672" s="6">
        <v>4.8570004640678297</v>
      </c>
      <c r="L672" s="6">
        <v>4.62292815254649</v>
      </c>
      <c r="M672" s="6">
        <v>4.3888558410251504</v>
      </c>
      <c r="N672" s="6">
        <v>4.1547835295038098</v>
      </c>
      <c r="O672" s="6">
        <v>0.47334364229729903</v>
      </c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4"/>
      <c r="AO672" s="4"/>
    </row>
    <row r="673" spans="1:41" ht="18.75" customHeight="1" x14ac:dyDescent="0.25">
      <c r="A673" s="14" t="s">
        <v>347</v>
      </c>
      <c r="B673" s="2" t="s">
        <v>4</v>
      </c>
      <c r="C673" s="2" t="s">
        <v>2</v>
      </c>
      <c r="D673" s="2" t="s">
        <v>27</v>
      </c>
      <c r="E673" s="2" t="s">
        <v>97</v>
      </c>
      <c r="F673" s="2" t="s">
        <v>174</v>
      </c>
      <c r="G673" s="4"/>
      <c r="H673" s="6">
        <v>165.4447887378</v>
      </c>
      <c r="I673" s="6">
        <v>153.89107121101301</v>
      </c>
      <c r="J673" s="6">
        <v>141.709099261246</v>
      </c>
      <c r="K673" s="6">
        <v>129.52712731147801</v>
      </c>
      <c r="L673" s="6">
        <v>117.34515536171099</v>
      </c>
      <c r="M673" s="6">
        <v>104.287916360271</v>
      </c>
      <c r="N673" s="6">
        <v>91.230677358831599</v>
      </c>
      <c r="O673" s="6">
        <v>82.212115063181301</v>
      </c>
      <c r="P673" s="6">
        <v>68.086395166067106</v>
      </c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4"/>
      <c r="AO673" s="4"/>
    </row>
    <row r="674" spans="1:41" ht="18.75" customHeight="1" x14ac:dyDescent="0.25">
      <c r="A674" s="14" t="s">
        <v>347</v>
      </c>
      <c r="B674" s="2" t="s">
        <v>4</v>
      </c>
      <c r="C674" s="2" t="s">
        <v>2</v>
      </c>
      <c r="D674" s="2" t="s">
        <v>27</v>
      </c>
      <c r="E674" s="2" t="s">
        <v>98</v>
      </c>
      <c r="F674" s="2" t="s">
        <v>175</v>
      </c>
      <c r="G674" s="4"/>
      <c r="H674" s="6">
        <v>29.8631785601129</v>
      </c>
      <c r="I674" s="6">
        <v>27.835107673690899</v>
      </c>
      <c r="J674" s="6">
        <v>26.5546244888037</v>
      </c>
      <c r="K674" s="6">
        <v>25.274141303916402</v>
      </c>
      <c r="L674" s="6">
        <v>23.993658119029199</v>
      </c>
      <c r="M674" s="6">
        <v>22.134185162983901</v>
      </c>
      <c r="N674" s="6">
        <v>20.274712206938698</v>
      </c>
      <c r="O674" s="6">
        <v>18.726233977591001</v>
      </c>
      <c r="P674" s="6">
        <v>17.1777557482433</v>
      </c>
      <c r="Q674" s="6">
        <v>15.701035545493299</v>
      </c>
      <c r="R674" s="6">
        <v>14.224315342743401</v>
      </c>
      <c r="S674" s="6">
        <v>12.7475951399934</v>
      </c>
      <c r="T674" s="6">
        <v>11.9833461574607</v>
      </c>
      <c r="U674" s="6">
        <v>11.219097174928001</v>
      </c>
      <c r="V674" s="6">
        <v>3.3312680611252699</v>
      </c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4"/>
      <c r="AO674" s="4"/>
    </row>
    <row r="675" spans="1:41" ht="18.75" customHeight="1" x14ac:dyDescent="0.25">
      <c r="A675" s="14" t="s">
        <v>347</v>
      </c>
      <c r="B675" s="2" t="s">
        <v>4</v>
      </c>
      <c r="C675" s="2" t="s">
        <v>2</v>
      </c>
      <c r="D675" s="2" t="s">
        <v>27</v>
      </c>
      <c r="E675" s="2" t="s">
        <v>99</v>
      </c>
      <c r="F675" s="2" t="s">
        <v>176</v>
      </c>
      <c r="G675" s="4"/>
      <c r="H675" s="6">
        <v>13.805861909055601</v>
      </c>
      <c r="I675" s="6">
        <v>13.5550177604217</v>
      </c>
      <c r="J675" s="6">
        <v>13.563467780935101</v>
      </c>
      <c r="K675" s="6">
        <v>13.571917801448601</v>
      </c>
      <c r="L675" s="6">
        <v>13.580367821962</v>
      </c>
      <c r="M675" s="6">
        <v>12.546837742054301</v>
      </c>
      <c r="N675" s="6">
        <v>11.5133076621466</v>
      </c>
      <c r="O675" s="6">
        <v>10.662834575070701</v>
      </c>
      <c r="P675" s="6">
        <v>9.8123614879947105</v>
      </c>
      <c r="Q675" s="6">
        <v>9.1074108162161203</v>
      </c>
      <c r="R675" s="6">
        <v>8.4024601444375406</v>
      </c>
      <c r="S675" s="6">
        <v>7.6975094726589504</v>
      </c>
      <c r="T675" s="6">
        <v>7.2029695803141296</v>
      </c>
      <c r="U675" s="6">
        <v>6.7084296879692999</v>
      </c>
      <c r="V675" s="6">
        <v>3.25227996904884</v>
      </c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4"/>
      <c r="AO675" s="4"/>
    </row>
    <row r="676" spans="1:41" ht="18.75" customHeight="1" x14ac:dyDescent="0.25">
      <c r="A676" s="14" t="s">
        <v>347</v>
      </c>
      <c r="B676" s="2" t="s">
        <v>4</v>
      </c>
      <c r="C676" s="2" t="s">
        <v>2</v>
      </c>
      <c r="D676" s="2" t="s">
        <v>27</v>
      </c>
      <c r="E676" s="2" t="s">
        <v>106</v>
      </c>
      <c r="F676" s="2" t="s">
        <v>252</v>
      </c>
      <c r="G676" s="4"/>
      <c r="H676" s="6">
        <v>4.17384045016136</v>
      </c>
      <c r="I676" s="6">
        <v>3.3728052405641802</v>
      </c>
      <c r="J676" s="6">
        <v>2.6407220048431901</v>
      </c>
      <c r="K676" s="6">
        <v>3.0838683034901102</v>
      </c>
      <c r="L676" s="6">
        <v>2.9393998349530799</v>
      </c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4"/>
      <c r="AO676" s="4"/>
    </row>
    <row r="677" spans="1:41" ht="18.75" customHeight="1" x14ac:dyDescent="0.25">
      <c r="A677" s="14" t="s">
        <v>347</v>
      </c>
      <c r="B677" s="2" t="s">
        <v>4</v>
      </c>
      <c r="C677" s="2" t="s">
        <v>2</v>
      </c>
      <c r="D677" s="2" t="s">
        <v>27</v>
      </c>
      <c r="E677" s="2" t="s">
        <v>107</v>
      </c>
      <c r="F677" s="2" t="s">
        <v>253</v>
      </c>
      <c r="G677" s="4"/>
      <c r="H677" s="6">
        <v>13.7668656107645</v>
      </c>
      <c r="I677" s="6">
        <v>13.7668656107645</v>
      </c>
      <c r="J677" s="6">
        <v>13.7668656107645</v>
      </c>
      <c r="K677" s="6">
        <v>13.7668656107645</v>
      </c>
      <c r="L677" s="6">
        <v>13.7668656107645</v>
      </c>
      <c r="M677" s="6">
        <v>13.7668656107645</v>
      </c>
      <c r="N677" s="6">
        <v>13.7668656107645</v>
      </c>
      <c r="O677" s="6">
        <v>13.7668656107645</v>
      </c>
      <c r="P677" s="6">
        <v>13.7668656107645</v>
      </c>
      <c r="Q677" s="6">
        <v>12.927019439055</v>
      </c>
      <c r="R677" s="6">
        <v>6.4733130309200098</v>
      </c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4"/>
      <c r="AO677" s="4"/>
    </row>
    <row r="678" spans="1:41" ht="18.75" customHeight="1" x14ac:dyDescent="0.25">
      <c r="A678" s="14" t="s">
        <v>347</v>
      </c>
      <c r="B678" s="2" t="s">
        <v>4</v>
      </c>
      <c r="C678" s="2" t="s">
        <v>2</v>
      </c>
      <c r="D678" s="2" t="s">
        <v>27</v>
      </c>
      <c r="E678" s="2" t="s">
        <v>110</v>
      </c>
      <c r="F678" s="2" t="s">
        <v>254</v>
      </c>
      <c r="G678" s="4"/>
      <c r="H678" s="6">
        <v>1.8336326078651899</v>
      </c>
      <c r="I678" s="6">
        <v>1.8336326078651899</v>
      </c>
      <c r="J678" s="6">
        <v>1.8336326078651899</v>
      </c>
      <c r="K678" s="6">
        <v>1.8336326078651899</v>
      </c>
      <c r="L678" s="6">
        <v>1.8336326078651899</v>
      </c>
      <c r="M678" s="6">
        <v>1.8336326078651899</v>
      </c>
      <c r="N678" s="6">
        <v>1.8336326078651899</v>
      </c>
      <c r="O678" s="6">
        <v>1.8336326078651899</v>
      </c>
      <c r="P678" s="6">
        <v>1.6658248218678</v>
      </c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4"/>
      <c r="AO678" s="4"/>
    </row>
    <row r="679" spans="1:41" ht="18.75" customHeight="1" x14ac:dyDescent="0.25">
      <c r="A679" s="14" t="s">
        <v>347</v>
      </c>
      <c r="B679" s="2" t="s">
        <v>4</v>
      </c>
      <c r="C679" s="2" t="s">
        <v>2</v>
      </c>
      <c r="D679" s="2" t="s">
        <v>27</v>
      </c>
      <c r="E679" s="2" t="s">
        <v>111</v>
      </c>
      <c r="F679" s="2" t="s">
        <v>255</v>
      </c>
      <c r="G679" s="4"/>
      <c r="H679" s="6">
        <v>0.21730434128844101</v>
      </c>
      <c r="I679" s="6">
        <v>0.21465533848361401</v>
      </c>
      <c r="J679" s="6">
        <v>0.21298281136880301</v>
      </c>
      <c r="K679" s="6">
        <v>0.21131028425399101</v>
      </c>
      <c r="L679" s="6">
        <v>0.20963775713918001</v>
      </c>
      <c r="M679" s="6">
        <v>0.20720897168151001</v>
      </c>
      <c r="N679" s="6">
        <v>0.205757882321945</v>
      </c>
      <c r="O679" s="6">
        <v>0.205757882321945</v>
      </c>
      <c r="P679" s="6">
        <v>0.205757882321945</v>
      </c>
      <c r="Q679" s="6">
        <v>0.205757882321945</v>
      </c>
      <c r="R679" s="6">
        <v>0.205757882321945</v>
      </c>
      <c r="S679" s="6">
        <v>0.205757882321945</v>
      </c>
      <c r="T679" s="6">
        <v>0.205757882321945</v>
      </c>
      <c r="U679" s="6">
        <v>0.205757882321945</v>
      </c>
      <c r="V679" s="6">
        <v>0.101539947986023</v>
      </c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4"/>
      <c r="AO679" s="4"/>
    </row>
    <row r="680" spans="1:41" ht="18.75" customHeight="1" x14ac:dyDescent="0.25">
      <c r="A680" s="14" t="s">
        <v>347</v>
      </c>
      <c r="B680" s="2" t="s">
        <v>4</v>
      </c>
      <c r="C680" s="2" t="s">
        <v>2</v>
      </c>
      <c r="D680" s="2" t="s">
        <v>27</v>
      </c>
      <c r="E680" s="2" t="s">
        <v>112</v>
      </c>
      <c r="F680" s="2" t="s">
        <v>256</v>
      </c>
      <c r="G680" s="4"/>
      <c r="H680" s="6">
        <v>3.19641395045299E-2</v>
      </c>
      <c r="I680" s="6">
        <v>3.19641395045299E-2</v>
      </c>
      <c r="J680" s="6">
        <v>3.19641395045299E-2</v>
      </c>
      <c r="K680" s="6">
        <v>3.19641395045299E-2</v>
      </c>
      <c r="L680" s="6">
        <v>3.19641395045299E-2</v>
      </c>
      <c r="M680" s="6">
        <v>3.19641395045299E-2</v>
      </c>
      <c r="N680" s="6">
        <v>3.19641395045299E-2</v>
      </c>
      <c r="O680" s="6">
        <v>3.19641395045299E-2</v>
      </c>
      <c r="P680" s="6">
        <v>3.19641395045299E-2</v>
      </c>
      <c r="Q680" s="6">
        <v>3.19641395045299E-2</v>
      </c>
      <c r="R680" s="6">
        <v>3.19641395045299E-2</v>
      </c>
      <c r="S680" s="6">
        <v>3.19641395045299E-2</v>
      </c>
      <c r="T680" s="6">
        <v>3.19641395045299E-2</v>
      </c>
      <c r="U680" s="6">
        <v>3.19641395045299E-2</v>
      </c>
      <c r="V680" s="6">
        <v>3.19641395045299E-2</v>
      </c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4"/>
      <c r="AO680" s="4"/>
    </row>
    <row r="681" spans="1:41" ht="18.75" customHeight="1" x14ac:dyDescent="0.25">
      <c r="A681" s="14" t="s">
        <v>347</v>
      </c>
      <c r="B681" s="2" t="s">
        <v>4</v>
      </c>
      <c r="C681" s="2" t="s">
        <v>2</v>
      </c>
      <c r="D681" s="2" t="s">
        <v>27</v>
      </c>
      <c r="E681" s="2" t="s">
        <v>115</v>
      </c>
      <c r="F681" s="2" t="s">
        <v>257</v>
      </c>
      <c r="G681" s="4"/>
      <c r="H681" s="6">
        <v>5.3269362196174903</v>
      </c>
      <c r="I681" s="6">
        <v>5.3269362196174903</v>
      </c>
      <c r="J681" s="6">
        <v>5.3269362196174903</v>
      </c>
      <c r="K681" s="6">
        <v>5.3269362196174903</v>
      </c>
      <c r="L681" s="6">
        <v>5.3269362196174903</v>
      </c>
      <c r="M681" s="6">
        <v>5.3269362196174903</v>
      </c>
      <c r="N681" s="6">
        <v>5.3269362196174903</v>
      </c>
      <c r="O681" s="6">
        <v>5.3269362196174903</v>
      </c>
      <c r="P681" s="6">
        <v>5.3269362196174903</v>
      </c>
      <c r="Q681" s="6">
        <v>5.3269362196174903</v>
      </c>
      <c r="R681" s="6">
        <v>5.3269362196174903</v>
      </c>
      <c r="S681" s="6">
        <v>5.3269362196174903</v>
      </c>
      <c r="T681" s="6">
        <v>5.3269362196174903</v>
      </c>
      <c r="U681" s="6">
        <v>5.3269362196174903</v>
      </c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4"/>
      <c r="AO681" s="4"/>
    </row>
    <row r="682" spans="1:41" ht="18.75" customHeight="1" x14ac:dyDescent="0.25">
      <c r="A682" s="14" t="s">
        <v>347</v>
      </c>
      <c r="B682" s="2" t="s">
        <v>4</v>
      </c>
      <c r="C682" s="2" t="s">
        <v>2</v>
      </c>
      <c r="D682" s="2" t="s">
        <v>27</v>
      </c>
      <c r="E682" s="2" t="s">
        <v>116</v>
      </c>
      <c r="F682" s="2" t="s">
        <v>258</v>
      </c>
      <c r="G682" s="4"/>
      <c r="H682" s="6">
        <v>0.26078636194077998</v>
      </c>
      <c r="I682" s="6">
        <v>0.24643363381735101</v>
      </c>
      <c r="J682" s="6">
        <v>0.235601386177029</v>
      </c>
      <c r="K682" s="6">
        <v>0.22476913853670599</v>
      </c>
      <c r="L682" s="6">
        <v>0.21393689089638199</v>
      </c>
      <c r="M682" s="6">
        <v>0.17153211993574399</v>
      </c>
      <c r="N682" s="6">
        <v>0.16238374020583801</v>
      </c>
      <c r="O682" s="6">
        <v>1.8499955651857799E-2</v>
      </c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4"/>
      <c r="AO682" s="4"/>
    </row>
    <row r="683" spans="1:41" ht="18.75" customHeight="1" x14ac:dyDescent="0.25">
      <c r="A683" s="14" t="s">
        <v>347</v>
      </c>
      <c r="B683" s="2" t="s">
        <v>4</v>
      </c>
      <c r="C683" s="2" t="s">
        <v>2</v>
      </c>
      <c r="D683" s="2" t="s">
        <v>27</v>
      </c>
      <c r="E683" s="2" t="s">
        <v>117</v>
      </c>
      <c r="F683" s="2" t="s">
        <v>259</v>
      </c>
      <c r="G683" s="4"/>
      <c r="H683" s="6">
        <v>3.5994360077638201</v>
      </c>
      <c r="I683" s="6">
        <v>3.2484844769138199</v>
      </c>
      <c r="J683" s="6">
        <v>2.8784493176994501</v>
      </c>
      <c r="K683" s="6">
        <v>2.5084141584850799</v>
      </c>
      <c r="L683" s="6">
        <v>2.1383789992706999</v>
      </c>
      <c r="M683" s="6">
        <v>1.7417570457215401</v>
      </c>
      <c r="N683" s="6">
        <v>1.3451350921723699</v>
      </c>
      <c r="O683" s="6">
        <v>0.74512831551301195</v>
      </c>
      <c r="P683" s="6">
        <v>0.40234280973551401</v>
      </c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4"/>
      <c r="AO683" s="4"/>
    </row>
    <row r="684" spans="1:41" ht="18.75" customHeight="1" x14ac:dyDescent="0.25">
      <c r="A684" s="14" t="s">
        <v>347</v>
      </c>
      <c r="B684" s="2" t="s">
        <v>4</v>
      </c>
      <c r="C684" s="2" t="s">
        <v>2</v>
      </c>
      <c r="D684" s="2" t="s">
        <v>27</v>
      </c>
      <c r="E684" s="2" t="s">
        <v>118</v>
      </c>
      <c r="F684" s="2" t="s">
        <v>260</v>
      </c>
      <c r="G684" s="4"/>
      <c r="H684" s="6">
        <v>0.70449777469861197</v>
      </c>
      <c r="I684" s="6">
        <v>0.64268041009730903</v>
      </c>
      <c r="J684" s="6">
        <v>0.60365016887844203</v>
      </c>
      <c r="K684" s="6">
        <v>0.56461992765957503</v>
      </c>
      <c r="L684" s="6">
        <v>0.52558968644070803</v>
      </c>
      <c r="M684" s="6">
        <v>0.46891133340103303</v>
      </c>
      <c r="N684" s="6">
        <v>0.41223298036135803</v>
      </c>
      <c r="O684" s="6">
        <v>0.36503401708959399</v>
      </c>
      <c r="P684" s="6">
        <v>0.31783505381782901</v>
      </c>
      <c r="Q684" s="6">
        <v>0.27282333761073102</v>
      </c>
      <c r="R684" s="6">
        <v>0.22781162140363301</v>
      </c>
      <c r="S684" s="6">
        <v>0.182799905196534</v>
      </c>
      <c r="T684" s="6">
        <v>0.159504931477569</v>
      </c>
      <c r="U684" s="6">
        <v>0.13620995775860401</v>
      </c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4"/>
      <c r="AO684" s="4"/>
    </row>
    <row r="685" spans="1:41" ht="18.75" customHeight="1" x14ac:dyDescent="0.25">
      <c r="A685" s="14" t="s">
        <v>347</v>
      </c>
      <c r="B685" s="2" t="s">
        <v>4</v>
      </c>
      <c r="C685" s="2" t="s">
        <v>2</v>
      </c>
      <c r="D685" s="2" t="s">
        <v>27</v>
      </c>
      <c r="E685" s="2" t="s">
        <v>59</v>
      </c>
      <c r="F685" s="2" t="s">
        <v>261</v>
      </c>
      <c r="G685" s="4"/>
      <c r="H685" s="6">
        <v>7.6261793933805194E-2</v>
      </c>
      <c r="I685" s="6">
        <v>7.4876163330034495E-2</v>
      </c>
      <c r="J685" s="6">
        <v>7.4922840149444794E-2</v>
      </c>
      <c r="K685" s="6">
        <v>7.4969516968854996E-2</v>
      </c>
      <c r="L685" s="6">
        <v>7.5016193788265295E-2</v>
      </c>
      <c r="M685" s="6">
        <v>6.9307107423537101E-2</v>
      </c>
      <c r="N685" s="6">
        <v>6.3598021058808796E-2</v>
      </c>
      <c r="O685" s="6">
        <v>5.8900117824654999E-2</v>
      </c>
      <c r="P685" s="6">
        <v>5.4202214590501202E-2</v>
      </c>
      <c r="Q685" s="6">
        <v>5.0308158339698601E-2</v>
      </c>
      <c r="R685" s="6">
        <v>4.6414102088896E-2</v>
      </c>
      <c r="S685" s="6">
        <v>4.2520045838093302E-2</v>
      </c>
      <c r="T685" s="6">
        <v>3.9788271493942498E-2</v>
      </c>
      <c r="U685" s="6">
        <v>3.7056497149791701E-2</v>
      </c>
      <c r="V685" s="6">
        <v>1.79651735218327E-2</v>
      </c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4"/>
      <c r="AO685" s="4"/>
    </row>
    <row r="686" spans="1:41" ht="18.75" customHeight="1" x14ac:dyDescent="0.25">
      <c r="A686" s="14" t="s">
        <v>347</v>
      </c>
      <c r="B686" s="2" t="s">
        <v>4</v>
      </c>
      <c r="C686" s="2" t="s">
        <v>2</v>
      </c>
      <c r="D686" s="2" t="s">
        <v>27</v>
      </c>
      <c r="E686" s="2" t="s">
        <v>37</v>
      </c>
      <c r="F686" s="2" t="s">
        <v>221</v>
      </c>
      <c r="G686" s="4"/>
      <c r="H686" s="6">
        <v>181.87272974234099</v>
      </c>
      <c r="I686" s="6">
        <v>173.381123542409</v>
      </c>
      <c r="J686" s="6">
        <v>148.54526053865999</v>
      </c>
      <c r="K686" s="6">
        <v>146.66282717691001</v>
      </c>
      <c r="L686" s="6">
        <v>47.7727245615893</v>
      </c>
      <c r="M686" s="6">
        <v>47.7727245615893</v>
      </c>
      <c r="N686" s="6">
        <v>47.7727245615893</v>
      </c>
      <c r="O686" s="6">
        <v>47.7727245615893</v>
      </c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4"/>
      <c r="AO686" s="4"/>
    </row>
    <row r="687" spans="1:41" ht="18.75" customHeight="1" x14ac:dyDescent="0.25">
      <c r="A687" s="14" t="s">
        <v>347</v>
      </c>
      <c r="B687" s="2" t="s">
        <v>4</v>
      </c>
      <c r="C687" s="2" t="s">
        <v>2</v>
      </c>
      <c r="D687" s="2" t="s">
        <v>27</v>
      </c>
      <c r="E687" s="2" t="s">
        <v>37</v>
      </c>
      <c r="F687" s="2" t="s">
        <v>222</v>
      </c>
      <c r="G687" s="4"/>
      <c r="H687" s="6">
        <v>0.41812268961593002</v>
      </c>
      <c r="I687" s="6">
        <v>0.395774087258491</v>
      </c>
      <c r="J687" s="6">
        <v>0.37653669975188098</v>
      </c>
      <c r="K687" s="6">
        <v>0.35729931224527001</v>
      </c>
      <c r="L687" s="6">
        <v>0.33806192473865998</v>
      </c>
      <c r="M687" s="6">
        <v>0.31126909896805099</v>
      </c>
      <c r="N687" s="6">
        <v>0.28447627319744201</v>
      </c>
      <c r="O687" s="6">
        <v>0.26322980632373499</v>
      </c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4"/>
      <c r="AO687" s="4"/>
    </row>
    <row r="688" spans="1:41" ht="18.75" customHeight="1" x14ac:dyDescent="0.25">
      <c r="A688" s="14" t="s">
        <v>347</v>
      </c>
      <c r="B688" s="2" t="s">
        <v>4</v>
      </c>
      <c r="C688" s="2" t="s">
        <v>2</v>
      </c>
      <c r="D688" s="2" t="s">
        <v>27</v>
      </c>
      <c r="E688" s="2" t="s">
        <v>37</v>
      </c>
      <c r="F688" s="2" t="s">
        <v>223</v>
      </c>
      <c r="G688" s="4"/>
      <c r="H688" s="6">
        <v>12.3068669718732</v>
      </c>
      <c r="I688" s="6">
        <v>12.057408453843101</v>
      </c>
      <c r="J688" s="6">
        <v>12.0658117975371</v>
      </c>
      <c r="K688" s="6">
        <v>12.0742151412311</v>
      </c>
      <c r="L688" s="6">
        <v>12.082618484925201</v>
      </c>
      <c r="M688" s="6">
        <v>11.0547974913822</v>
      </c>
      <c r="N688" s="6">
        <v>10.0269764978392</v>
      </c>
      <c r="O688" s="6">
        <v>9.1812013139974393</v>
      </c>
      <c r="P688" s="6">
        <v>8.3354261301556498</v>
      </c>
      <c r="Q688" s="6">
        <v>7.6343695146278598</v>
      </c>
      <c r="R688" s="6">
        <v>6.9333128991000796</v>
      </c>
      <c r="S688" s="6">
        <v>6.2322562835722897</v>
      </c>
      <c r="T688" s="6">
        <v>5.7404481655716202</v>
      </c>
      <c r="U688" s="6">
        <v>5.2486400475709498</v>
      </c>
      <c r="V688" s="6">
        <v>2.37247719551827</v>
      </c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4"/>
      <c r="AO688" s="4"/>
    </row>
    <row r="689" spans="1:41" ht="18.75" customHeight="1" x14ac:dyDescent="0.25">
      <c r="A689" s="14" t="s">
        <v>347</v>
      </c>
      <c r="B689" s="2" t="s">
        <v>4</v>
      </c>
      <c r="C689" s="2" t="s">
        <v>2</v>
      </c>
      <c r="D689" s="2" t="s">
        <v>27</v>
      </c>
      <c r="E689" s="2" t="s">
        <v>37</v>
      </c>
      <c r="F689" s="2" t="s">
        <v>224</v>
      </c>
      <c r="G689" s="4"/>
      <c r="H689" s="6">
        <v>64.4118914908222</v>
      </c>
      <c r="I689" s="6">
        <v>52.050088586040197</v>
      </c>
      <c r="J689" s="6">
        <v>40.752372129320399</v>
      </c>
      <c r="K689" s="6">
        <v>47.591131694723003</v>
      </c>
      <c r="L689" s="6">
        <v>45.361653249064403</v>
      </c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4"/>
      <c r="AO689" s="4"/>
    </row>
    <row r="690" spans="1:41" ht="18.75" customHeight="1" x14ac:dyDescent="0.25">
      <c r="A690" s="14" t="s">
        <v>347</v>
      </c>
      <c r="B690" s="2" t="s">
        <v>4</v>
      </c>
      <c r="C690" s="2" t="s">
        <v>2</v>
      </c>
      <c r="D690" s="2" t="s">
        <v>27</v>
      </c>
      <c r="E690" s="2" t="s">
        <v>37</v>
      </c>
      <c r="F690" s="2" t="s">
        <v>225</v>
      </c>
      <c r="G690" s="4"/>
      <c r="H690" s="6">
        <v>37.550763101088499</v>
      </c>
      <c r="I690" s="6">
        <v>37.550763101088499</v>
      </c>
      <c r="J690" s="6">
        <v>37.550763101088499</v>
      </c>
      <c r="K690" s="6">
        <v>37.550763101088499</v>
      </c>
      <c r="L690" s="6">
        <v>37.550763101088499</v>
      </c>
      <c r="M690" s="6">
        <v>37.550763101088499</v>
      </c>
      <c r="N690" s="6">
        <v>37.550763101088499</v>
      </c>
      <c r="O690" s="6">
        <v>37.550763101088499</v>
      </c>
      <c r="P690" s="6">
        <v>19.165906821457199</v>
      </c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4"/>
      <c r="AO690" s="4"/>
    </row>
    <row r="691" spans="1:41" ht="18.75" customHeight="1" x14ac:dyDescent="0.25">
      <c r="A691" s="14" t="s">
        <v>347</v>
      </c>
      <c r="B691" s="2" t="s">
        <v>4</v>
      </c>
      <c r="C691" s="2" t="s">
        <v>2</v>
      </c>
      <c r="D691" s="2" t="s">
        <v>27</v>
      </c>
      <c r="E691" s="2" t="s">
        <v>37</v>
      </c>
      <c r="F691" s="2" t="s">
        <v>226</v>
      </c>
      <c r="G691" s="4"/>
      <c r="H691" s="6"/>
      <c r="I691" s="6"/>
      <c r="J691" s="6"/>
      <c r="K691" s="6"/>
      <c r="L691" s="6"/>
      <c r="M691" s="6"/>
      <c r="N691" s="6"/>
      <c r="O691" s="6"/>
      <c r="P691" s="6">
        <v>0.24198333945002901</v>
      </c>
      <c r="Q691" s="6">
        <v>0.22073687257632199</v>
      </c>
      <c r="R691" s="6">
        <v>0.14127652980024299</v>
      </c>
      <c r="S691" s="6">
        <v>0.14127652980024499</v>
      </c>
      <c r="T691" s="6">
        <v>0.14127652980024499</v>
      </c>
      <c r="U691" s="6">
        <v>0.10004009828259</v>
      </c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4"/>
      <c r="AO691" s="4"/>
    </row>
    <row r="692" spans="1:41" ht="18.75" customHeight="1" x14ac:dyDescent="0.25">
      <c r="A692" s="14" t="s">
        <v>347</v>
      </c>
      <c r="B692" s="2" t="s">
        <v>4</v>
      </c>
      <c r="C692" s="2" t="s">
        <v>2</v>
      </c>
      <c r="D692" s="2" t="s">
        <v>27</v>
      </c>
      <c r="E692" s="2" t="s">
        <v>37</v>
      </c>
      <c r="F692" s="2" t="s">
        <v>227</v>
      </c>
      <c r="G692" s="4"/>
      <c r="H692" s="6">
        <v>2.2141956705433099</v>
      </c>
      <c r="I692" s="6">
        <v>1.93151850142564</v>
      </c>
      <c r="J692" s="6">
        <v>1.6334702466498701</v>
      </c>
      <c r="K692" s="6">
        <v>1.3354219918740999</v>
      </c>
      <c r="L692" s="6">
        <v>1.03737373709833</v>
      </c>
      <c r="M692" s="6">
        <v>0.71791090196648499</v>
      </c>
      <c r="N692" s="6">
        <v>0.39844806683464501</v>
      </c>
      <c r="O692" s="6">
        <v>0.17779686488728899</v>
      </c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4"/>
      <c r="AO692" s="4"/>
    </row>
    <row r="693" spans="1:41" ht="18.75" customHeight="1" x14ac:dyDescent="0.25">
      <c r="A693" s="14" t="s">
        <v>347</v>
      </c>
      <c r="B693" s="2" t="s">
        <v>4</v>
      </c>
      <c r="C693" s="2" t="s">
        <v>2</v>
      </c>
      <c r="D693" s="2" t="s">
        <v>27</v>
      </c>
      <c r="E693" s="2" t="s">
        <v>37</v>
      </c>
      <c r="F693" s="2" t="s">
        <v>228</v>
      </c>
      <c r="G693" s="4"/>
      <c r="H693" s="6">
        <v>0.35459765554912998</v>
      </c>
      <c r="I693" s="6">
        <v>0.27324542566978399</v>
      </c>
      <c r="J693" s="6">
        <v>0.22188126324774801</v>
      </c>
      <c r="K693" s="6">
        <v>0.170517100825712</v>
      </c>
      <c r="L693" s="6">
        <v>0.119152938403675</v>
      </c>
      <c r="M693" s="6">
        <v>4.4563695795148801E-2</v>
      </c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4"/>
      <c r="AO693" s="4"/>
    </row>
    <row r="694" spans="1:41" ht="18.75" customHeight="1" x14ac:dyDescent="0.25">
      <c r="A694" s="14" t="s">
        <v>347</v>
      </c>
      <c r="B694" s="2" t="s">
        <v>4</v>
      </c>
      <c r="C694" s="2" t="s">
        <v>2</v>
      </c>
      <c r="D694" s="2" t="s">
        <v>27</v>
      </c>
      <c r="E694" s="2" t="s">
        <v>37</v>
      </c>
      <c r="F694" s="2" t="s">
        <v>229</v>
      </c>
      <c r="G694" s="4"/>
      <c r="H694" s="6">
        <v>1.3907690037440299</v>
      </c>
      <c r="I694" s="6">
        <v>1.3907690037440299</v>
      </c>
      <c r="J694" s="6">
        <v>1.3907690037440299</v>
      </c>
      <c r="K694" s="6">
        <v>1.3907690037440299</v>
      </c>
      <c r="L694" s="6">
        <v>1.3907690037440299</v>
      </c>
      <c r="M694" s="6">
        <v>1.3907690037440299</v>
      </c>
      <c r="N694" s="6">
        <v>1.3907690037440299</v>
      </c>
      <c r="O694" s="6">
        <v>1.3907690037440299</v>
      </c>
      <c r="P694" s="6">
        <v>1.3907690037440299</v>
      </c>
      <c r="Q694" s="6">
        <v>1.3907690037440299</v>
      </c>
      <c r="R694" s="6">
        <v>1.3907690037440299</v>
      </c>
      <c r="S694" s="6">
        <v>1.3907690037440299</v>
      </c>
      <c r="T694" s="6">
        <v>1.3907690037440299</v>
      </c>
      <c r="U694" s="6">
        <v>1.3907690037440299</v>
      </c>
      <c r="V694" s="6">
        <v>0.82987346050420596</v>
      </c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4"/>
      <c r="AO694" s="4"/>
    </row>
    <row r="695" spans="1:41" ht="18.75" customHeight="1" x14ac:dyDescent="0.25">
      <c r="A695" s="14" t="s">
        <v>347</v>
      </c>
      <c r="B695" s="2" t="s">
        <v>4</v>
      </c>
      <c r="C695" s="2" t="s">
        <v>2</v>
      </c>
      <c r="D695" s="2" t="s">
        <v>27</v>
      </c>
      <c r="E695" s="2" t="s">
        <v>37</v>
      </c>
      <c r="F695" s="2" t="s">
        <v>184</v>
      </c>
      <c r="G695" s="4"/>
      <c r="H695" s="6"/>
      <c r="I695" s="6"/>
      <c r="J695" s="6"/>
      <c r="K695" s="6">
        <v>0.73613884490558201</v>
      </c>
      <c r="L695" s="6">
        <v>107.514806366895</v>
      </c>
      <c r="M695" s="6">
        <v>159.590586925466</v>
      </c>
      <c r="N695" s="6">
        <v>166.241310100611</v>
      </c>
      <c r="O695" s="6">
        <v>173.41478048990601</v>
      </c>
      <c r="P695" s="6">
        <v>246.71349861504501</v>
      </c>
      <c r="Q695" s="6">
        <v>272.708548518903</v>
      </c>
      <c r="R695" s="6">
        <v>279.60642670889098</v>
      </c>
      <c r="S695" s="6">
        <v>286.43536578778799</v>
      </c>
      <c r="T695" s="6">
        <v>293.56942462391999</v>
      </c>
      <c r="U695" s="6">
        <v>300.78036453250297</v>
      </c>
      <c r="V695" s="6">
        <v>311.03100302607902</v>
      </c>
      <c r="W695" s="6">
        <v>320.98253832303499</v>
      </c>
      <c r="X695" s="6">
        <v>327.767367604904</v>
      </c>
      <c r="Y695" s="6">
        <v>336.35287214506201</v>
      </c>
      <c r="Z695" s="6">
        <v>345.01046441514097</v>
      </c>
      <c r="AA695" s="6">
        <v>353.740144415141</v>
      </c>
      <c r="AB695" s="6">
        <v>362.54191214506199</v>
      </c>
      <c r="AC695" s="6">
        <v>371.41576760490398</v>
      </c>
      <c r="AD695" s="6">
        <v>383.55665486544399</v>
      </c>
      <c r="AE695" s="6">
        <v>395.79228849571399</v>
      </c>
      <c r="AF695" s="6">
        <v>408.12266849571398</v>
      </c>
      <c r="AG695" s="6">
        <v>420.54779486544402</v>
      </c>
      <c r="AH695" s="6">
        <v>433.06766760490399</v>
      </c>
      <c r="AI695" s="6">
        <v>447.95110986093698</v>
      </c>
      <c r="AJ695" s="6">
        <v>462.958490988954</v>
      </c>
      <c r="AK695" s="6">
        <v>478.08981098895401</v>
      </c>
      <c r="AL695" s="6">
        <v>493.34506986093697</v>
      </c>
      <c r="AM695" s="6">
        <v>508.72426760490498</v>
      </c>
      <c r="AN695" s="4"/>
      <c r="AO695" s="4"/>
    </row>
    <row r="696" spans="1:41" ht="18.75" customHeight="1" x14ac:dyDescent="0.25">
      <c r="A696" s="14" t="s">
        <v>347</v>
      </c>
      <c r="B696" s="2" t="s">
        <v>4</v>
      </c>
      <c r="C696" s="2" t="s">
        <v>2</v>
      </c>
      <c r="D696" s="2" t="s">
        <v>27</v>
      </c>
      <c r="E696" s="2" t="s">
        <v>119</v>
      </c>
      <c r="F696" s="2" t="s">
        <v>272</v>
      </c>
      <c r="G696" s="4"/>
      <c r="H696" s="6">
        <v>68.585731940983607</v>
      </c>
      <c r="I696" s="6">
        <v>55.422893826604401</v>
      </c>
      <c r="J696" s="6">
        <v>43.393094134163597</v>
      </c>
      <c r="K696" s="6">
        <v>50.674999998213103</v>
      </c>
      <c r="L696" s="6">
        <v>48.301053084017497</v>
      </c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4"/>
      <c r="AO696" s="4"/>
    </row>
    <row r="697" spans="1:41" ht="18.75" customHeight="1" x14ac:dyDescent="0.25">
      <c r="A697" s="14" t="s">
        <v>347</v>
      </c>
      <c r="B697" s="2" t="s">
        <v>4</v>
      </c>
      <c r="C697" s="2" t="s">
        <v>2</v>
      </c>
      <c r="D697" s="2" t="s">
        <v>27</v>
      </c>
      <c r="E697" s="2" t="s">
        <v>120</v>
      </c>
      <c r="F697" s="2" t="s">
        <v>273</v>
      </c>
      <c r="G697" s="4"/>
      <c r="H697" s="6">
        <v>255.102307636624</v>
      </c>
      <c r="I697" s="6">
        <v>246.61070143669099</v>
      </c>
      <c r="J697" s="6">
        <v>221.774838432942</v>
      </c>
      <c r="K697" s="6">
        <v>219.892405071192</v>
      </c>
      <c r="L697" s="6">
        <v>121.002302455871</v>
      </c>
      <c r="M697" s="6">
        <v>121.002302455871</v>
      </c>
      <c r="N697" s="6">
        <v>121.002302455871</v>
      </c>
      <c r="O697" s="6">
        <v>121.002302455871</v>
      </c>
      <c r="P697" s="6">
        <v>37.854774425005203</v>
      </c>
      <c r="Q697" s="6">
        <v>12.927019439055</v>
      </c>
      <c r="R697" s="6">
        <v>6.4733130309200098</v>
      </c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4"/>
      <c r="AO697" s="4"/>
    </row>
    <row r="698" spans="1:41" ht="18.75" customHeight="1" x14ac:dyDescent="0.25">
      <c r="A698" s="14" t="s">
        <v>347</v>
      </c>
      <c r="B698" s="2" t="s">
        <v>4</v>
      </c>
      <c r="C698" s="2" t="s">
        <v>2</v>
      </c>
      <c r="D698" s="2" t="s">
        <v>27</v>
      </c>
      <c r="E698" s="2" t="s">
        <v>121</v>
      </c>
      <c r="F698" s="2" t="s">
        <v>274</v>
      </c>
      <c r="G698" s="4"/>
      <c r="H698" s="6">
        <v>0.76119589685056099</v>
      </c>
      <c r="I698" s="6">
        <v>0.72051007702467895</v>
      </c>
      <c r="J698" s="6">
        <v>0.68548825017857495</v>
      </c>
      <c r="K698" s="6">
        <v>0.65046642333247195</v>
      </c>
      <c r="L698" s="6">
        <v>0.61544459648636796</v>
      </c>
      <c r="M698" s="6">
        <v>0.56666803030586999</v>
      </c>
      <c r="N698" s="6">
        <v>0.51789146412537101</v>
      </c>
      <c r="O698" s="6">
        <v>0.479212091279826</v>
      </c>
      <c r="P698" s="6">
        <v>0.44053271843427999</v>
      </c>
      <c r="Q698" s="6">
        <v>0.40185334558873498</v>
      </c>
      <c r="R698" s="6">
        <v>0.257195118743764</v>
      </c>
      <c r="S698" s="6">
        <v>0.257195118743764</v>
      </c>
      <c r="T698" s="6">
        <v>0.257195118743764</v>
      </c>
      <c r="U698" s="6">
        <v>0.18212384600123699</v>
      </c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4"/>
      <c r="AO698" s="4"/>
    </row>
    <row r="699" spans="1:41" ht="18.75" customHeight="1" x14ac:dyDescent="0.25">
      <c r="A699" s="14" t="s">
        <v>347</v>
      </c>
      <c r="B699" s="2" t="s">
        <v>4</v>
      </c>
      <c r="C699" s="2" t="s">
        <v>2</v>
      </c>
      <c r="D699" s="2" t="s">
        <v>27</v>
      </c>
      <c r="E699" s="2" t="s">
        <v>123</v>
      </c>
      <c r="F699" s="2" t="s">
        <v>276</v>
      </c>
      <c r="G699" s="4"/>
      <c r="H699" s="6">
        <v>4.0478282784084998</v>
      </c>
      <c r="I699" s="6">
        <v>3.7651511092908301</v>
      </c>
      <c r="J699" s="6">
        <v>3.4671028545150602</v>
      </c>
      <c r="K699" s="6">
        <v>3.1690545997392898</v>
      </c>
      <c r="L699" s="6">
        <v>2.8710063449635199</v>
      </c>
      <c r="M699" s="6">
        <v>2.5515435098316801</v>
      </c>
      <c r="N699" s="6">
        <v>2.2320806746998398</v>
      </c>
      <c r="O699" s="6">
        <v>2.01142947275248</v>
      </c>
      <c r="P699" s="6">
        <v>1.6658248218678</v>
      </c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4"/>
      <c r="AO699" s="4"/>
    </row>
    <row r="700" spans="1:41" ht="18.75" customHeight="1" x14ac:dyDescent="0.25">
      <c r="A700" s="14" t="s">
        <v>347</v>
      </c>
      <c r="B700" s="2" t="s">
        <v>4</v>
      </c>
      <c r="C700" s="2" t="s">
        <v>2</v>
      </c>
      <c r="D700" s="2" t="s">
        <v>27</v>
      </c>
      <c r="E700" s="2" t="s">
        <v>124</v>
      </c>
      <c r="F700" s="2" t="s">
        <v>277</v>
      </c>
      <c r="G700" s="4"/>
      <c r="H700" s="6">
        <v>1.23691130705136</v>
      </c>
      <c r="I700" s="6">
        <v>1.1529100743671901</v>
      </c>
      <c r="J700" s="6">
        <v>1.0998733848303399</v>
      </c>
      <c r="K700" s="6">
        <v>1.04683669529349</v>
      </c>
      <c r="L700" s="6">
        <v>0.99380000575664695</v>
      </c>
      <c r="M700" s="6">
        <v>0.916781977690451</v>
      </c>
      <c r="N700" s="6">
        <v>0.83976394962425505</v>
      </c>
      <c r="O700" s="6">
        <v>0.77562709872783797</v>
      </c>
      <c r="P700" s="6">
        <v>0.71149024783142101</v>
      </c>
      <c r="Q700" s="6">
        <v>0.65032556261695695</v>
      </c>
      <c r="R700" s="6">
        <v>0.58916087740249401</v>
      </c>
      <c r="S700" s="6">
        <v>0.52799619218803095</v>
      </c>
      <c r="T700" s="6">
        <v>0.49634155080435</v>
      </c>
      <c r="U700" s="6">
        <v>0.46468690942066898</v>
      </c>
      <c r="V700" s="6">
        <v>0.137978719289061</v>
      </c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4"/>
      <c r="AO700" s="4"/>
    </row>
    <row r="701" spans="1:41" ht="18.75" customHeight="1" x14ac:dyDescent="0.25">
      <c r="A701" s="14" t="s">
        <v>347</v>
      </c>
      <c r="B701" s="2" t="s">
        <v>4</v>
      </c>
      <c r="C701" s="2" t="s">
        <v>2</v>
      </c>
      <c r="D701" s="2" t="s">
        <v>27</v>
      </c>
      <c r="E701" s="2" t="s">
        <v>125</v>
      </c>
      <c r="F701" s="2" t="s">
        <v>278</v>
      </c>
      <c r="G701" s="4"/>
      <c r="H701" s="6">
        <v>13.7296001151218</v>
      </c>
      <c r="I701" s="6">
        <v>13.4801415970917</v>
      </c>
      <c r="J701" s="6">
        <v>13.488544940785699</v>
      </c>
      <c r="K701" s="6">
        <v>13.4969482844797</v>
      </c>
      <c r="L701" s="6">
        <v>13.505351628173701</v>
      </c>
      <c r="M701" s="6">
        <v>12.477530634630799</v>
      </c>
      <c r="N701" s="6">
        <v>11.4497096410878</v>
      </c>
      <c r="O701" s="6">
        <v>10.603934457246</v>
      </c>
      <c r="P701" s="6">
        <v>9.7581592734042104</v>
      </c>
      <c r="Q701" s="6">
        <v>9.0571026578764293</v>
      </c>
      <c r="R701" s="6">
        <v>8.3560460423486393</v>
      </c>
      <c r="S701" s="6">
        <v>7.65498942682086</v>
      </c>
      <c r="T701" s="6">
        <v>7.1631813088201799</v>
      </c>
      <c r="U701" s="6">
        <v>6.6713731908195104</v>
      </c>
      <c r="V701" s="6">
        <v>3.2343147955270002</v>
      </c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4"/>
      <c r="AO701" s="4"/>
    </row>
    <row r="702" spans="1:41" ht="18.75" customHeight="1" x14ac:dyDescent="0.25">
      <c r="A702" s="14" t="s">
        <v>347</v>
      </c>
      <c r="B702" s="2" t="s">
        <v>4</v>
      </c>
      <c r="C702" s="2" t="s">
        <v>2</v>
      </c>
      <c r="D702" s="2" t="s">
        <v>27</v>
      </c>
      <c r="E702" s="2" t="s">
        <v>127</v>
      </c>
      <c r="F702" s="2" t="s">
        <v>267</v>
      </c>
      <c r="G702" s="4"/>
      <c r="H702" s="6">
        <v>85.323487662677806</v>
      </c>
      <c r="I702" s="6">
        <v>85.323487662677806</v>
      </c>
      <c r="J702" s="6">
        <v>85.323487662677806</v>
      </c>
      <c r="K702" s="6">
        <v>85.323487662677806</v>
      </c>
      <c r="L702" s="6">
        <v>85.323487662677806</v>
      </c>
      <c r="M702" s="6">
        <v>85.323487662677806</v>
      </c>
      <c r="N702" s="6">
        <v>85.323487662677806</v>
      </c>
      <c r="O702" s="6">
        <v>85.323487662677806</v>
      </c>
      <c r="P702" s="6">
        <v>19.165906821457199</v>
      </c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4"/>
      <c r="AO702" s="4"/>
    </row>
    <row r="703" spans="1:41" ht="18.75" customHeight="1" x14ac:dyDescent="0.25">
      <c r="A703" s="14" t="s">
        <v>347</v>
      </c>
      <c r="B703" s="2" t="s">
        <v>4</v>
      </c>
      <c r="C703" s="2" t="s">
        <v>2</v>
      </c>
      <c r="D703" s="2" t="s">
        <v>27</v>
      </c>
      <c r="E703" s="2" t="s">
        <v>128</v>
      </c>
      <c r="F703" s="2" t="s">
        <v>268</v>
      </c>
      <c r="G703" s="4"/>
      <c r="H703" s="6">
        <v>0.41812268961593002</v>
      </c>
      <c r="I703" s="6">
        <v>0.395774087258491</v>
      </c>
      <c r="J703" s="6">
        <v>0.37653669975188098</v>
      </c>
      <c r="K703" s="6">
        <v>0.35729931224527001</v>
      </c>
      <c r="L703" s="6">
        <v>0.33806192473865998</v>
      </c>
      <c r="M703" s="6">
        <v>0.31126909896805099</v>
      </c>
      <c r="N703" s="6">
        <v>0.28447627319744201</v>
      </c>
      <c r="O703" s="6">
        <v>0.26322980632373499</v>
      </c>
      <c r="P703" s="6">
        <v>0.24198333945002901</v>
      </c>
      <c r="Q703" s="6">
        <v>0.22073687257632199</v>
      </c>
      <c r="R703" s="6">
        <v>0.14127652980024299</v>
      </c>
      <c r="S703" s="6">
        <v>0.14127652980024499</v>
      </c>
      <c r="T703" s="6">
        <v>0.14127652980024499</v>
      </c>
      <c r="U703" s="6">
        <v>0.10004009828259</v>
      </c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4"/>
      <c r="AO703" s="4"/>
    </row>
    <row r="704" spans="1:41" ht="18.75" customHeight="1" x14ac:dyDescent="0.25">
      <c r="A704" s="14" t="s">
        <v>347</v>
      </c>
      <c r="B704" s="2" t="s">
        <v>4</v>
      </c>
      <c r="C704" s="2" t="s">
        <v>2</v>
      </c>
      <c r="D704" s="2" t="s">
        <v>27</v>
      </c>
      <c r="E704" s="2" t="s">
        <v>159</v>
      </c>
      <c r="F704" s="2" t="s">
        <v>269</v>
      </c>
      <c r="G704" s="4"/>
      <c r="H704" s="6">
        <v>0.403359504202492</v>
      </c>
      <c r="I704" s="6">
        <v>0.403359504202492</v>
      </c>
      <c r="J704" s="6">
        <v>0.403359504202492</v>
      </c>
      <c r="K704" s="6">
        <v>0.403359504202492</v>
      </c>
      <c r="L704" s="6">
        <v>0.403359504202492</v>
      </c>
      <c r="M704" s="6">
        <v>0.403359504202492</v>
      </c>
      <c r="N704" s="6">
        <v>0.38455457546333699</v>
      </c>
      <c r="O704" s="6">
        <v>0.34565255111367699</v>
      </c>
      <c r="P704" s="6">
        <v>0.30675052676401598</v>
      </c>
      <c r="Q704" s="6">
        <v>0.269651261048659</v>
      </c>
      <c r="R704" s="6">
        <v>0.23255199533330301</v>
      </c>
      <c r="S704" s="6">
        <v>0.19545272961794599</v>
      </c>
      <c r="T704" s="6">
        <v>0.17625269698964499</v>
      </c>
      <c r="U704" s="6">
        <v>0.15705266436134299</v>
      </c>
      <c r="V704" s="6">
        <v>2.21018330131591E-2</v>
      </c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4"/>
      <c r="AO704" s="4"/>
    </row>
    <row r="705" spans="1:41" ht="18.75" customHeight="1" x14ac:dyDescent="0.25">
      <c r="A705" s="14" t="s">
        <v>347</v>
      </c>
      <c r="B705" s="2" t="s">
        <v>4</v>
      </c>
      <c r="C705" s="2" t="s">
        <v>2</v>
      </c>
      <c r="D705" s="2" t="s">
        <v>27</v>
      </c>
      <c r="E705" s="2" t="s">
        <v>132</v>
      </c>
      <c r="F705" s="2" t="s">
        <v>262</v>
      </c>
      <c r="G705" s="4"/>
      <c r="H705" s="6">
        <v>9.4806706723037593</v>
      </c>
      <c r="I705" s="6">
        <v>10.092326844710399</v>
      </c>
      <c r="J705" s="6">
        <v>10.092326844710399</v>
      </c>
      <c r="K705" s="6">
        <v>10.092326844710399</v>
      </c>
      <c r="L705" s="6">
        <v>10.092326844710399</v>
      </c>
      <c r="M705" s="6">
        <v>10.092326844710399</v>
      </c>
      <c r="N705" s="6">
        <v>10.092326844710399</v>
      </c>
      <c r="O705" s="6">
        <v>10.092326844710399</v>
      </c>
      <c r="P705" s="6">
        <v>10.092326844710399</v>
      </c>
      <c r="Q705" s="6">
        <v>10.092326844710399</v>
      </c>
      <c r="R705" s="6">
        <v>10.092326844710399</v>
      </c>
      <c r="S705" s="6">
        <v>10.092326844710399</v>
      </c>
      <c r="T705" s="6">
        <v>10.092326844710399</v>
      </c>
      <c r="U705" s="6">
        <v>10.092326844710399</v>
      </c>
      <c r="V705" s="6">
        <v>10.092326844710399</v>
      </c>
      <c r="W705" s="6">
        <v>10.092326844710399</v>
      </c>
      <c r="X705" s="6">
        <v>10.092326844710399</v>
      </c>
      <c r="Y705" s="6">
        <v>10.092326844710399</v>
      </c>
      <c r="Z705" s="6">
        <v>10.092326844710399</v>
      </c>
      <c r="AA705" s="6">
        <v>10.092326844710399</v>
      </c>
      <c r="AB705" s="6">
        <v>10.092326844710399</v>
      </c>
      <c r="AC705" s="6">
        <v>10.092326844710399</v>
      </c>
      <c r="AD705" s="6">
        <v>10.092326844710399</v>
      </c>
      <c r="AE705" s="6">
        <v>10.092326844710399</v>
      </c>
      <c r="AF705" s="6">
        <v>10.092326844710399</v>
      </c>
      <c r="AG705" s="6">
        <v>10.092326844710399</v>
      </c>
      <c r="AH705" s="6">
        <v>10.092326844710399</v>
      </c>
      <c r="AI705" s="6">
        <v>10.092326844710399</v>
      </c>
      <c r="AJ705" s="6">
        <v>10.092326844710399</v>
      </c>
      <c r="AK705" s="6">
        <v>10.092326844710399</v>
      </c>
      <c r="AL705" s="6">
        <v>10.092326844710399</v>
      </c>
      <c r="AM705" s="6">
        <v>10.092326844710399</v>
      </c>
      <c r="AN705" s="4"/>
      <c r="AO705" s="4"/>
    </row>
    <row r="706" spans="1:41" ht="18.75" customHeight="1" x14ac:dyDescent="0.25">
      <c r="A706" s="14" t="s">
        <v>347</v>
      </c>
      <c r="B706" s="2" t="s">
        <v>4</v>
      </c>
      <c r="C706" s="2" t="s">
        <v>2</v>
      </c>
      <c r="D706" s="2" t="s">
        <v>27</v>
      </c>
      <c r="E706" s="2" t="s">
        <v>133</v>
      </c>
      <c r="F706" s="2" t="s">
        <v>263</v>
      </c>
      <c r="G706" s="4"/>
      <c r="H706" s="6">
        <v>3.6351787607135599</v>
      </c>
      <c r="I706" s="6">
        <v>4.1573407601939198</v>
      </c>
      <c r="J706" s="6">
        <v>4.1573407601939198</v>
      </c>
      <c r="K706" s="6">
        <v>4.1573407601939198</v>
      </c>
      <c r="L706" s="6">
        <v>4.1573407601939198</v>
      </c>
      <c r="M706" s="6">
        <v>4.1573407601939198</v>
      </c>
      <c r="N706" s="6">
        <v>4.1573407601939198</v>
      </c>
      <c r="O706" s="6">
        <v>4.1573407601939198</v>
      </c>
      <c r="P706" s="6">
        <v>4.1573407601939198</v>
      </c>
      <c r="Q706" s="6">
        <v>4.1573407601939198</v>
      </c>
      <c r="R706" s="6">
        <v>4.1573407601939198</v>
      </c>
      <c r="S706" s="6">
        <v>4.1573407601939198</v>
      </c>
      <c r="T706" s="6">
        <v>4.1573407601939198</v>
      </c>
      <c r="U706" s="6">
        <v>4.1573407601939198</v>
      </c>
      <c r="V706" s="6">
        <v>4.1573407601939198</v>
      </c>
      <c r="W706" s="6">
        <v>4.1573407601939198</v>
      </c>
      <c r="X706" s="6">
        <v>4.1573407601939198</v>
      </c>
      <c r="Y706" s="6">
        <v>4.1573407601939198</v>
      </c>
      <c r="Z706" s="6">
        <v>4.1573407601939198</v>
      </c>
      <c r="AA706" s="6">
        <v>4.1573407601939198</v>
      </c>
      <c r="AB706" s="6">
        <v>4.1573407601939198</v>
      </c>
      <c r="AC706" s="6">
        <v>4.1573407601939198</v>
      </c>
      <c r="AD706" s="6">
        <v>4.1573407601939198</v>
      </c>
      <c r="AE706" s="6">
        <v>4.1573407601939198</v>
      </c>
      <c r="AF706" s="6">
        <v>4.1573407601939198</v>
      </c>
      <c r="AG706" s="6">
        <v>4.1573407601939198</v>
      </c>
      <c r="AH706" s="6">
        <v>4.1573407601939198</v>
      </c>
      <c r="AI706" s="6">
        <v>4.1573407601939198</v>
      </c>
      <c r="AJ706" s="6">
        <v>4.1573407601939198</v>
      </c>
      <c r="AK706" s="6">
        <v>4.1573407601939198</v>
      </c>
      <c r="AL706" s="6">
        <v>4.1573407601939198</v>
      </c>
      <c r="AM706" s="6">
        <v>4.1573407601939198</v>
      </c>
      <c r="AN706" s="4"/>
      <c r="AO706" s="4"/>
    </row>
    <row r="707" spans="1:41" ht="18.75" customHeight="1" x14ac:dyDescent="0.25">
      <c r="A707" s="14" t="s">
        <v>347</v>
      </c>
      <c r="B707" s="2" t="s">
        <v>4</v>
      </c>
      <c r="C707" s="2" t="s">
        <v>2</v>
      </c>
      <c r="D707" s="2" t="s">
        <v>27</v>
      </c>
      <c r="E707" s="2" t="s">
        <v>38</v>
      </c>
      <c r="F707" s="2" t="s">
        <v>185</v>
      </c>
      <c r="G707" s="4"/>
      <c r="H707" s="6">
        <v>42.32415768688</v>
      </c>
      <c r="I707" s="6">
        <v>27.442715218319801</v>
      </c>
      <c r="J707" s="6">
        <v>32.929243306584702</v>
      </c>
      <c r="K707" s="6">
        <v>38.377949249032397</v>
      </c>
      <c r="L707" s="6">
        <v>43.788833045662997</v>
      </c>
      <c r="M707" s="6">
        <v>49.161894696476502</v>
      </c>
      <c r="N707" s="6">
        <v>54.497134201473102</v>
      </c>
      <c r="O707" s="6">
        <v>57.019063907105199</v>
      </c>
      <c r="P707" s="6">
        <v>59.485172163358598</v>
      </c>
      <c r="Q707" s="6">
        <v>61.828744826826998</v>
      </c>
      <c r="R707" s="6">
        <v>64.172808232125405</v>
      </c>
      <c r="S707" s="6">
        <v>66.460768235847596</v>
      </c>
      <c r="T707" s="6">
        <v>66.939547384569195</v>
      </c>
      <c r="U707" s="6">
        <v>67.366472063789899</v>
      </c>
      <c r="V707" s="6">
        <v>67.741542273510206</v>
      </c>
      <c r="W707" s="6">
        <v>68.064758013729701</v>
      </c>
      <c r="X707" s="6">
        <v>68.336119284448401</v>
      </c>
      <c r="Y707" s="6">
        <v>68.122850763008401</v>
      </c>
      <c r="Z707" s="6">
        <v>67.857720239104097</v>
      </c>
      <c r="AA707" s="6">
        <v>67.525640792463506</v>
      </c>
      <c r="AB707" s="6">
        <v>67.134110013092098</v>
      </c>
      <c r="AC707" s="6">
        <v>66.683127900990002</v>
      </c>
      <c r="AD707" s="6">
        <v>66.195742142677005</v>
      </c>
      <c r="AE707" s="6">
        <v>65.656548555618897</v>
      </c>
      <c r="AF707" s="6">
        <v>65.065547139815706</v>
      </c>
      <c r="AG707" s="6">
        <v>64.422737895267602</v>
      </c>
      <c r="AH707" s="6">
        <v>63.7281208219744</v>
      </c>
      <c r="AI707" s="6">
        <v>63.661860911856301</v>
      </c>
      <c r="AJ707" s="6">
        <v>63.539284007753999</v>
      </c>
      <c r="AK707" s="6">
        <v>63.360390109667698</v>
      </c>
      <c r="AL707" s="6">
        <v>63.125179217597299</v>
      </c>
      <c r="AM707" s="6">
        <v>62.833651331542598</v>
      </c>
      <c r="AN707" s="4"/>
      <c r="AO707" s="4"/>
    </row>
    <row r="708" spans="1:41" ht="18.75" customHeight="1" x14ac:dyDescent="0.25">
      <c r="A708" s="14" t="s">
        <v>347</v>
      </c>
      <c r="B708" s="2" t="s">
        <v>4</v>
      </c>
      <c r="C708" s="2" t="s">
        <v>2</v>
      </c>
      <c r="D708" s="2" t="s">
        <v>27</v>
      </c>
      <c r="E708" s="2" t="s">
        <v>38</v>
      </c>
      <c r="F708" s="2" t="s">
        <v>270</v>
      </c>
      <c r="G708" s="4"/>
      <c r="H708" s="6">
        <v>81.431471340728706</v>
      </c>
      <c r="I708" s="6">
        <v>86.685114653033693</v>
      </c>
      <c r="J708" s="6">
        <v>86.685114653033693</v>
      </c>
      <c r="K708" s="6">
        <v>86.685114653033693</v>
      </c>
      <c r="L708" s="6">
        <v>86.685114653033693</v>
      </c>
      <c r="M708" s="6">
        <v>86.685114653033693</v>
      </c>
      <c r="N708" s="6">
        <v>86.685114653033693</v>
      </c>
      <c r="O708" s="6">
        <v>86.685114653033693</v>
      </c>
      <c r="P708" s="6">
        <v>86.685114653033693</v>
      </c>
      <c r="Q708" s="6">
        <v>86.685114653033693</v>
      </c>
      <c r="R708" s="6">
        <v>86.685114653033693</v>
      </c>
      <c r="S708" s="6">
        <v>86.685114653033693</v>
      </c>
      <c r="T708" s="6">
        <v>86.685114653033693</v>
      </c>
      <c r="U708" s="6">
        <v>86.685114653033693</v>
      </c>
      <c r="V708" s="6">
        <v>86.685114653033693</v>
      </c>
      <c r="W708" s="6">
        <v>86.685114653033693</v>
      </c>
      <c r="X708" s="6">
        <v>86.685114653033693</v>
      </c>
      <c r="Y708" s="6">
        <v>86.685114653033693</v>
      </c>
      <c r="Z708" s="6">
        <v>86.685114653033693</v>
      </c>
      <c r="AA708" s="6">
        <v>86.685114653033693</v>
      </c>
      <c r="AB708" s="6">
        <v>86.685114653033693</v>
      </c>
      <c r="AC708" s="6">
        <v>86.685114653033693</v>
      </c>
      <c r="AD708" s="6">
        <v>86.685114653033693</v>
      </c>
      <c r="AE708" s="6">
        <v>86.685114653033693</v>
      </c>
      <c r="AF708" s="6">
        <v>86.685114653033693</v>
      </c>
      <c r="AG708" s="6">
        <v>86.685114653033693</v>
      </c>
      <c r="AH708" s="6">
        <v>86.685114653033693</v>
      </c>
      <c r="AI708" s="6">
        <v>86.685114653033693</v>
      </c>
      <c r="AJ708" s="6">
        <v>86.685114653033693</v>
      </c>
      <c r="AK708" s="6">
        <v>86.685114653033693</v>
      </c>
      <c r="AL708" s="6">
        <v>86.685114653033693</v>
      </c>
      <c r="AM708" s="6">
        <v>86.685114653033693</v>
      </c>
      <c r="AN708" s="4"/>
      <c r="AO708" s="4"/>
    </row>
    <row r="709" spans="1:41" ht="18.75" customHeight="1" x14ac:dyDescent="0.25">
      <c r="A709" s="14" t="s">
        <v>347</v>
      </c>
      <c r="B709" s="2" t="s">
        <v>4</v>
      </c>
      <c r="C709" s="2" t="s">
        <v>2</v>
      </c>
      <c r="D709" s="2" t="s">
        <v>27</v>
      </c>
      <c r="E709" s="2" t="s">
        <v>38</v>
      </c>
      <c r="F709" s="2" t="s">
        <v>271</v>
      </c>
      <c r="G709" s="4"/>
      <c r="H709" s="6">
        <v>111.15776837551699</v>
      </c>
      <c r="I709" s="6">
        <v>127.12462074052701</v>
      </c>
      <c r="J709" s="6">
        <v>127.12462074052701</v>
      </c>
      <c r="K709" s="6">
        <v>127.12462074052701</v>
      </c>
      <c r="L709" s="6">
        <v>127.12462074052701</v>
      </c>
      <c r="M709" s="6">
        <v>127.12462074052701</v>
      </c>
      <c r="N709" s="6">
        <v>127.12462074052701</v>
      </c>
      <c r="O709" s="6">
        <v>127.12462074052701</v>
      </c>
      <c r="P709" s="6">
        <v>127.12462074052701</v>
      </c>
      <c r="Q709" s="6">
        <v>127.12462074052701</v>
      </c>
      <c r="R709" s="6">
        <v>127.12462074052701</v>
      </c>
      <c r="S709" s="6">
        <v>127.12462074052701</v>
      </c>
      <c r="T709" s="6">
        <v>127.12462074052701</v>
      </c>
      <c r="U709" s="6">
        <v>127.12462074052701</v>
      </c>
      <c r="V709" s="6">
        <v>127.12462074052701</v>
      </c>
      <c r="W709" s="6">
        <v>127.12462074052701</v>
      </c>
      <c r="X709" s="6">
        <v>127.12462074052701</v>
      </c>
      <c r="Y709" s="6">
        <v>127.12462074052701</v>
      </c>
      <c r="Z709" s="6">
        <v>127.12462074052701</v>
      </c>
      <c r="AA709" s="6">
        <v>127.12462074052701</v>
      </c>
      <c r="AB709" s="6">
        <v>127.12462074052701</v>
      </c>
      <c r="AC709" s="6">
        <v>127.12462074052701</v>
      </c>
      <c r="AD709" s="6">
        <v>127.12462074052701</v>
      </c>
      <c r="AE709" s="6">
        <v>127.12462074052701</v>
      </c>
      <c r="AF709" s="6">
        <v>127.12462074052701</v>
      </c>
      <c r="AG709" s="6">
        <v>127.12462074052701</v>
      </c>
      <c r="AH709" s="6">
        <v>127.12462074052701</v>
      </c>
      <c r="AI709" s="6">
        <v>127.12462074052701</v>
      </c>
      <c r="AJ709" s="6">
        <v>127.12462074052701</v>
      </c>
      <c r="AK709" s="6">
        <v>127.12462074052701</v>
      </c>
      <c r="AL709" s="6">
        <v>127.12462074052701</v>
      </c>
      <c r="AM709" s="6">
        <v>127.12462074052701</v>
      </c>
      <c r="AN709" s="4"/>
      <c r="AO709" s="4"/>
    </row>
    <row r="710" spans="1:41" ht="18.75" customHeight="1" x14ac:dyDescent="0.25">
      <c r="A710" s="14" t="s">
        <v>347</v>
      </c>
      <c r="B710" s="2" t="s">
        <v>4</v>
      </c>
      <c r="C710" s="2" t="s">
        <v>2</v>
      </c>
      <c r="D710" s="2" t="s">
        <v>27</v>
      </c>
      <c r="E710" s="2" t="s">
        <v>134</v>
      </c>
      <c r="F710" s="2" t="s">
        <v>279</v>
      </c>
      <c r="G710" s="4"/>
      <c r="H710" s="6">
        <v>2.9272459675263298</v>
      </c>
      <c r="I710" s="6">
        <v>3.11610054607642</v>
      </c>
      <c r="J710" s="6">
        <v>3.11610054607642</v>
      </c>
      <c r="K710" s="6">
        <v>3.11610054607642</v>
      </c>
      <c r="L710" s="6">
        <v>3.11610054607642</v>
      </c>
      <c r="M710" s="6">
        <v>3.11610054607642</v>
      </c>
      <c r="N710" s="6">
        <v>3.11610054607642</v>
      </c>
      <c r="O710" s="6">
        <v>3.11610054607642</v>
      </c>
      <c r="P710" s="6">
        <v>3.11610054607642</v>
      </c>
      <c r="Q710" s="6">
        <v>3.11610054607642</v>
      </c>
      <c r="R710" s="6">
        <v>3.11610054607642</v>
      </c>
      <c r="S710" s="6">
        <v>3.11610054607642</v>
      </c>
      <c r="T710" s="6">
        <v>3.11610054607642</v>
      </c>
      <c r="U710" s="6">
        <v>3.11610054607642</v>
      </c>
      <c r="V710" s="6">
        <v>3.11610054607642</v>
      </c>
      <c r="W710" s="6">
        <v>3.11610054607642</v>
      </c>
      <c r="X710" s="6">
        <v>3.11610054607642</v>
      </c>
      <c r="Y710" s="6">
        <v>3.11610054607642</v>
      </c>
      <c r="Z710" s="6">
        <v>3.11610054607642</v>
      </c>
      <c r="AA710" s="6">
        <v>3.11610054607642</v>
      </c>
      <c r="AB710" s="6">
        <v>3.11610054607642</v>
      </c>
      <c r="AC710" s="6">
        <v>3.11610054607642</v>
      </c>
      <c r="AD710" s="6">
        <v>3.11610054607642</v>
      </c>
      <c r="AE710" s="6">
        <v>3.11610054607642</v>
      </c>
      <c r="AF710" s="6">
        <v>3.11610054607642</v>
      </c>
      <c r="AG710" s="6">
        <v>3.11610054607642</v>
      </c>
      <c r="AH710" s="6">
        <v>3.11610054607642</v>
      </c>
      <c r="AI710" s="6">
        <v>3.11610054607642</v>
      </c>
      <c r="AJ710" s="6">
        <v>3.11610054607642</v>
      </c>
      <c r="AK710" s="6">
        <v>3.11610054607642</v>
      </c>
      <c r="AL710" s="6">
        <v>3.11610054607642</v>
      </c>
      <c r="AM710" s="6">
        <v>3.11610054607642</v>
      </c>
      <c r="AN710" s="4"/>
      <c r="AO710" s="4"/>
    </row>
    <row r="711" spans="1:41" ht="18.75" customHeight="1" x14ac:dyDescent="0.25">
      <c r="A711" s="14" t="s">
        <v>347</v>
      </c>
      <c r="B711" s="2" t="s">
        <v>4</v>
      </c>
      <c r="C711" s="2" t="s">
        <v>2</v>
      </c>
      <c r="D711" s="2" t="s">
        <v>27</v>
      </c>
      <c r="E711" s="2" t="s">
        <v>135</v>
      </c>
      <c r="F711" s="2" t="s">
        <v>280</v>
      </c>
      <c r="G711" s="4"/>
      <c r="H711" s="6">
        <v>0.24284476982969799</v>
      </c>
      <c r="I711" s="6">
        <v>0.27772732139718498</v>
      </c>
      <c r="J711" s="6">
        <v>0.27772732139718498</v>
      </c>
      <c r="K711" s="6">
        <v>0.27772732139718498</v>
      </c>
      <c r="L711" s="6">
        <v>0.27772732139718498</v>
      </c>
      <c r="M711" s="6">
        <v>0.27772732139718498</v>
      </c>
      <c r="N711" s="6">
        <v>0.27772732139718498</v>
      </c>
      <c r="O711" s="6">
        <v>0.27772732139718498</v>
      </c>
      <c r="P711" s="6">
        <v>0.27772732139718498</v>
      </c>
      <c r="Q711" s="6">
        <v>0.27772732139718498</v>
      </c>
      <c r="R711" s="6">
        <v>0.27772732139718498</v>
      </c>
      <c r="S711" s="6">
        <v>0.27772732139718498</v>
      </c>
      <c r="T711" s="6">
        <v>0.27772732139718498</v>
      </c>
      <c r="U711" s="6">
        <v>0.27772732139718498</v>
      </c>
      <c r="V711" s="6">
        <v>0.27772732139718498</v>
      </c>
      <c r="W711" s="6">
        <v>0.27772732139718498</v>
      </c>
      <c r="X711" s="6">
        <v>0.27772732139718498</v>
      </c>
      <c r="Y711" s="6">
        <v>0.27772732139718498</v>
      </c>
      <c r="Z711" s="6">
        <v>0.27772732139718498</v>
      </c>
      <c r="AA711" s="6">
        <v>0.27772732139718498</v>
      </c>
      <c r="AB711" s="6">
        <v>0.27772732139718498</v>
      </c>
      <c r="AC711" s="6">
        <v>0.27772732139718498</v>
      </c>
      <c r="AD711" s="6">
        <v>0.27772732139718498</v>
      </c>
      <c r="AE711" s="6">
        <v>0.27772732139718498</v>
      </c>
      <c r="AF711" s="6">
        <v>0.27772732139718498</v>
      </c>
      <c r="AG711" s="6">
        <v>0.27772732139718498</v>
      </c>
      <c r="AH711" s="6">
        <v>0.27772732139718498</v>
      </c>
      <c r="AI711" s="6">
        <v>0.27772732139718498</v>
      </c>
      <c r="AJ711" s="6">
        <v>0.27772732139718498</v>
      </c>
      <c r="AK711" s="6">
        <v>0.27772732139718498</v>
      </c>
      <c r="AL711" s="6">
        <v>0.27772732139718498</v>
      </c>
      <c r="AM711" s="6">
        <v>0.27772732139718498</v>
      </c>
      <c r="AN711" s="4"/>
      <c r="AO711" s="4"/>
    </row>
    <row r="712" spans="1:41" ht="18.75" customHeight="1" x14ac:dyDescent="0.25">
      <c r="A712" s="14" t="s">
        <v>347</v>
      </c>
      <c r="B712" s="2" t="s">
        <v>4</v>
      </c>
      <c r="C712" s="2" t="s">
        <v>2</v>
      </c>
      <c r="D712" s="2" t="s">
        <v>27</v>
      </c>
      <c r="E712" s="2" t="s">
        <v>39</v>
      </c>
      <c r="F712" s="2" t="s">
        <v>270</v>
      </c>
      <c r="G712" s="4"/>
      <c r="H712" s="6">
        <v>3.4468347657451202</v>
      </c>
      <c r="I712" s="6">
        <v>3.6692112022447998</v>
      </c>
      <c r="J712" s="6">
        <v>3.6692112022447998</v>
      </c>
      <c r="K712" s="6">
        <v>3.6692112022447998</v>
      </c>
      <c r="L712" s="6">
        <v>3.6692112022447998</v>
      </c>
      <c r="M712" s="6">
        <v>3.6692112022447998</v>
      </c>
      <c r="N712" s="6">
        <v>3.6692112022447998</v>
      </c>
      <c r="O712" s="6">
        <v>3.6692112022447998</v>
      </c>
      <c r="P712" s="6">
        <v>3.6692112022447998</v>
      </c>
      <c r="Q712" s="6">
        <v>3.6692112022447998</v>
      </c>
      <c r="R712" s="6">
        <v>3.6692112022447998</v>
      </c>
      <c r="S712" s="6">
        <v>3.6692112022447998</v>
      </c>
      <c r="T712" s="6">
        <v>3.6692112022447998</v>
      </c>
      <c r="U712" s="6">
        <v>3.6692112022447998</v>
      </c>
      <c r="V712" s="6">
        <v>3.6692112022447998</v>
      </c>
      <c r="W712" s="6">
        <v>3.6692112022447998</v>
      </c>
      <c r="X712" s="6">
        <v>3.6692112022447998</v>
      </c>
      <c r="Y712" s="6">
        <v>3.6692112022447998</v>
      </c>
      <c r="Z712" s="6">
        <v>3.6692112022447998</v>
      </c>
      <c r="AA712" s="6">
        <v>3.6692112022447998</v>
      </c>
      <c r="AB712" s="6">
        <v>3.6692112022447998</v>
      </c>
      <c r="AC712" s="6">
        <v>3.6692112022447998</v>
      </c>
      <c r="AD712" s="6">
        <v>3.6692112022447998</v>
      </c>
      <c r="AE712" s="6">
        <v>3.6692112022447998</v>
      </c>
      <c r="AF712" s="6">
        <v>3.6692112022447998</v>
      </c>
      <c r="AG712" s="6">
        <v>3.6692112022447998</v>
      </c>
      <c r="AH712" s="6">
        <v>3.6692112022447998</v>
      </c>
      <c r="AI712" s="6">
        <v>3.6692112022447998</v>
      </c>
      <c r="AJ712" s="6">
        <v>3.6692112022447998</v>
      </c>
      <c r="AK712" s="6">
        <v>3.6692112022447998</v>
      </c>
      <c r="AL712" s="6">
        <v>3.6692112022447998</v>
      </c>
      <c r="AM712" s="6">
        <v>3.6692112022447998</v>
      </c>
      <c r="AN712" s="4"/>
      <c r="AO712" s="4"/>
    </row>
    <row r="713" spans="1:41" ht="18.75" customHeight="1" x14ac:dyDescent="0.25">
      <c r="A713" s="14" t="s">
        <v>347</v>
      </c>
      <c r="B713" s="2" t="s">
        <v>4</v>
      </c>
      <c r="C713" s="2" t="s">
        <v>2</v>
      </c>
      <c r="D713" s="2" t="s">
        <v>27</v>
      </c>
      <c r="E713" s="2" t="s">
        <v>39</v>
      </c>
      <c r="F713" s="2" t="s">
        <v>271</v>
      </c>
      <c r="G713" s="4"/>
      <c r="H713" s="6">
        <v>70.994925057355701</v>
      </c>
      <c r="I713" s="6">
        <v>81.192732224789395</v>
      </c>
      <c r="J713" s="6">
        <v>81.192732224789395</v>
      </c>
      <c r="K713" s="6">
        <v>81.192732224789395</v>
      </c>
      <c r="L713" s="6">
        <v>81.192732224789395</v>
      </c>
      <c r="M713" s="6">
        <v>81.192732224789395</v>
      </c>
      <c r="N713" s="6">
        <v>81.192732224789395</v>
      </c>
      <c r="O713" s="6">
        <v>81.192732224789395</v>
      </c>
      <c r="P713" s="6">
        <v>81.192732224789395</v>
      </c>
      <c r="Q713" s="6">
        <v>81.192732224789395</v>
      </c>
      <c r="R713" s="6">
        <v>81.192732224789395</v>
      </c>
      <c r="S713" s="6">
        <v>81.192732224789395</v>
      </c>
      <c r="T713" s="6">
        <v>81.192732224789395</v>
      </c>
      <c r="U713" s="6">
        <v>81.192732224789395</v>
      </c>
      <c r="V713" s="6">
        <v>81.192732224789395</v>
      </c>
      <c r="W713" s="6">
        <v>81.192732224789395</v>
      </c>
      <c r="X713" s="6">
        <v>81.192732224789395</v>
      </c>
      <c r="Y713" s="6">
        <v>81.192732224789395</v>
      </c>
      <c r="Z713" s="6">
        <v>81.192732224789395</v>
      </c>
      <c r="AA713" s="6">
        <v>81.192732224789395</v>
      </c>
      <c r="AB713" s="6">
        <v>81.192732224789395</v>
      </c>
      <c r="AC713" s="6">
        <v>81.192732224789395</v>
      </c>
      <c r="AD713" s="6">
        <v>81.192732224789395</v>
      </c>
      <c r="AE713" s="6">
        <v>81.192732224789395</v>
      </c>
      <c r="AF713" s="6">
        <v>81.192732224789395</v>
      </c>
      <c r="AG713" s="6">
        <v>81.192732224789395</v>
      </c>
      <c r="AH713" s="6">
        <v>81.192732224789395</v>
      </c>
      <c r="AI713" s="6">
        <v>81.192732224789395</v>
      </c>
      <c r="AJ713" s="6">
        <v>81.192732224789395</v>
      </c>
      <c r="AK713" s="6">
        <v>81.192732224789395</v>
      </c>
      <c r="AL713" s="6">
        <v>81.192732224789395</v>
      </c>
      <c r="AM713" s="6">
        <v>81.192732224789395</v>
      </c>
      <c r="AN713" s="4"/>
      <c r="AO713" s="4"/>
    </row>
    <row r="714" spans="1:41" ht="18.75" customHeight="1" x14ac:dyDescent="0.25">
      <c r="A714" s="14" t="s">
        <v>347</v>
      </c>
      <c r="B714" s="2" t="s">
        <v>4</v>
      </c>
      <c r="C714" s="2" t="s">
        <v>2</v>
      </c>
      <c r="D714" s="2" t="s">
        <v>27</v>
      </c>
      <c r="E714" s="2" t="s">
        <v>136</v>
      </c>
      <c r="F714" s="2" t="s">
        <v>264</v>
      </c>
      <c r="G714" s="4"/>
      <c r="H714" s="6">
        <v>1.0517168524590099</v>
      </c>
      <c r="I714" s="6">
        <v>1.2027868852459001</v>
      </c>
      <c r="J714" s="6">
        <v>1.2027868852459001</v>
      </c>
      <c r="K714" s="6">
        <v>1.2027868852459001</v>
      </c>
      <c r="L714" s="6">
        <v>1.2027868852459001</v>
      </c>
      <c r="M714" s="6">
        <v>1.2027868852459001</v>
      </c>
      <c r="N714" s="6">
        <v>1.2027868852459001</v>
      </c>
      <c r="O714" s="6">
        <v>1.2027868852459001</v>
      </c>
      <c r="P714" s="6">
        <v>1.2027868852459001</v>
      </c>
      <c r="Q714" s="6">
        <v>1.2027868852459001</v>
      </c>
      <c r="R714" s="6">
        <v>1.2027868852459001</v>
      </c>
      <c r="S714" s="6">
        <v>1.2027868852459001</v>
      </c>
      <c r="T714" s="6">
        <v>1.2027868852459001</v>
      </c>
      <c r="U714" s="6">
        <v>1.2027868852459001</v>
      </c>
      <c r="V714" s="6">
        <v>1.2027868852459001</v>
      </c>
      <c r="W714" s="6">
        <v>1.2027868852459001</v>
      </c>
      <c r="X714" s="6">
        <v>1.2027868852459001</v>
      </c>
      <c r="Y714" s="6">
        <v>1.2027868852459001</v>
      </c>
      <c r="Z714" s="6">
        <v>1.2027868852459001</v>
      </c>
      <c r="AA714" s="6">
        <v>1.2027868852459001</v>
      </c>
      <c r="AB714" s="6">
        <v>1.2027868852459001</v>
      </c>
      <c r="AC714" s="6">
        <v>1.2027868852459001</v>
      </c>
      <c r="AD714" s="6">
        <v>1.2027868852459001</v>
      </c>
      <c r="AE714" s="6">
        <v>1.2027868852459001</v>
      </c>
      <c r="AF714" s="6">
        <v>1.2027868852459001</v>
      </c>
      <c r="AG714" s="6">
        <v>1.2027868852459001</v>
      </c>
      <c r="AH714" s="6">
        <v>1.2027868852459001</v>
      </c>
      <c r="AI714" s="6">
        <v>1.2027868852459001</v>
      </c>
      <c r="AJ714" s="6">
        <v>1.2027868852459001</v>
      </c>
      <c r="AK714" s="6">
        <v>1.2027868852459001</v>
      </c>
      <c r="AL714" s="6">
        <v>1.2027868852459001</v>
      </c>
      <c r="AM714" s="6">
        <v>1.2027868852459001</v>
      </c>
      <c r="AN714" s="4"/>
      <c r="AO714" s="4"/>
    </row>
    <row r="715" spans="1:41" ht="18.75" customHeight="1" x14ac:dyDescent="0.25">
      <c r="A715" s="14" t="s">
        <v>347</v>
      </c>
      <c r="B715" s="2" t="s">
        <v>4</v>
      </c>
      <c r="C715" s="2" t="s">
        <v>2</v>
      </c>
      <c r="D715" s="2" t="s">
        <v>27</v>
      </c>
      <c r="E715" s="2" t="s">
        <v>40</v>
      </c>
      <c r="F715" s="2" t="s">
        <v>162</v>
      </c>
      <c r="G715" s="4"/>
      <c r="H715" s="6">
        <v>720.61637872821598</v>
      </c>
      <c r="I715" s="6">
        <v>681.81480473396005</v>
      </c>
      <c r="J715" s="6">
        <v>648.41491229972496</v>
      </c>
      <c r="K715" s="6">
        <v>615.01501986549101</v>
      </c>
      <c r="L715" s="6">
        <v>581.61512743125604</v>
      </c>
      <c r="M715" s="6">
        <v>535.09750655160099</v>
      </c>
      <c r="N715" s="6">
        <v>488.57988567194599</v>
      </c>
      <c r="O715" s="6">
        <v>451.69183588111702</v>
      </c>
      <c r="P715" s="6">
        <v>336.48190073937599</v>
      </c>
      <c r="Q715" s="6">
        <v>216.763858972425</v>
      </c>
      <c r="R715" s="6">
        <v>110.882989790121</v>
      </c>
      <c r="S715" s="6">
        <v>110.882989790121</v>
      </c>
      <c r="T715" s="6">
        <v>110.882989790121</v>
      </c>
      <c r="U715" s="6">
        <v>39.110409841057901</v>
      </c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4"/>
      <c r="AO715" s="4"/>
    </row>
    <row r="716" spans="1:41" ht="18.75" customHeight="1" x14ac:dyDescent="0.25">
      <c r="A716" s="14" t="s">
        <v>347</v>
      </c>
      <c r="B716" s="2" t="s">
        <v>4</v>
      </c>
      <c r="C716" s="2" t="s">
        <v>2</v>
      </c>
      <c r="D716" s="2" t="s">
        <v>27</v>
      </c>
      <c r="E716" s="2" t="s">
        <v>40</v>
      </c>
      <c r="F716" s="2" t="s">
        <v>166</v>
      </c>
      <c r="G716" s="4"/>
      <c r="H716" s="6"/>
      <c r="I716" s="6"/>
      <c r="J716" s="6"/>
      <c r="K716" s="6"/>
      <c r="L716" s="6"/>
      <c r="M716" s="6"/>
      <c r="N716" s="6"/>
      <c r="O716" s="6"/>
      <c r="P716" s="6">
        <v>78.321885350911302</v>
      </c>
      <c r="Q716" s="6">
        <v>161.15187732703299</v>
      </c>
      <c r="R716" s="6">
        <v>129.07394619944699</v>
      </c>
      <c r="S716" s="6">
        <v>129.07394619944699</v>
      </c>
      <c r="T716" s="6">
        <v>129.07394619944699</v>
      </c>
      <c r="U716" s="6">
        <v>129.25196183524201</v>
      </c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4"/>
      <c r="AO716" s="4"/>
    </row>
    <row r="717" spans="1:41" ht="18.75" customHeight="1" x14ac:dyDescent="0.25">
      <c r="A717" s="14" t="s">
        <v>347</v>
      </c>
      <c r="B717" s="2" t="s">
        <v>4</v>
      </c>
      <c r="C717" s="2" t="s">
        <v>2</v>
      </c>
      <c r="D717" s="2" t="s">
        <v>27</v>
      </c>
      <c r="E717" s="2" t="s">
        <v>40</v>
      </c>
      <c r="F717" s="2" t="s">
        <v>188</v>
      </c>
      <c r="G717" s="4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>
        <v>71.594564313267895</v>
      </c>
      <c r="V717" s="6">
        <v>239.956935989568</v>
      </c>
      <c r="W717" s="6">
        <v>239.956935989568</v>
      </c>
      <c r="X717" s="6">
        <v>239.956935989568</v>
      </c>
      <c r="Y717" s="6">
        <v>239.956935989568</v>
      </c>
      <c r="Z717" s="6">
        <v>239.956935989568</v>
      </c>
      <c r="AA717" s="6">
        <v>239.956935989568</v>
      </c>
      <c r="AB717" s="6">
        <v>239.956935989568</v>
      </c>
      <c r="AC717" s="6">
        <v>239.956935989568</v>
      </c>
      <c r="AD717" s="6">
        <v>239.956935989568</v>
      </c>
      <c r="AE717" s="6">
        <v>239.956935989568</v>
      </c>
      <c r="AF717" s="6">
        <v>239.956935989568</v>
      </c>
      <c r="AG717" s="6">
        <v>239.956935989568</v>
      </c>
      <c r="AH717" s="6">
        <v>239.956935989568</v>
      </c>
      <c r="AI717" s="6">
        <v>239.956935989568</v>
      </c>
      <c r="AJ717" s="6">
        <v>239.956935989568</v>
      </c>
      <c r="AK717" s="6">
        <v>239.956935989568</v>
      </c>
      <c r="AL717" s="6">
        <v>239.956935989568</v>
      </c>
      <c r="AM717" s="6">
        <v>239.956935989568</v>
      </c>
      <c r="AN717" s="4"/>
      <c r="AO717" s="4"/>
    </row>
    <row r="718" spans="1:41" ht="18.75" customHeight="1" x14ac:dyDescent="0.25">
      <c r="A718" s="14" t="s">
        <v>347</v>
      </c>
      <c r="B718" s="2" t="s">
        <v>4</v>
      </c>
      <c r="C718" s="2" t="s">
        <v>2</v>
      </c>
      <c r="D718" s="2" t="s">
        <v>27</v>
      </c>
      <c r="E718" s="2" t="s">
        <v>137</v>
      </c>
      <c r="F718" s="2" t="s">
        <v>274</v>
      </c>
      <c r="G718" s="4"/>
      <c r="H718" s="6">
        <v>725.94331494783296</v>
      </c>
      <c r="I718" s="6">
        <v>687.14174095357703</v>
      </c>
      <c r="J718" s="6">
        <v>653.74184851934297</v>
      </c>
      <c r="K718" s="6">
        <v>620.341956085108</v>
      </c>
      <c r="L718" s="6">
        <v>586.94206365087405</v>
      </c>
      <c r="M718" s="6">
        <v>540.42444277121899</v>
      </c>
      <c r="N718" s="6">
        <v>493.90682189156399</v>
      </c>
      <c r="O718" s="6">
        <v>457.018772100734</v>
      </c>
      <c r="P718" s="6">
        <v>420.13072230990502</v>
      </c>
      <c r="Q718" s="6">
        <v>383.242672519076</v>
      </c>
      <c r="R718" s="6">
        <v>245.283872209186</v>
      </c>
      <c r="S718" s="6">
        <v>245.283872209186</v>
      </c>
      <c r="T718" s="6">
        <v>245.283872209186</v>
      </c>
      <c r="U718" s="6">
        <v>173.68930789591801</v>
      </c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4"/>
      <c r="AO718" s="4"/>
    </row>
    <row r="719" spans="1:41" ht="18.75" customHeight="1" x14ac:dyDescent="0.25">
      <c r="A719" s="14" t="s">
        <v>347</v>
      </c>
      <c r="B719" s="2" t="s">
        <v>4</v>
      </c>
      <c r="C719" s="2" t="s">
        <v>2</v>
      </c>
      <c r="D719" s="2" t="s">
        <v>27</v>
      </c>
      <c r="E719" s="2" t="s">
        <v>41</v>
      </c>
      <c r="F719" s="2" t="s">
        <v>189</v>
      </c>
      <c r="G719" s="4"/>
      <c r="H719" s="6">
        <v>7.7547723613739503</v>
      </c>
      <c r="I719" s="6">
        <v>2.43678076346509</v>
      </c>
      <c r="J719" s="6">
        <v>5.3637996561782897</v>
      </c>
      <c r="K719" s="6">
        <v>8.3605891025349397</v>
      </c>
      <c r="L719" s="6">
        <v>11.427149102534999</v>
      </c>
      <c r="M719" s="6">
        <v>14.5634796561786</v>
      </c>
      <c r="N719" s="6">
        <v>17.769580763465601</v>
      </c>
      <c r="O719" s="6">
        <v>20.914959760683502</v>
      </c>
      <c r="P719" s="6">
        <v>24.1215792592924</v>
      </c>
      <c r="Q719" s="6">
        <v>27.389439259292299</v>
      </c>
      <c r="R719" s="6">
        <v>30.7185397606832</v>
      </c>
      <c r="S719" s="6">
        <v>34.108880763465102</v>
      </c>
      <c r="T719" s="6">
        <v>37.620979489676898</v>
      </c>
      <c r="U719" s="6">
        <v>41.186248852782697</v>
      </c>
      <c r="V719" s="6">
        <v>44.804688852782803</v>
      </c>
      <c r="W719" s="6">
        <v>48.476299489676997</v>
      </c>
      <c r="X719" s="6">
        <v>52.201080763465299</v>
      </c>
      <c r="Y719" s="6">
        <v>56.1520280991585</v>
      </c>
      <c r="Z719" s="6">
        <v>60.159271767005002</v>
      </c>
      <c r="AA719" s="6">
        <v>64.222811767005098</v>
      </c>
      <c r="AB719" s="6">
        <v>68.342648099158595</v>
      </c>
      <c r="AC719" s="6">
        <v>72.5187807634656</v>
      </c>
      <c r="AD719" s="6">
        <v>76.664485984783894</v>
      </c>
      <c r="AE719" s="6">
        <v>80.8625885954431</v>
      </c>
      <c r="AF719" s="6">
        <v>85.113088595443003</v>
      </c>
      <c r="AG719" s="6">
        <v>89.415985984783802</v>
      </c>
      <c r="AH719" s="6">
        <v>93.771280763465398</v>
      </c>
      <c r="AI719" s="6">
        <v>97.936045471243204</v>
      </c>
      <c r="AJ719" s="6">
        <v>102.153327825132</v>
      </c>
      <c r="AK719" s="6">
        <v>106.423127825132</v>
      </c>
      <c r="AL719" s="6">
        <v>110.745445471243</v>
      </c>
      <c r="AM719" s="6">
        <v>115.120280763465</v>
      </c>
      <c r="AN719" s="4"/>
      <c r="AO719" s="4"/>
    </row>
    <row r="720" spans="1:41" ht="18.75" customHeight="1" x14ac:dyDescent="0.25">
      <c r="A720" s="14" t="s">
        <v>347</v>
      </c>
      <c r="B720" s="2" t="s">
        <v>4</v>
      </c>
      <c r="C720" s="2" t="s">
        <v>2</v>
      </c>
      <c r="D720" s="2" t="s">
        <v>27</v>
      </c>
      <c r="E720" s="2" t="s">
        <v>41</v>
      </c>
      <c r="F720" s="2" t="s">
        <v>270</v>
      </c>
      <c r="G720" s="4"/>
      <c r="H720" s="6">
        <v>19.101209326837601</v>
      </c>
      <c r="I720" s="6">
        <v>20.333545412439999</v>
      </c>
      <c r="J720" s="6">
        <v>20.333545412439999</v>
      </c>
      <c r="K720" s="6">
        <v>20.333545412439999</v>
      </c>
      <c r="L720" s="6">
        <v>20.333545412439999</v>
      </c>
      <c r="M720" s="6">
        <v>20.333545412439999</v>
      </c>
      <c r="N720" s="6">
        <v>20.333545412439999</v>
      </c>
      <c r="O720" s="6">
        <v>20.333545412439999</v>
      </c>
      <c r="P720" s="6">
        <v>20.333545412439999</v>
      </c>
      <c r="Q720" s="6">
        <v>20.333545412439999</v>
      </c>
      <c r="R720" s="6">
        <v>20.333545412439999</v>
      </c>
      <c r="S720" s="6">
        <v>20.333545412439999</v>
      </c>
      <c r="T720" s="6">
        <v>20.333545412439999</v>
      </c>
      <c r="U720" s="6">
        <v>20.333545412439999</v>
      </c>
      <c r="V720" s="6">
        <v>20.333545412439999</v>
      </c>
      <c r="W720" s="6">
        <v>20.333545412439999</v>
      </c>
      <c r="X720" s="6">
        <v>20.333545412439999</v>
      </c>
      <c r="Y720" s="6">
        <v>20.333545412439999</v>
      </c>
      <c r="Z720" s="6">
        <v>20.333545412439999</v>
      </c>
      <c r="AA720" s="6">
        <v>20.333545412439999</v>
      </c>
      <c r="AB720" s="6">
        <v>20.333545412439999</v>
      </c>
      <c r="AC720" s="6">
        <v>20.333545412439999</v>
      </c>
      <c r="AD720" s="6">
        <v>20.333545412439999</v>
      </c>
      <c r="AE720" s="6">
        <v>20.333545412439999</v>
      </c>
      <c r="AF720" s="6">
        <v>20.333545412439999</v>
      </c>
      <c r="AG720" s="6">
        <v>20.333545412439999</v>
      </c>
      <c r="AH720" s="6">
        <v>20.333545412439999</v>
      </c>
      <c r="AI720" s="6">
        <v>20.333545412439999</v>
      </c>
      <c r="AJ720" s="6">
        <v>20.333545412439999</v>
      </c>
      <c r="AK720" s="6">
        <v>20.333545412439999</v>
      </c>
      <c r="AL720" s="6">
        <v>20.333545412439999</v>
      </c>
      <c r="AM720" s="6">
        <v>20.333545412439999</v>
      </c>
      <c r="AN720" s="4"/>
      <c r="AO720" s="4"/>
    </row>
    <row r="721" spans="1:41" ht="18.75" customHeight="1" x14ac:dyDescent="0.25">
      <c r="A721" s="14" t="s">
        <v>347</v>
      </c>
      <c r="B721" s="2" t="s">
        <v>4</v>
      </c>
      <c r="C721" s="2" t="s">
        <v>2</v>
      </c>
      <c r="D721" s="2" t="s">
        <v>27</v>
      </c>
      <c r="E721" s="2" t="s">
        <v>41</v>
      </c>
      <c r="F721" s="2" t="s">
        <v>271</v>
      </c>
      <c r="G721" s="4"/>
      <c r="H721" s="6">
        <v>32.274518311788398</v>
      </c>
      <c r="I721" s="6">
        <v>36.910473824094701</v>
      </c>
      <c r="J721" s="6">
        <v>36.910473824094701</v>
      </c>
      <c r="K721" s="6">
        <v>36.910473824094701</v>
      </c>
      <c r="L721" s="6">
        <v>36.910473824094701</v>
      </c>
      <c r="M721" s="6">
        <v>36.910473824094701</v>
      </c>
      <c r="N721" s="6">
        <v>36.910473824094701</v>
      </c>
      <c r="O721" s="6">
        <v>36.910473824094701</v>
      </c>
      <c r="P721" s="6">
        <v>36.910473824094701</v>
      </c>
      <c r="Q721" s="6">
        <v>36.910473824094701</v>
      </c>
      <c r="R721" s="6">
        <v>36.910473824094701</v>
      </c>
      <c r="S721" s="6">
        <v>36.910473824094701</v>
      </c>
      <c r="T721" s="6">
        <v>36.910473824094701</v>
      </c>
      <c r="U721" s="6">
        <v>36.910473824094701</v>
      </c>
      <c r="V721" s="6">
        <v>36.910473824094701</v>
      </c>
      <c r="W721" s="6">
        <v>36.910473824094701</v>
      </c>
      <c r="X721" s="6">
        <v>36.910473824094701</v>
      </c>
      <c r="Y721" s="6">
        <v>36.910473824094701</v>
      </c>
      <c r="Z721" s="6">
        <v>36.910473824094701</v>
      </c>
      <c r="AA721" s="6">
        <v>36.910473824094701</v>
      </c>
      <c r="AB721" s="6">
        <v>36.910473824094701</v>
      </c>
      <c r="AC721" s="6">
        <v>36.910473824094701</v>
      </c>
      <c r="AD721" s="6">
        <v>36.910473824094701</v>
      </c>
      <c r="AE721" s="6">
        <v>36.910473824094701</v>
      </c>
      <c r="AF721" s="6">
        <v>36.910473824094701</v>
      </c>
      <c r="AG721" s="6">
        <v>36.910473824094701</v>
      </c>
      <c r="AH721" s="6">
        <v>36.910473824094701</v>
      </c>
      <c r="AI721" s="6">
        <v>36.910473824094701</v>
      </c>
      <c r="AJ721" s="6">
        <v>36.910473824094701</v>
      </c>
      <c r="AK721" s="6">
        <v>36.910473824094701</v>
      </c>
      <c r="AL721" s="6">
        <v>36.910473824094701</v>
      </c>
      <c r="AM721" s="6">
        <v>36.910473824094701</v>
      </c>
      <c r="AN721" s="4"/>
      <c r="AO721" s="4"/>
    </row>
    <row r="722" spans="1:41" ht="18.75" customHeight="1" x14ac:dyDescent="0.25">
      <c r="A722" s="14" t="s">
        <v>347</v>
      </c>
      <c r="B722" s="2" t="s">
        <v>4</v>
      </c>
      <c r="C722" s="2" t="s">
        <v>2</v>
      </c>
      <c r="D722" s="2" t="s">
        <v>27</v>
      </c>
      <c r="E722" s="2" t="s">
        <v>42</v>
      </c>
      <c r="F722" s="2" t="s">
        <v>163</v>
      </c>
      <c r="G722" s="4"/>
      <c r="H722" s="6">
        <v>108.583327726555</v>
      </c>
      <c r="I722" s="6">
        <v>104.968907819992</v>
      </c>
      <c r="J722" s="6">
        <v>94.397617121401794</v>
      </c>
      <c r="K722" s="6">
        <v>93.596366515180407</v>
      </c>
      <c r="L722" s="6">
        <v>51.504170169832697</v>
      </c>
      <c r="M722" s="6">
        <v>51.504170169832697</v>
      </c>
      <c r="N722" s="6">
        <v>51.504170169832697</v>
      </c>
      <c r="O722" s="6">
        <v>51.504170169832697</v>
      </c>
      <c r="P722" s="6">
        <v>16.1127408665395</v>
      </c>
      <c r="Q722" s="6">
        <v>5.5023366949619597</v>
      </c>
      <c r="R722" s="6">
        <v>2.7553410897176001</v>
      </c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4"/>
      <c r="AO722" s="4"/>
    </row>
    <row r="723" spans="1:41" ht="18.75" customHeight="1" x14ac:dyDescent="0.25">
      <c r="A723" s="14" t="s">
        <v>347</v>
      </c>
      <c r="B723" s="2" t="s">
        <v>4</v>
      </c>
      <c r="C723" s="2" t="s">
        <v>2</v>
      </c>
      <c r="D723" s="2" t="s">
        <v>27</v>
      </c>
      <c r="E723" s="2" t="s">
        <v>42</v>
      </c>
      <c r="F723" s="2" t="s">
        <v>164</v>
      </c>
      <c r="G723" s="4"/>
      <c r="H723" s="6"/>
      <c r="I723" s="6"/>
      <c r="J723" s="6"/>
      <c r="K723" s="6"/>
      <c r="L723" s="6"/>
      <c r="M723" s="6">
        <v>4.2173237210894001</v>
      </c>
      <c r="N723" s="6">
        <v>3.9923997892979699</v>
      </c>
      <c r="O723" s="6">
        <v>0.454843686645441</v>
      </c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4"/>
      <c r="AO723" s="4"/>
    </row>
    <row r="724" spans="1:41" ht="18.75" customHeight="1" x14ac:dyDescent="0.25">
      <c r="A724" s="14" t="s">
        <v>347</v>
      </c>
      <c r="B724" s="2" t="s">
        <v>4</v>
      </c>
      <c r="C724" s="2" t="s">
        <v>2</v>
      </c>
      <c r="D724" s="2" t="s">
        <v>27</v>
      </c>
      <c r="E724" s="2" t="s">
        <v>42</v>
      </c>
      <c r="F724" s="2" t="s">
        <v>167</v>
      </c>
      <c r="G724" s="4"/>
      <c r="H724" s="6">
        <v>5.3745045379355103</v>
      </c>
      <c r="I724" s="6">
        <v>5.0787114532931703</v>
      </c>
      <c r="J724" s="6">
        <v>4.8554713894121404</v>
      </c>
      <c r="K724" s="6">
        <v>4.63223132553113</v>
      </c>
      <c r="L724" s="6">
        <v>4.4089912616501099</v>
      </c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4"/>
      <c r="AO724" s="4"/>
    </row>
    <row r="725" spans="1:41" ht="18.75" customHeight="1" x14ac:dyDescent="0.25">
      <c r="A725" s="14" t="s">
        <v>347</v>
      </c>
      <c r="B725" s="2" t="s">
        <v>4</v>
      </c>
      <c r="C725" s="2" t="s">
        <v>2</v>
      </c>
      <c r="D725" s="2" t="s">
        <v>27</v>
      </c>
      <c r="E725" s="2" t="s">
        <v>42</v>
      </c>
      <c r="F725" s="2" t="s">
        <v>190</v>
      </c>
      <c r="G725" s="4"/>
      <c r="H725" s="6"/>
      <c r="I725" s="6"/>
      <c r="J725" s="6">
        <v>10.797013477063301</v>
      </c>
      <c r="K725" s="6">
        <v>11.824015504461601</v>
      </c>
      <c r="L725" s="6">
        <v>54.141991913690298</v>
      </c>
      <c r="M725" s="6">
        <v>54.336228096955097</v>
      </c>
      <c r="N725" s="6">
        <v>54.563749314154499</v>
      </c>
      <c r="O725" s="6">
        <v>58.103014056570998</v>
      </c>
      <c r="P725" s="6">
        <v>93.950991366391705</v>
      </c>
      <c r="Q725" s="6">
        <v>104.56309553796901</v>
      </c>
      <c r="R725" s="6">
        <v>107.311786823332</v>
      </c>
      <c r="S725" s="6">
        <v>110.068819273285</v>
      </c>
      <c r="T725" s="6">
        <v>110.069925606992</v>
      </c>
      <c r="U725" s="6">
        <v>110.071008773846</v>
      </c>
      <c r="V725" s="6">
        <v>110.072068773846</v>
      </c>
      <c r="W725" s="6">
        <v>110.073105606992</v>
      </c>
      <c r="X725" s="6">
        <v>110.07411927328501</v>
      </c>
      <c r="Y725" s="6">
        <v>110.075138848406</v>
      </c>
      <c r="Z725" s="6">
        <v>110.076128635966</v>
      </c>
      <c r="AA725" s="6">
        <v>110.07708863596601</v>
      </c>
      <c r="AB725" s="6">
        <v>110.078018848406</v>
      </c>
      <c r="AC725" s="6">
        <v>110.078919273285</v>
      </c>
      <c r="AD725" s="6">
        <v>110.080704289877</v>
      </c>
      <c r="AE725" s="6">
        <v>110.082466798173</v>
      </c>
      <c r="AF725" s="6">
        <v>110.084206798173</v>
      </c>
      <c r="AG725" s="6">
        <v>110.085924289877</v>
      </c>
      <c r="AH725" s="6">
        <v>110.087619273285</v>
      </c>
      <c r="AI725" s="6">
        <v>110.090050688614</v>
      </c>
      <c r="AJ725" s="6">
        <v>110.09246639627899</v>
      </c>
      <c r="AK725" s="6">
        <v>110.094866396279</v>
      </c>
      <c r="AL725" s="6">
        <v>110.09725068861501</v>
      </c>
      <c r="AM725" s="6">
        <v>110.099619273285</v>
      </c>
      <c r="AN725" s="4"/>
      <c r="AO725" s="4"/>
    </row>
    <row r="726" spans="1:41" ht="18.75" customHeight="1" x14ac:dyDescent="0.25">
      <c r="A726" s="14" t="s">
        <v>347</v>
      </c>
      <c r="B726" s="2" t="s">
        <v>4</v>
      </c>
      <c r="C726" s="2" t="s">
        <v>2</v>
      </c>
      <c r="D726" s="2" t="s">
        <v>27</v>
      </c>
      <c r="E726" s="2" t="s">
        <v>138</v>
      </c>
      <c r="F726" s="2" t="s">
        <v>273</v>
      </c>
      <c r="G726" s="4"/>
      <c r="H726" s="6">
        <v>108.583327726555</v>
      </c>
      <c r="I726" s="6">
        <v>104.968907819992</v>
      </c>
      <c r="J726" s="6">
        <v>94.397617121401794</v>
      </c>
      <c r="K726" s="6">
        <v>93.596366515180407</v>
      </c>
      <c r="L726" s="6">
        <v>51.504170169832697</v>
      </c>
      <c r="M726" s="6">
        <v>51.504170169832697</v>
      </c>
      <c r="N726" s="6">
        <v>51.504170169832697</v>
      </c>
      <c r="O726" s="6">
        <v>51.504170169832697</v>
      </c>
      <c r="P726" s="6">
        <v>16.1127408665395</v>
      </c>
      <c r="Q726" s="6">
        <v>5.5023366949619597</v>
      </c>
      <c r="R726" s="6">
        <v>2.7553410897176001</v>
      </c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4"/>
      <c r="AO726" s="4"/>
    </row>
    <row r="727" spans="1:41" ht="18.75" customHeight="1" x14ac:dyDescent="0.25">
      <c r="A727" s="14" t="s">
        <v>347</v>
      </c>
      <c r="B727" s="2" t="s">
        <v>4</v>
      </c>
      <c r="C727" s="2" t="s">
        <v>2</v>
      </c>
      <c r="D727" s="2" t="s">
        <v>27</v>
      </c>
      <c r="E727" s="2" t="s">
        <v>139</v>
      </c>
      <c r="F727" s="2" t="s">
        <v>275</v>
      </c>
      <c r="G727" s="4"/>
      <c r="H727" s="6">
        <v>5.6352908998762903</v>
      </c>
      <c r="I727" s="6">
        <v>5.3251450871105197</v>
      </c>
      <c r="J727" s="6">
        <v>5.09107277558918</v>
      </c>
      <c r="K727" s="6">
        <v>4.8570004640678297</v>
      </c>
      <c r="L727" s="6">
        <v>4.62292815254649</v>
      </c>
      <c r="M727" s="6">
        <v>4.3888558410251504</v>
      </c>
      <c r="N727" s="6">
        <v>4.1547835295038098</v>
      </c>
      <c r="O727" s="6">
        <v>0.47334364229729903</v>
      </c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4"/>
      <c r="AO727" s="4"/>
    </row>
    <row r="728" spans="1:41" ht="18.75" customHeight="1" x14ac:dyDescent="0.25">
      <c r="A728" s="14" t="s">
        <v>347</v>
      </c>
      <c r="B728" s="2" t="s">
        <v>4</v>
      </c>
      <c r="C728" s="2" t="s">
        <v>2</v>
      </c>
      <c r="D728" s="2" t="s">
        <v>27</v>
      </c>
      <c r="E728" s="2" t="s">
        <v>140</v>
      </c>
      <c r="F728" s="2" t="s">
        <v>278</v>
      </c>
      <c r="G728" s="4"/>
      <c r="H728" s="6">
        <v>7.6261793933805194E-2</v>
      </c>
      <c r="I728" s="6">
        <v>7.4876163330034495E-2</v>
      </c>
      <c r="J728" s="6">
        <v>7.4922840149444794E-2</v>
      </c>
      <c r="K728" s="6">
        <v>7.4969516968854996E-2</v>
      </c>
      <c r="L728" s="6">
        <v>7.5016193788265295E-2</v>
      </c>
      <c r="M728" s="6">
        <v>6.9307107423537101E-2</v>
      </c>
      <c r="N728" s="6">
        <v>6.3598021058808796E-2</v>
      </c>
      <c r="O728" s="6">
        <v>5.8900117824654999E-2</v>
      </c>
      <c r="P728" s="6">
        <v>5.4202214590501202E-2</v>
      </c>
      <c r="Q728" s="6">
        <v>5.0308158339698601E-2</v>
      </c>
      <c r="R728" s="6">
        <v>4.6414102088896E-2</v>
      </c>
      <c r="S728" s="6">
        <v>4.2520045838093302E-2</v>
      </c>
      <c r="T728" s="6">
        <v>3.9788271493942498E-2</v>
      </c>
      <c r="U728" s="6">
        <v>3.7056497149791701E-2</v>
      </c>
      <c r="V728" s="6">
        <v>1.79651735218327E-2</v>
      </c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4"/>
      <c r="AO728" s="4"/>
    </row>
    <row r="729" spans="1:41" ht="18.75" customHeight="1" x14ac:dyDescent="0.25">
      <c r="A729" s="14" t="s">
        <v>347</v>
      </c>
      <c r="B729" s="2" t="s">
        <v>4</v>
      </c>
      <c r="C729" s="2" t="s">
        <v>2</v>
      </c>
      <c r="D729" s="2" t="s">
        <v>27</v>
      </c>
      <c r="E729" s="2" t="s">
        <v>43</v>
      </c>
      <c r="F729" s="2" t="s">
        <v>192</v>
      </c>
      <c r="G729" s="4"/>
      <c r="H729" s="6"/>
      <c r="I729" s="6"/>
      <c r="J729" s="6"/>
      <c r="K729" s="6"/>
      <c r="L729" s="6"/>
      <c r="M729" s="6"/>
      <c r="N729" s="6"/>
      <c r="O729" s="6"/>
      <c r="P729" s="6">
        <v>11.1882450944049</v>
      </c>
      <c r="Q729" s="6">
        <v>16.690939556065999</v>
      </c>
      <c r="R729" s="6">
        <v>17.257523672285899</v>
      </c>
      <c r="S729" s="6">
        <v>17.7536307170888</v>
      </c>
      <c r="T729" s="6">
        <v>18.1395224969407</v>
      </c>
      <c r="U729" s="6">
        <v>18.557670532469199</v>
      </c>
      <c r="V729" s="6">
        <v>19.097573704635401</v>
      </c>
      <c r="W729" s="6">
        <v>19.480612057377101</v>
      </c>
      <c r="X729" s="6">
        <v>19.847734886280598</v>
      </c>
      <c r="Y729" s="6">
        <v>20.2914961679746</v>
      </c>
      <c r="Z729" s="6">
        <v>20.737286808821601</v>
      </c>
      <c r="AA729" s="6">
        <v>21.185106808821601</v>
      </c>
      <c r="AB729" s="6">
        <v>21.6349561679746</v>
      </c>
      <c r="AC729" s="6">
        <v>22.086834886280499</v>
      </c>
      <c r="AD729" s="6">
        <v>22.6874309338594</v>
      </c>
      <c r="AE729" s="6">
        <v>23.2885389576488</v>
      </c>
      <c r="AF729" s="6">
        <v>23.890158957648801</v>
      </c>
      <c r="AG729" s="6">
        <v>24.492290933859401</v>
      </c>
      <c r="AH729" s="6">
        <v>25.094934886280502</v>
      </c>
      <c r="AI729" s="6">
        <v>25.784553322467101</v>
      </c>
      <c r="AJ729" s="6">
        <v>26.473712540560399</v>
      </c>
      <c r="AK729" s="6">
        <v>27.1624125405604</v>
      </c>
      <c r="AL729" s="6">
        <v>27.8506533224671</v>
      </c>
      <c r="AM729" s="6">
        <v>28.538434886280498</v>
      </c>
      <c r="AN729" s="4"/>
      <c r="AO729" s="4"/>
    </row>
    <row r="730" spans="1:41" ht="18.75" customHeight="1" x14ac:dyDescent="0.25">
      <c r="A730" s="14" t="s">
        <v>347</v>
      </c>
      <c r="B730" s="2" t="s">
        <v>4</v>
      </c>
      <c r="C730" s="2" t="s">
        <v>2</v>
      </c>
      <c r="D730" s="2" t="s">
        <v>27</v>
      </c>
      <c r="E730" s="2" t="s">
        <v>43</v>
      </c>
      <c r="F730" s="2" t="s">
        <v>267</v>
      </c>
      <c r="G730" s="4"/>
      <c r="H730" s="6">
        <v>21.911949182429201</v>
      </c>
      <c r="I730" s="6">
        <v>21.911949182429201</v>
      </c>
      <c r="J730" s="6">
        <v>21.911949182429201</v>
      </c>
      <c r="K730" s="6">
        <v>21.911949182429201</v>
      </c>
      <c r="L730" s="6">
        <v>21.911949182429201</v>
      </c>
      <c r="M730" s="6">
        <v>21.911949182429201</v>
      </c>
      <c r="N730" s="6">
        <v>21.911949182429201</v>
      </c>
      <c r="O730" s="6">
        <v>21.911949182429201</v>
      </c>
      <c r="P730" s="6">
        <v>4.9220019927835397</v>
      </c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4"/>
      <c r="AO730" s="4"/>
    </row>
    <row r="731" spans="1:41" ht="18.75" customHeight="1" x14ac:dyDescent="0.25">
      <c r="A731" s="14" t="s">
        <v>347</v>
      </c>
      <c r="B731" s="2" t="s">
        <v>4</v>
      </c>
      <c r="C731" s="2" t="s">
        <v>2</v>
      </c>
      <c r="D731" s="2" t="s">
        <v>27</v>
      </c>
      <c r="E731" s="2" t="s">
        <v>43</v>
      </c>
      <c r="F731" s="2" t="s">
        <v>268</v>
      </c>
      <c r="G731" s="4"/>
      <c r="H731" s="6">
        <v>0.34307320723463097</v>
      </c>
      <c r="I731" s="6">
        <v>0.324735989766188</v>
      </c>
      <c r="J731" s="6">
        <v>0.30895155042669498</v>
      </c>
      <c r="K731" s="6">
        <v>0.293167111087202</v>
      </c>
      <c r="L731" s="6">
        <v>0.27738267174770898</v>
      </c>
      <c r="M731" s="6">
        <v>0.25539893133781899</v>
      </c>
      <c r="N731" s="6">
        <v>0.23341519092792901</v>
      </c>
      <c r="O731" s="6">
        <v>0.21598228495609101</v>
      </c>
      <c r="P731" s="6">
        <v>0.19854937898425201</v>
      </c>
      <c r="Q731" s="6">
        <v>0.18111647301241299</v>
      </c>
      <c r="R731" s="6">
        <v>0.115918588943521</v>
      </c>
      <c r="S731" s="6">
        <v>0.115918588943522</v>
      </c>
      <c r="T731" s="6">
        <v>0.115918588943522</v>
      </c>
      <c r="U731" s="6">
        <v>8.2083747718646502E-2</v>
      </c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4"/>
      <c r="AO731" s="4"/>
    </row>
    <row r="732" spans="1:41" ht="18.75" customHeight="1" x14ac:dyDescent="0.25">
      <c r="A732" s="14" t="s">
        <v>347</v>
      </c>
      <c r="B732" s="2" t="s">
        <v>4</v>
      </c>
      <c r="C732" s="2" t="s">
        <v>2</v>
      </c>
      <c r="D732" s="2" t="s">
        <v>27</v>
      </c>
      <c r="E732" s="2" t="s">
        <v>43</v>
      </c>
      <c r="F732" s="2" t="s">
        <v>269</v>
      </c>
      <c r="G732" s="4"/>
      <c r="H732" s="6">
        <v>0.2616498060113</v>
      </c>
      <c r="I732" s="6">
        <v>0.2616498060113</v>
      </c>
      <c r="J732" s="6">
        <v>0.2616498060113</v>
      </c>
      <c r="K732" s="6">
        <v>0.2616498060113</v>
      </c>
      <c r="L732" s="6">
        <v>0.2616498060113</v>
      </c>
      <c r="M732" s="6">
        <v>0.2616498060113</v>
      </c>
      <c r="N732" s="6">
        <v>0.249451491838973</v>
      </c>
      <c r="O732" s="6">
        <v>0.22421666529221701</v>
      </c>
      <c r="P732" s="6">
        <v>0.19898183874545999</v>
      </c>
      <c r="Q732" s="6">
        <v>0.17491641924635301</v>
      </c>
      <c r="R732" s="6">
        <v>0.150850999747246</v>
      </c>
      <c r="S732" s="6">
        <v>0.12678558024813999</v>
      </c>
      <c r="T732" s="6">
        <v>0.11433097149276</v>
      </c>
      <c r="U732" s="6">
        <v>0.101876362737381</v>
      </c>
      <c r="V732" s="6">
        <v>1.43369382898788E-2</v>
      </c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4"/>
      <c r="AO732" s="4"/>
    </row>
    <row r="733" spans="1:41" ht="18.75" customHeight="1" x14ac:dyDescent="0.25">
      <c r="A733" s="14" t="s">
        <v>347</v>
      </c>
      <c r="B733" s="2" t="s">
        <v>4</v>
      </c>
      <c r="C733" s="2" t="s">
        <v>2</v>
      </c>
      <c r="D733" s="2" t="s">
        <v>27</v>
      </c>
      <c r="E733" s="2" t="s">
        <v>43</v>
      </c>
      <c r="F733" s="2" t="s">
        <v>270</v>
      </c>
      <c r="G733" s="4"/>
      <c r="H733" s="6">
        <v>6.4628151857721097</v>
      </c>
      <c r="I733" s="6">
        <v>6.8797710042090197</v>
      </c>
      <c r="J733" s="6">
        <v>6.8797710042090197</v>
      </c>
      <c r="K733" s="6">
        <v>6.8797710042090197</v>
      </c>
      <c r="L733" s="6">
        <v>6.8797710042090197</v>
      </c>
      <c r="M733" s="6">
        <v>6.8797710042090197</v>
      </c>
      <c r="N733" s="6">
        <v>6.8797710042090197</v>
      </c>
      <c r="O733" s="6">
        <v>6.8797710042090197</v>
      </c>
      <c r="P733" s="6">
        <v>6.8797710042090197</v>
      </c>
      <c r="Q733" s="6">
        <v>6.8797710042090197</v>
      </c>
      <c r="R733" s="6">
        <v>6.8797710042090197</v>
      </c>
      <c r="S733" s="6">
        <v>6.8797710042090197</v>
      </c>
      <c r="T733" s="6">
        <v>6.8797710042090197</v>
      </c>
      <c r="U733" s="6">
        <v>6.8797710042090197</v>
      </c>
      <c r="V733" s="6">
        <v>6.8797710042090197</v>
      </c>
      <c r="W733" s="6">
        <v>6.8797710042090197</v>
      </c>
      <c r="X733" s="6">
        <v>6.8797710042090197</v>
      </c>
      <c r="Y733" s="6">
        <v>6.8797710042090197</v>
      </c>
      <c r="Z733" s="6">
        <v>6.8797710042090197</v>
      </c>
      <c r="AA733" s="6">
        <v>6.8797710042090197</v>
      </c>
      <c r="AB733" s="6">
        <v>6.8797710042090197</v>
      </c>
      <c r="AC733" s="6">
        <v>6.8797710042090197</v>
      </c>
      <c r="AD733" s="6">
        <v>6.8797710042090197</v>
      </c>
      <c r="AE733" s="6">
        <v>6.8797710042090197</v>
      </c>
      <c r="AF733" s="6">
        <v>6.8797710042090197</v>
      </c>
      <c r="AG733" s="6">
        <v>6.8797710042090197</v>
      </c>
      <c r="AH733" s="6">
        <v>6.8797710042090197</v>
      </c>
      <c r="AI733" s="6">
        <v>6.8797710042090197</v>
      </c>
      <c r="AJ733" s="6">
        <v>6.8797710042090197</v>
      </c>
      <c r="AK733" s="6">
        <v>6.8797710042090197</v>
      </c>
      <c r="AL733" s="6">
        <v>6.8797710042090197</v>
      </c>
      <c r="AM733" s="6">
        <v>6.8797710042090197</v>
      </c>
      <c r="AN733" s="4"/>
      <c r="AO733" s="4"/>
    </row>
    <row r="734" spans="1:41" ht="18.75" customHeight="1" x14ac:dyDescent="0.25">
      <c r="A734" s="14" t="s">
        <v>347</v>
      </c>
      <c r="B734" s="2" t="s">
        <v>4</v>
      </c>
      <c r="C734" s="2" t="s">
        <v>2</v>
      </c>
      <c r="D734" s="2" t="s">
        <v>27</v>
      </c>
      <c r="E734" s="2" t="s">
        <v>43</v>
      </c>
      <c r="F734" s="2" t="s">
        <v>271</v>
      </c>
      <c r="G734" s="4"/>
      <c r="H734" s="6">
        <v>4.5076142893559199</v>
      </c>
      <c r="I734" s="6">
        <v>5.1550941095104399</v>
      </c>
      <c r="J734" s="6">
        <v>5.1550941095104399</v>
      </c>
      <c r="K734" s="6">
        <v>5.1550941095104399</v>
      </c>
      <c r="L734" s="6">
        <v>5.1550941095104399</v>
      </c>
      <c r="M734" s="6">
        <v>5.1550941095104399</v>
      </c>
      <c r="N734" s="6">
        <v>5.1550941095104399</v>
      </c>
      <c r="O734" s="6">
        <v>5.1550941095104399</v>
      </c>
      <c r="P734" s="6">
        <v>5.1550941095104399</v>
      </c>
      <c r="Q734" s="6">
        <v>5.1550941095104399</v>
      </c>
      <c r="R734" s="6">
        <v>5.1550941095104399</v>
      </c>
      <c r="S734" s="6">
        <v>5.1550941095104399</v>
      </c>
      <c r="T734" s="6">
        <v>5.1550941095104399</v>
      </c>
      <c r="U734" s="6">
        <v>5.1550941095104399</v>
      </c>
      <c r="V734" s="6">
        <v>5.1550941095104399</v>
      </c>
      <c r="W734" s="6">
        <v>5.1550941095104399</v>
      </c>
      <c r="X734" s="6">
        <v>5.1550941095104399</v>
      </c>
      <c r="Y734" s="6">
        <v>5.1550941095104399</v>
      </c>
      <c r="Z734" s="6">
        <v>5.1550941095104399</v>
      </c>
      <c r="AA734" s="6">
        <v>5.1550941095104399</v>
      </c>
      <c r="AB734" s="6">
        <v>5.1550941095104399</v>
      </c>
      <c r="AC734" s="6">
        <v>5.1550941095104399</v>
      </c>
      <c r="AD734" s="6">
        <v>5.1550941095104399</v>
      </c>
      <c r="AE734" s="6">
        <v>5.1550941095104399</v>
      </c>
      <c r="AF734" s="6">
        <v>5.1550941095104399</v>
      </c>
      <c r="AG734" s="6">
        <v>5.1550941095104399</v>
      </c>
      <c r="AH734" s="6">
        <v>5.1550941095104399</v>
      </c>
      <c r="AI734" s="6">
        <v>5.1550941095104399</v>
      </c>
      <c r="AJ734" s="6">
        <v>5.1550941095104399</v>
      </c>
      <c r="AK734" s="6">
        <v>5.1550941095104399</v>
      </c>
      <c r="AL734" s="6">
        <v>5.1550941095104399</v>
      </c>
      <c r="AM734" s="6">
        <v>5.1550941095104399</v>
      </c>
      <c r="AN734" s="4"/>
      <c r="AO734" s="4"/>
    </row>
    <row r="735" spans="1:41" ht="18.75" customHeight="1" x14ac:dyDescent="0.25">
      <c r="A735" s="14" t="s">
        <v>347</v>
      </c>
      <c r="B735" s="2" t="s">
        <v>4</v>
      </c>
      <c r="C735" s="2" t="s">
        <v>2</v>
      </c>
      <c r="D735" s="2" t="s">
        <v>27</v>
      </c>
      <c r="E735" s="2" t="s">
        <v>44</v>
      </c>
      <c r="F735" s="2" t="s">
        <v>165</v>
      </c>
      <c r="G735" s="4"/>
      <c r="H735" s="6">
        <v>113.321168509804</v>
      </c>
      <c r="I735" s="6">
        <v>101.180776321772</v>
      </c>
      <c r="J735" s="6">
        <v>88.380228208068502</v>
      </c>
      <c r="K735" s="6">
        <v>75.579680094364804</v>
      </c>
      <c r="L735" s="6">
        <v>62.779131980661198</v>
      </c>
      <c r="M735" s="6">
        <v>49.058872505490697</v>
      </c>
      <c r="N735" s="6">
        <v>35.338613030320197</v>
      </c>
      <c r="O735" s="6">
        <v>69.416111716177397</v>
      </c>
      <c r="P735" s="6">
        <v>66.018227534463705</v>
      </c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4"/>
      <c r="AO735" s="4"/>
    </row>
    <row r="736" spans="1:41" ht="18.75" customHeight="1" x14ac:dyDescent="0.25">
      <c r="A736" s="14" t="s">
        <v>347</v>
      </c>
      <c r="B736" s="2" t="s">
        <v>4</v>
      </c>
      <c r="C736" s="2" t="s">
        <v>2</v>
      </c>
      <c r="D736" s="2" t="s">
        <v>27</v>
      </c>
      <c r="E736" s="2" t="s">
        <v>44</v>
      </c>
      <c r="F736" s="2" t="s">
        <v>168</v>
      </c>
      <c r="G736" s="4"/>
      <c r="H736" s="6">
        <v>44.476355941823698</v>
      </c>
      <c r="I736" s="6">
        <v>45.696659303036199</v>
      </c>
      <c r="J736" s="6">
        <v>46.983318880962599</v>
      </c>
      <c r="K736" s="6">
        <v>48.269978458889099</v>
      </c>
      <c r="L736" s="6">
        <v>49.556638036815599</v>
      </c>
      <c r="M736" s="6">
        <v>50.935743299227397</v>
      </c>
      <c r="N736" s="6">
        <v>52.314848561639202</v>
      </c>
      <c r="O736" s="6">
        <v>10.0394455587384</v>
      </c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4"/>
      <c r="AO736" s="4"/>
    </row>
    <row r="737" spans="1:41" ht="18.75" customHeight="1" x14ac:dyDescent="0.25">
      <c r="A737" s="14" t="s">
        <v>347</v>
      </c>
      <c r="B737" s="2" t="s">
        <v>4</v>
      </c>
      <c r="C737" s="2" t="s">
        <v>2</v>
      </c>
      <c r="D737" s="2" t="s">
        <v>27</v>
      </c>
      <c r="E737" s="2" t="s">
        <v>44</v>
      </c>
      <c r="F737" s="2" t="s">
        <v>169</v>
      </c>
      <c r="G737" s="4"/>
      <c r="H737" s="6">
        <v>27.8482500981039</v>
      </c>
      <c r="I737" s="6">
        <v>25.970953871006898</v>
      </c>
      <c r="J737" s="6">
        <v>24.7856667748094</v>
      </c>
      <c r="K737" s="6">
        <v>23.600379678611802</v>
      </c>
      <c r="L737" s="6">
        <v>22.415092582414299</v>
      </c>
      <c r="M737" s="6">
        <v>20.693860061330501</v>
      </c>
      <c r="N737" s="6">
        <v>18.972627540246801</v>
      </c>
      <c r="O737" s="6">
        <v>17.539269191109</v>
      </c>
      <c r="P737" s="6">
        <v>16.105910841971198</v>
      </c>
      <c r="Q737" s="6">
        <v>14.7389757492875</v>
      </c>
      <c r="R737" s="6">
        <v>13.372040656603801</v>
      </c>
      <c r="S737" s="6">
        <v>12.0051055639201</v>
      </c>
      <c r="T737" s="6">
        <v>11.2976738163037</v>
      </c>
      <c r="U737" s="6">
        <v>10.590242068687401</v>
      </c>
      <c r="V737" s="6">
        <v>3.1848812553221602</v>
      </c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4"/>
      <c r="AO737" s="4"/>
    </row>
    <row r="738" spans="1:41" ht="18.75" customHeight="1" x14ac:dyDescent="0.25">
      <c r="A738" s="14" t="s">
        <v>347</v>
      </c>
      <c r="B738" s="2" t="s">
        <v>4</v>
      </c>
      <c r="C738" s="2" t="s">
        <v>2</v>
      </c>
      <c r="D738" s="2" t="s">
        <v>27</v>
      </c>
      <c r="E738" s="2" t="s">
        <v>44</v>
      </c>
      <c r="F738" s="2" t="s">
        <v>193</v>
      </c>
      <c r="G738" s="4"/>
      <c r="H738" s="6">
        <v>315.95741007694397</v>
      </c>
      <c r="I738" s="6">
        <v>399.26936227998601</v>
      </c>
      <c r="J738" s="6">
        <v>411.96853791196099</v>
      </c>
      <c r="K738" s="6">
        <v>424.66771354393597</v>
      </c>
      <c r="L738" s="6">
        <v>437.36688917590999</v>
      </c>
      <c r="M738" s="6">
        <v>451.42927590975302</v>
      </c>
      <c r="N738" s="6">
        <v>465.49166264359502</v>
      </c>
      <c r="O738" s="6">
        <v>475.12292530977601</v>
      </c>
      <c r="P738" s="6">
        <v>489.99361339936598</v>
      </c>
      <c r="Q738" s="6">
        <v>557.37877602651395</v>
      </c>
      <c r="R738" s="6">
        <v>558.74571111919704</v>
      </c>
      <c r="S738" s="6">
        <v>560.11264621188104</v>
      </c>
      <c r="T738" s="6">
        <v>560.82007795949801</v>
      </c>
      <c r="U738" s="6">
        <v>561.52750970711395</v>
      </c>
      <c r="V738" s="6">
        <v>568.93287052047901</v>
      </c>
      <c r="W738" s="6">
        <v>572.11775177580103</v>
      </c>
      <c r="X738" s="6">
        <v>572.11775177580103</v>
      </c>
      <c r="Y738" s="6">
        <v>572.11775177580103</v>
      </c>
      <c r="Z738" s="6">
        <v>572.11775177580103</v>
      </c>
      <c r="AA738" s="6">
        <v>572.11775177580103</v>
      </c>
      <c r="AB738" s="6">
        <v>572.11775177580103</v>
      </c>
      <c r="AC738" s="6">
        <v>572.11775177580103</v>
      </c>
      <c r="AD738" s="6">
        <v>572.11775177580103</v>
      </c>
      <c r="AE738" s="6">
        <v>572.11775177580103</v>
      </c>
      <c r="AF738" s="6">
        <v>572.11775177580103</v>
      </c>
      <c r="AG738" s="6">
        <v>572.11775177580103</v>
      </c>
      <c r="AH738" s="6">
        <v>572.11775177580103</v>
      </c>
      <c r="AI738" s="6">
        <v>572.11775177580103</v>
      </c>
      <c r="AJ738" s="6">
        <v>572.11775177580103</v>
      </c>
      <c r="AK738" s="6">
        <v>572.11775177580103</v>
      </c>
      <c r="AL738" s="6">
        <v>572.11775177580103</v>
      </c>
      <c r="AM738" s="6">
        <v>572.11775177580103</v>
      </c>
      <c r="AN738" s="4"/>
      <c r="AO738" s="4"/>
    </row>
    <row r="739" spans="1:41" ht="18.75" customHeight="1" x14ac:dyDescent="0.25">
      <c r="A739" s="14" t="s">
        <v>347</v>
      </c>
      <c r="B739" s="2" t="s">
        <v>4</v>
      </c>
      <c r="C739" s="2" t="s">
        <v>2</v>
      </c>
      <c r="D739" s="2" t="s">
        <v>27</v>
      </c>
      <c r="E739" s="2" t="s">
        <v>141</v>
      </c>
      <c r="F739" s="2" t="s">
        <v>276</v>
      </c>
      <c r="G739" s="4"/>
      <c r="H739" s="6">
        <v>161.39696045939101</v>
      </c>
      <c r="I739" s="6">
        <v>150.12592010172199</v>
      </c>
      <c r="J739" s="6">
        <v>138.241996406731</v>
      </c>
      <c r="K739" s="6">
        <v>126.358072711739</v>
      </c>
      <c r="L739" s="6">
        <v>114.47414901674701</v>
      </c>
      <c r="M739" s="6">
        <v>101.73637285044001</v>
      </c>
      <c r="N739" s="6">
        <v>88.998596684131797</v>
      </c>
      <c r="O739" s="6">
        <v>80.200685590428805</v>
      </c>
      <c r="P739" s="6">
        <v>66.420570344199305</v>
      </c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4"/>
      <c r="AO739" s="4"/>
    </row>
    <row r="740" spans="1:41" ht="18.75" customHeight="1" x14ac:dyDescent="0.25">
      <c r="A740" s="14" t="s">
        <v>347</v>
      </c>
      <c r="B740" s="2" t="s">
        <v>4</v>
      </c>
      <c r="C740" s="2" t="s">
        <v>2</v>
      </c>
      <c r="D740" s="2" t="s">
        <v>27</v>
      </c>
      <c r="E740" s="2" t="s">
        <v>142</v>
      </c>
      <c r="F740" s="2" t="s">
        <v>277</v>
      </c>
      <c r="G740" s="4"/>
      <c r="H740" s="6">
        <v>28.626267253061499</v>
      </c>
      <c r="I740" s="6">
        <v>26.6821975993237</v>
      </c>
      <c r="J740" s="6">
        <v>25.454751103973301</v>
      </c>
      <c r="K740" s="6">
        <v>24.227304608622902</v>
      </c>
      <c r="L740" s="6">
        <v>22.999858113272602</v>
      </c>
      <c r="M740" s="6">
        <v>21.217403185293499</v>
      </c>
      <c r="N740" s="6">
        <v>19.434948257314399</v>
      </c>
      <c r="O740" s="6">
        <v>17.950606878863201</v>
      </c>
      <c r="P740" s="6">
        <v>16.4662655004119</v>
      </c>
      <c r="Q740" s="6">
        <v>15.0507099828764</v>
      </c>
      <c r="R740" s="6">
        <v>13.6351544653409</v>
      </c>
      <c r="S740" s="6">
        <v>12.2195989478054</v>
      </c>
      <c r="T740" s="6">
        <v>11.487004606656299</v>
      </c>
      <c r="U740" s="6">
        <v>10.7544102655073</v>
      </c>
      <c r="V740" s="6">
        <v>3.19328934183621</v>
      </c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4"/>
      <c r="AO740" s="4"/>
    </row>
    <row r="741" spans="1:41" ht="18.75" customHeight="1" x14ac:dyDescent="0.25">
      <c r="A741" s="14" t="s">
        <v>347</v>
      </c>
      <c r="B741" s="2" t="s">
        <v>4</v>
      </c>
      <c r="C741" s="2" t="s">
        <v>2</v>
      </c>
      <c r="D741" s="2" t="s">
        <v>27</v>
      </c>
      <c r="E741" s="2" t="s">
        <v>143</v>
      </c>
      <c r="F741" s="2" t="s">
        <v>265</v>
      </c>
      <c r="G741" s="4"/>
      <c r="H741" s="6">
        <v>344.38187853250997</v>
      </c>
      <c r="I741" s="6">
        <v>366.600064244284</v>
      </c>
      <c r="J741" s="6">
        <v>366.600064244284</v>
      </c>
      <c r="K741" s="6">
        <v>366.600064244284</v>
      </c>
      <c r="L741" s="6">
        <v>366.600064244284</v>
      </c>
      <c r="M741" s="6">
        <v>366.600064244284</v>
      </c>
      <c r="N741" s="6">
        <v>366.600064244284</v>
      </c>
      <c r="O741" s="6">
        <v>366.600064244284</v>
      </c>
      <c r="P741" s="6">
        <v>366.600064244284</v>
      </c>
      <c r="Q741" s="6">
        <v>366.600064244284</v>
      </c>
      <c r="R741" s="6">
        <v>366.600064244284</v>
      </c>
      <c r="S741" s="6">
        <v>366.600064244284</v>
      </c>
      <c r="T741" s="6">
        <v>366.600064244284</v>
      </c>
      <c r="U741" s="6">
        <v>366.600064244284</v>
      </c>
      <c r="V741" s="6">
        <v>366.600064244284</v>
      </c>
      <c r="W741" s="6">
        <v>366.600064244284</v>
      </c>
      <c r="X741" s="6">
        <v>366.600064244284</v>
      </c>
      <c r="Y741" s="6">
        <v>366.600064244284</v>
      </c>
      <c r="Z741" s="6">
        <v>366.600064244284</v>
      </c>
      <c r="AA741" s="6">
        <v>366.600064244284</v>
      </c>
      <c r="AB741" s="6">
        <v>366.600064244284</v>
      </c>
      <c r="AC741" s="6">
        <v>366.600064244284</v>
      </c>
      <c r="AD741" s="6">
        <v>366.600064244284</v>
      </c>
      <c r="AE741" s="6">
        <v>366.600064244284</v>
      </c>
      <c r="AF741" s="6">
        <v>366.600064244284</v>
      </c>
      <c r="AG741" s="6">
        <v>366.600064244284</v>
      </c>
      <c r="AH741" s="6">
        <v>366.600064244284</v>
      </c>
      <c r="AI741" s="6">
        <v>366.600064244284</v>
      </c>
      <c r="AJ741" s="6">
        <v>366.600064244284</v>
      </c>
      <c r="AK741" s="6">
        <v>366.600064244284</v>
      </c>
      <c r="AL741" s="6">
        <v>366.600064244284</v>
      </c>
      <c r="AM741" s="6">
        <v>366.600064244284</v>
      </c>
      <c r="AN741" s="4"/>
      <c r="AO741" s="4"/>
    </row>
    <row r="742" spans="1:41" ht="18.75" customHeight="1" x14ac:dyDescent="0.25">
      <c r="A742" s="14" t="s">
        <v>347</v>
      </c>
      <c r="B742" s="2" t="s">
        <v>4</v>
      </c>
      <c r="C742" s="2" t="s">
        <v>2</v>
      </c>
      <c r="D742" s="2" t="s">
        <v>27</v>
      </c>
      <c r="E742" s="2" t="s">
        <v>144</v>
      </c>
      <c r="F742" s="2" t="s">
        <v>266</v>
      </c>
      <c r="G742" s="4"/>
      <c r="H742" s="6">
        <v>485.68953965939698</v>
      </c>
      <c r="I742" s="6">
        <v>555.45464279437101</v>
      </c>
      <c r="J742" s="6">
        <v>555.45464279437101</v>
      </c>
      <c r="K742" s="6">
        <v>555.45464279437101</v>
      </c>
      <c r="L742" s="6">
        <v>555.45464279437101</v>
      </c>
      <c r="M742" s="6">
        <v>555.45464279437101</v>
      </c>
      <c r="N742" s="6">
        <v>555.45464279437101</v>
      </c>
      <c r="O742" s="6">
        <v>555.45464279437101</v>
      </c>
      <c r="P742" s="6">
        <v>555.45464279437101</v>
      </c>
      <c r="Q742" s="6">
        <v>555.45464279437101</v>
      </c>
      <c r="R742" s="6">
        <v>555.45464279437101</v>
      </c>
      <c r="S742" s="6">
        <v>555.45464279437101</v>
      </c>
      <c r="T742" s="6">
        <v>555.45464279437101</v>
      </c>
      <c r="U742" s="6">
        <v>555.45464279437101</v>
      </c>
      <c r="V742" s="6">
        <v>555.45464279437101</v>
      </c>
      <c r="W742" s="6">
        <v>555.45464279437101</v>
      </c>
      <c r="X742" s="6">
        <v>555.45464279437101</v>
      </c>
      <c r="Y742" s="6">
        <v>555.45464279437101</v>
      </c>
      <c r="Z742" s="6">
        <v>555.45464279437101</v>
      </c>
      <c r="AA742" s="6">
        <v>555.45464279437101</v>
      </c>
      <c r="AB742" s="6">
        <v>555.45464279437101</v>
      </c>
      <c r="AC742" s="6">
        <v>555.45464279437101</v>
      </c>
      <c r="AD742" s="6">
        <v>555.45464279437101</v>
      </c>
      <c r="AE742" s="6">
        <v>555.45464279437101</v>
      </c>
      <c r="AF742" s="6">
        <v>555.45464279437101</v>
      </c>
      <c r="AG742" s="6">
        <v>555.45464279437101</v>
      </c>
      <c r="AH742" s="6">
        <v>555.45464279437101</v>
      </c>
      <c r="AI742" s="6">
        <v>555.45464279437101</v>
      </c>
      <c r="AJ742" s="6">
        <v>555.45464279437101</v>
      </c>
      <c r="AK742" s="6">
        <v>555.45464279437101</v>
      </c>
      <c r="AL742" s="6">
        <v>555.45464279437101</v>
      </c>
      <c r="AM742" s="6">
        <v>555.45464279437101</v>
      </c>
      <c r="AN742" s="4"/>
      <c r="AO742" s="4"/>
    </row>
    <row r="743" spans="1:41" ht="18.75" customHeight="1" x14ac:dyDescent="0.25">
      <c r="A743" s="14" t="s">
        <v>347</v>
      </c>
      <c r="B743" s="2" t="s">
        <v>4</v>
      </c>
      <c r="C743" s="2" t="s">
        <v>2</v>
      </c>
      <c r="D743" s="2" t="s">
        <v>27</v>
      </c>
      <c r="E743" s="2" t="s">
        <v>45</v>
      </c>
      <c r="F743" s="2" t="s">
        <v>194</v>
      </c>
      <c r="G743" s="4"/>
      <c r="H743" s="6">
        <v>68.678696673107595</v>
      </c>
      <c r="I743" s="6">
        <v>55.498016951083997</v>
      </c>
      <c r="J743" s="6">
        <v>43.451911431261003</v>
      </c>
      <c r="K743" s="6">
        <v>50.743687576035803</v>
      </c>
      <c r="L743" s="6">
        <v>48.366522888511597</v>
      </c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4"/>
      <c r="AO743" s="4"/>
    </row>
    <row r="744" spans="1:41" ht="18.75" customHeight="1" x14ac:dyDescent="0.25">
      <c r="A744" s="14" t="s">
        <v>347</v>
      </c>
      <c r="B744" s="2" t="s">
        <v>4</v>
      </c>
      <c r="C744" s="2" t="s">
        <v>2</v>
      </c>
      <c r="D744" s="2" t="s">
        <v>27</v>
      </c>
      <c r="E744" s="2" t="s">
        <v>46</v>
      </c>
      <c r="F744" s="2" t="s">
        <v>195</v>
      </c>
      <c r="G744" s="4"/>
      <c r="H744" s="6">
        <v>366.97814570935401</v>
      </c>
      <c r="I744" s="6">
        <v>354.76252160851698</v>
      </c>
      <c r="J744" s="6">
        <v>319.03482068473699</v>
      </c>
      <c r="K744" s="6">
        <v>316.32684085140397</v>
      </c>
      <c r="L744" s="6">
        <v>174.068204216602</v>
      </c>
      <c r="M744" s="6">
        <v>174.068204216602</v>
      </c>
      <c r="N744" s="6">
        <v>174.068204216602</v>
      </c>
      <c r="O744" s="6">
        <v>174.068204216602</v>
      </c>
      <c r="P744" s="6">
        <v>54.456092747394301</v>
      </c>
      <c r="Q744" s="6">
        <v>18.596200352882001</v>
      </c>
      <c r="R744" s="6">
        <v>9.3122027577541999</v>
      </c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4"/>
      <c r="AO744" s="4"/>
    </row>
    <row r="745" spans="1:41" ht="18.75" customHeight="1" x14ac:dyDescent="0.25">
      <c r="A745" s="14" t="s">
        <v>347</v>
      </c>
      <c r="B745" s="2" t="s">
        <v>4</v>
      </c>
      <c r="C745" s="2" t="s">
        <v>2</v>
      </c>
      <c r="D745" s="2" t="s">
        <v>27</v>
      </c>
      <c r="E745" s="2" t="s">
        <v>47</v>
      </c>
      <c r="F745" s="2" t="s">
        <v>196</v>
      </c>
      <c r="G745" s="4"/>
      <c r="H745" s="6">
        <v>727.99808370307301</v>
      </c>
      <c r="I745" s="6">
        <v>689.086682591113</v>
      </c>
      <c r="J745" s="6">
        <v>655.59225239616205</v>
      </c>
      <c r="K745" s="6">
        <v>622.09782220121099</v>
      </c>
      <c r="L745" s="6">
        <v>588.60339200626004</v>
      </c>
      <c r="M745" s="6">
        <v>541.95410388484697</v>
      </c>
      <c r="N745" s="6">
        <v>495.30481576343402</v>
      </c>
      <c r="O745" s="6">
        <v>458.31235504878902</v>
      </c>
      <c r="P745" s="6">
        <v>421.31989433414299</v>
      </c>
      <c r="Q745" s="6">
        <v>384.32743361949798</v>
      </c>
      <c r="R745" s="6">
        <v>245.97814354745901</v>
      </c>
      <c r="S745" s="6">
        <v>245.97814354745901</v>
      </c>
      <c r="T745" s="6">
        <v>245.97814354745901</v>
      </c>
      <c r="U745" s="6">
        <v>174.18093218067301</v>
      </c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4"/>
      <c r="AO745" s="4"/>
    </row>
    <row r="746" spans="1:41" ht="18.75" customHeight="1" x14ac:dyDescent="0.25">
      <c r="A746" s="14" t="s">
        <v>347</v>
      </c>
      <c r="B746" s="2" t="s">
        <v>4</v>
      </c>
      <c r="C746" s="2" t="s">
        <v>2</v>
      </c>
      <c r="D746" s="2" t="s">
        <v>27</v>
      </c>
      <c r="E746" s="2" t="s">
        <v>48</v>
      </c>
      <c r="F746" s="2" t="s">
        <v>197</v>
      </c>
      <c r="G746" s="4"/>
      <c r="H746" s="6">
        <v>7.2846848137516496</v>
      </c>
      <c r="I746" s="6">
        <v>6.8837623889034303</v>
      </c>
      <c r="J746" s="6">
        <v>6.5811794267538302</v>
      </c>
      <c r="K746" s="6">
        <v>6.2785964646042203</v>
      </c>
      <c r="L746" s="6">
        <v>5.9760135024546202</v>
      </c>
      <c r="M746" s="6">
        <v>5.67343054030502</v>
      </c>
      <c r="N746" s="6">
        <v>5.3708475781554199</v>
      </c>
      <c r="O746" s="6">
        <v>0.61188664507181401</v>
      </c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4"/>
      <c r="AO746" s="4"/>
    </row>
    <row r="747" spans="1:41" ht="18.75" customHeight="1" x14ac:dyDescent="0.25">
      <c r="A747" s="14" t="s">
        <v>347</v>
      </c>
      <c r="B747" s="2" t="s">
        <v>4</v>
      </c>
      <c r="C747" s="2" t="s">
        <v>2</v>
      </c>
      <c r="D747" s="2" t="s">
        <v>27</v>
      </c>
      <c r="E747" s="2" t="s">
        <v>49</v>
      </c>
      <c r="F747" s="2" t="s">
        <v>198</v>
      </c>
      <c r="G747" s="4"/>
      <c r="H747" s="6">
        <v>166.218276552454</v>
      </c>
      <c r="I747" s="6">
        <v>154.61054306185801</v>
      </c>
      <c r="J747" s="6">
        <v>142.371617931918</v>
      </c>
      <c r="K747" s="6">
        <v>130.13269280197801</v>
      </c>
      <c r="L747" s="6">
        <v>117.893767672038</v>
      </c>
      <c r="M747" s="6">
        <v>104.77548344011601</v>
      </c>
      <c r="N747" s="6">
        <v>91.657199208193504</v>
      </c>
      <c r="O747" s="6">
        <v>82.596473311654904</v>
      </c>
      <c r="P747" s="6">
        <v>68.404712819989498</v>
      </c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4"/>
      <c r="AO747" s="4"/>
    </row>
    <row r="748" spans="1:41" ht="18.75" customHeight="1" x14ac:dyDescent="0.25">
      <c r="A748" s="14" t="s">
        <v>347</v>
      </c>
      <c r="B748" s="2" t="s">
        <v>4</v>
      </c>
      <c r="C748" s="2" t="s">
        <v>2</v>
      </c>
      <c r="D748" s="2" t="s">
        <v>27</v>
      </c>
      <c r="E748" s="2" t="s">
        <v>50</v>
      </c>
      <c r="F748" s="2" t="s">
        <v>199</v>
      </c>
      <c r="G748" s="4"/>
      <c r="H748" s="6">
        <v>30.106735962689498</v>
      </c>
      <c r="I748" s="6">
        <v>28.0621245838901</v>
      </c>
      <c r="J748" s="6">
        <v>26.771198064649699</v>
      </c>
      <c r="K748" s="6">
        <v>25.480271545409199</v>
      </c>
      <c r="L748" s="6">
        <v>24.189345026168699</v>
      </c>
      <c r="M748" s="6">
        <v>22.314706624743099</v>
      </c>
      <c r="N748" s="6">
        <v>20.440068223317599</v>
      </c>
      <c r="O748" s="6">
        <v>18.878960951996699</v>
      </c>
      <c r="P748" s="6">
        <v>17.317853680675899</v>
      </c>
      <c r="Q748" s="6">
        <v>15.8290896783622</v>
      </c>
      <c r="R748" s="6">
        <v>14.340325676048501</v>
      </c>
      <c r="S748" s="6">
        <v>12.8515616737348</v>
      </c>
      <c r="T748" s="6">
        <v>12.081079647497999</v>
      </c>
      <c r="U748" s="6">
        <v>11.3105976212613</v>
      </c>
      <c r="V748" s="6">
        <v>3.3584371380747</v>
      </c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4"/>
      <c r="AO748" s="4"/>
    </row>
    <row r="749" spans="1:41" ht="18.75" customHeight="1" x14ac:dyDescent="0.25">
      <c r="A749" s="14" t="s">
        <v>347</v>
      </c>
      <c r="B749" s="2" t="s">
        <v>4</v>
      </c>
      <c r="C749" s="2" t="s">
        <v>2</v>
      </c>
      <c r="D749" s="2" t="s">
        <v>27</v>
      </c>
      <c r="E749" s="2" t="s">
        <v>51</v>
      </c>
      <c r="F749" s="2" t="s">
        <v>200</v>
      </c>
      <c r="G749" s="4"/>
      <c r="H749" s="6">
        <v>14.052567579841901</v>
      </c>
      <c r="I749" s="6">
        <v>13.797240938600201</v>
      </c>
      <c r="J749" s="6">
        <v>13.805841957869999</v>
      </c>
      <c r="K749" s="6">
        <v>13.8144429771398</v>
      </c>
      <c r="L749" s="6">
        <v>13.8230439964096</v>
      </c>
      <c r="M749" s="6">
        <v>12.771045114385799</v>
      </c>
      <c r="N749" s="6">
        <v>11.719046232361899</v>
      </c>
      <c r="O749" s="6">
        <v>10.853375504253799</v>
      </c>
      <c r="P749" s="6">
        <v>9.9877047761457707</v>
      </c>
      <c r="Q749" s="6">
        <v>9.2701568953339493</v>
      </c>
      <c r="R749" s="6">
        <v>8.5526090145221207</v>
      </c>
      <c r="S749" s="6">
        <v>7.8350611337103002</v>
      </c>
      <c r="T749" s="6">
        <v>7.3316839955147497</v>
      </c>
      <c r="U749" s="6">
        <v>6.8283068573192001</v>
      </c>
      <c r="V749" s="6">
        <v>3.3103970150278901</v>
      </c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4"/>
      <c r="AO749" s="4"/>
    </row>
    <row r="750" spans="1:41" ht="18.75" customHeight="1" x14ac:dyDescent="0.25">
      <c r="A750" s="14" t="s">
        <v>347</v>
      </c>
      <c r="B750" s="2" t="s">
        <v>4</v>
      </c>
      <c r="C750" s="2" t="s">
        <v>2</v>
      </c>
      <c r="D750" s="2" t="s">
        <v>27</v>
      </c>
      <c r="E750" s="2" t="s">
        <v>60</v>
      </c>
      <c r="F750" s="2" t="s">
        <v>270</v>
      </c>
      <c r="G750" s="4"/>
      <c r="H750" s="6">
        <v>11.6330673343898</v>
      </c>
      <c r="I750" s="6">
        <v>12.3835878075762</v>
      </c>
      <c r="J750" s="6">
        <v>12.3835878075762</v>
      </c>
      <c r="K750" s="6">
        <v>12.3835878075762</v>
      </c>
      <c r="L750" s="6">
        <v>12.3835878075762</v>
      </c>
      <c r="M750" s="6">
        <v>12.3835878075762</v>
      </c>
      <c r="N750" s="6">
        <v>12.3835878075762</v>
      </c>
      <c r="O750" s="6">
        <v>12.3835878075762</v>
      </c>
      <c r="P750" s="6">
        <v>12.3835878075762</v>
      </c>
      <c r="Q750" s="6">
        <v>12.3835878075762</v>
      </c>
      <c r="R750" s="6">
        <v>12.3835878075762</v>
      </c>
      <c r="S750" s="6">
        <v>12.3835878075762</v>
      </c>
      <c r="T750" s="6">
        <v>12.3835878075762</v>
      </c>
      <c r="U750" s="6">
        <v>12.3835878075762</v>
      </c>
      <c r="V750" s="6">
        <v>12.3835878075762</v>
      </c>
      <c r="W750" s="6">
        <v>12.3835878075762</v>
      </c>
      <c r="X750" s="6">
        <v>12.3835878075762</v>
      </c>
      <c r="Y750" s="6">
        <v>12.3835878075762</v>
      </c>
      <c r="Z750" s="6">
        <v>12.3835878075762</v>
      </c>
      <c r="AA750" s="6">
        <v>12.3835878075762</v>
      </c>
      <c r="AB750" s="6">
        <v>12.3835878075762</v>
      </c>
      <c r="AC750" s="6">
        <v>12.3835878075762</v>
      </c>
      <c r="AD750" s="6">
        <v>12.3835878075762</v>
      </c>
      <c r="AE750" s="6">
        <v>12.3835878075762</v>
      </c>
      <c r="AF750" s="6">
        <v>12.3835878075762</v>
      </c>
      <c r="AG750" s="6">
        <v>12.3835878075762</v>
      </c>
      <c r="AH750" s="6">
        <v>12.3835878075762</v>
      </c>
      <c r="AI750" s="6">
        <v>12.3835878075762</v>
      </c>
      <c r="AJ750" s="6">
        <v>12.3835878075762</v>
      </c>
      <c r="AK750" s="6">
        <v>12.3835878075762</v>
      </c>
      <c r="AL750" s="6">
        <v>12.3835878075762</v>
      </c>
      <c r="AM750" s="6">
        <v>12.3835878075762</v>
      </c>
      <c r="AN750" s="4"/>
      <c r="AO750" s="4"/>
    </row>
    <row r="751" spans="1:41" ht="18.75" customHeight="1" x14ac:dyDescent="0.25">
      <c r="A751" s="14" t="s">
        <v>347</v>
      </c>
      <c r="B751" s="2" t="s">
        <v>4</v>
      </c>
      <c r="C751" s="2" t="s">
        <v>2</v>
      </c>
      <c r="D751" s="2" t="s">
        <v>27</v>
      </c>
      <c r="E751" s="2" t="s">
        <v>61</v>
      </c>
      <c r="F751" s="2" t="s">
        <v>271</v>
      </c>
      <c r="G751" s="4"/>
      <c r="H751" s="6">
        <v>13.117157582025699</v>
      </c>
      <c r="I751" s="6">
        <v>15.001323858675301</v>
      </c>
      <c r="J751" s="6">
        <v>15.001323858675301</v>
      </c>
      <c r="K751" s="6">
        <v>15.001323858675301</v>
      </c>
      <c r="L751" s="6">
        <v>15.001323858675301</v>
      </c>
      <c r="M751" s="6">
        <v>15.001323858675301</v>
      </c>
      <c r="N751" s="6">
        <v>15.001323858675301</v>
      </c>
      <c r="O751" s="6">
        <v>15.001323858675301</v>
      </c>
      <c r="P751" s="6">
        <v>15.001323858675301</v>
      </c>
      <c r="Q751" s="6">
        <v>15.001323858675301</v>
      </c>
      <c r="R751" s="6">
        <v>15.001323858675301</v>
      </c>
      <c r="S751" s="6">
        <v>15.001323858675301</v>
      </c>
      <c r="T751" s="6">
        <v>15.001323858675301</v>
      </c>
      <c r="U751" s="6">
        <v>15.001323858675301</v>
      </c>
      <c r="V751" s="6">
        <v>15.001323858675301</v>
      </c>
      <c r="W751" s="6">
        <v>15.001323858675301</v>
      </c>
      <c r="X751" s="6">
        <v>15.001323858675301</v>
      </c>
      <c r="Y751" s="6">
        <v>15.001323858675301</v>
      </c>
      <c r="Z751" s="6">
        <v>15.001323858675301</v>
      </c>
      <c r="AA751" s="6">
        <v>15.001323858675301</v>
      </c>
      <c r="AB751" s="6">
        <v>15.001323858675301</v>
      </c>
      <c r="AC751" s="6">
        <v>15.001323858675301</v>
      </c>
      <c r="AD751" s="6">
        <v>15.001323858675301</v>
      </c>
      <c r="AE751" s="6">
        <v>15.001323858675301</v>
      </c>
      <c r="AF751" s="6">
        <v>15.001323858675301</v>
      </c>
      <c r="AG751" s="6">
        <v>15.001323858675301</v>
      </c>
      <c r="AH751" s="6">
        <v>15.001323858675301</v>
      </c>
      <c r="AI751" s="6">
        <v>15.001323858675301</v>
      </c>
      <c r="AJ751" s="6">
        <v>15.001323858675301</v>
      </c>
      <c r="AK751" s="6">
        <v>15.001323858675301</v>
      </c>
      <c r="AL751" s="6">
        <v>15.001323858675301</v>
      </c>
      <c r="AM751" s="6">
        <v>15.001323858675301</v>
      </c>
      <c r="AN751" s="4"/>
      <c r="AO751" s="4"/>
    </row>
    <row r="752" spans="1:41" ht="18.75" customHeight="1" x14ac:dyDescent="0.25">
      <c r="A752" s="14" t="s">
        <v>347</v>
      </c>
      <c r="B752" s="2" t="s">
        <v>4</v>
      </c>
      <c r="C752" s="2" t="s">
        <v>2</v>
      </c>
      <c r="D752" s="2" t="s">
        <v>27</v>
      </c>
      <c r="E752" s="2" t="s">
        <v>145</v>
      </c>
      <c r="F752" s="2" t="s">
        <v>219</v>
      </c>
      <c r="G752" s="4"/>
      <c r="H752" s="6">
        <v>1.8895118399999999</v>
      </c>
      <c r="I752" s="6">
        <v>2.0114158296774201</v>
      </c>
      <c r="J752" s="6">
        <v>2.0114158296774201</v>
      </c>
      <c r="K752" s="6">
        <v>2.0114158296774201</v>
      </c>
      <c r="L752" s="6">
        <v>2.0114158296774201</v>
      </c>
      <c r="M752" s="6">
        <v>2.0114158296774201</v>
      </c>
      <c r="N752" s="6">
        <v>2.0114158296774201</v>
      </c>
      <c r="O752" s="6">
        <v>2.0114158296774201</v>
      </c>
      <c r="P752" s="6">
        <v>2.0114158296774201</v>
      </c>
      <c r="Q752" s="6">
        <v>2.0114158296774201</v>
      </c>
      <c r="R752" s="6">
        <v>2.0114158296774201</v>
      </c>
      <c r="S752" s="6">
        <v>2.0114158296774201</v>
      </c>
      <c r="T752" s="6">
        <v>2.0114158296774201</v>
      </c>
      <c r="U752" s="6">
        <v>2.0114158296774201</v>
      </c>
      <c r="V752" s="6">
        <v>2.0114158296774201</v>
      </c>
      <c r="W752" s="6">
        <v>2.0114158296774201</v>
      </c>
      <c r="X752" s="6">
        <v>2.0114158296774201</v>
      </c>
      <c r="Y752" s="6">
        <v>2.0114158296774201</v>
      </c>
      <c r="Z752" s="6">
        <v>2.0114158296774201</v>
      </c>
      <c r="AA752" s="6">
        <v>2.0114158296774201</v>
      </c>
      <c r="AB752" s="6">
        <v>2.0114158296774201</v>
      </c>
      <c r="AC752" s="6">
        <v>2.0114158296774201</v>
      </c>
      <c r="AD752" s="6">
        <v>2.0114158296774201</v>
      </c>
      <c r="AE752" s="6">
        <v>2.0114158296774201</v>
      </c>
      <c r="AF752" s="6">
        <v>2.0114158296774201</v>
      </c>
      <c r="AG752" s="6">
        <v>2.0114158296774201</v>
      </c>
      <c r="AH752" s="6">
        <v>2.0114158296774201</v>
      </c>
      <c r="AI752" s="6">
        <v>2.0114158296774201</v>
      </c>
      <c r="AJ752" s="6">
        <v>2.0114158296774201</v>
      </c>
      <c r="AK752" s="6">
        <v>2.0114158296774201</v>
      </c>
      <c r="AL752" s="6">
        <v>2.0114158296774201</v>
      </c>
      <c r="AM752" s="6">
        <v>2.0114158296774201</v>
      </c>
      <c r="AN752" s="4"/>
      <c r="AO752" s="4"/>
    </row>
    <row r="753" spans="1:41" ht="18.75" customHeight="1" x14ac:dyDescent="0.25">
      <c r="A753" s="14" t="s">
        <v>347</v>
      </c>
      <c r="B753" s="2" t="s">
        <v>4</v>
      </c>
      <c r="C753" s="2" t="s">
        <v>2</v>
      </c>
      <c r="D753" s="2" t="s">
        <v>27</v>
      </c>
      <c r="E753" s="2" t="s">
        <v>146</v>
      </c>
      <c r="F753" s="2" t="s">
        <v>220</v>
      </c>
      <c r="G753" s="4"/>
      <c r="H753" s="6">
        <v>1.29074340983606</v>
      </c>
      <c r="I753" s="6">
        <v>1.47614754098361</v>
      </c>
      <c r="J753" s="6">
        <v>1.47614754098361</v>
      </c>
      <c r="K753" s="6">
        <v>1.47614754098361</v>
      </c>
      <c r="L753" s="6">
        <v>1.47614754098361</v>
      </c>
      <c r="M753" s="6">
        <v>1.47614754098361</v>
      </c>
      <c r="N753" s="6">
        <v>1.47614754098361</v>
      </c>
      <c r="O753" s="6">
        <v>1.47614754098361</v>
      </c>
      <c r="P753" s="6">
        <v>1.47614754098361</v>
      </c>
      <c r="Q753" s="6">
        <v>1.47614754098361</v>
      </c>
      <c r="R753" s="6">
        <v>1.47614754098361</v>
      </c>
      <c r="S753" s="6">
        <v>1.47614754098361</v>
      </c>
      <c r="T753" s="6">
        <v>1.47614754098361</v>
      </c>
      <c r="U753" s="6">
        <v>1.47614754098361</v>
      </c>
      <c r="V753" s="6">
        <v>1.47614754098361</v>
      </c>
      <c r="W753" s="6">
        <v>1.47614754098361</v>
      </c>
      <c r="X753" s="6">
        <v>1.47614754098361</v>
      </c>
      <c r="Y753" s="6">
        <v>1.47614754098361</v>
      </c>
      <c r="Z753" s="6">
        <v>1.47614754098361</v>
      </c>
      <c r="AA753" s="6">
        <v>1.47614754098361</v>
      </c>
      <c r="AB753" s="6">
        <v>1.47614754098361</v>
      </c>
      <c r="AC753" s="6">
        <v>1.47614754098361</v>
      </c>
      <c r="AD753" s="6">
        <v>1.47614754098361</v>
      </c>
      <c r="AE753" s="6">
        <v>1.47614754098361</v>
      </c>
      <c r="AF753" s="6">
        <v>1.47614754098361</v>
      </c>
      <c r="AG753" s="6">
        <v>1.47614754098361</v>
      </c>
      <c r="AH753" s="6">
        <v>1.47614754098361</v>
      </c>
      <c r="AI753" s="6">
        <v>1.47614754098361</v>
      </c>
      <c r="AJ753" s="6">
        <v>1.47614754098361</v>
      </c>
      <c r="AK753" s="6">
        <v>1.47614754098361</v>
      </c>
      <c r="AL753" s="6">
        <v>1.47614754098361</v>
      </c>
      <c r="AM753" s="6">
        <v>1.47614754098361</v>
      </c>
      <c r="AN753" s="4"/>
      <c r="AO753" s="4"/>
    </row>
    <row r="754" spans="1:41" ht="18.75" customHeight="1" x14ac:dyDescent="0.25">
      <c r="A754" s="14" t="s">
        <v>347</v>
      </c>
      <c r="B754" s="2" t="s">
        <v>4</v>
      </c>
      <c r="C754" s="2" t="s">
        <v>8</v>
      </c>
      <c r="D754" s="2" t="s">
        <v>28</v>
      </c>
      <c r="E754" s="2" t="s">
        <v>2</v>
      </c>
      <c r="F754" s="2" t="s">
        <v>2</v>
      </c>
      <c r="G754" s="4"/>
      <c r="H754" s="6">
        <v>1</v>
      </c>
      <c r="I754" s="6">
        <v>0.89285714285714302</v>
      </c>
      <c r="J754" s="6">
        <v>0.79719387755102</v>
      </c>
      <c r="K754" s="6">
        <v>0.71178024781341098</v>
      </c>
      <c r="L754" s="6">
        <v>0.63551807840483099</v>
      </c>
      <c r="M754" s="6">
        <v>0.56742685571859897</v>
      </c>
      <c r="N754" s="6">
        <v>0.50663112117732101</v>
      </c>
      <c r="O754" s="6">
        <v>0.45234921533689298</v>
      </c>
      <c r="P754" s="6">
        <v>0.40388322797936899</v>
      </c>
      <c r="Q754" s="6">
        <v>0.36061002498158001</v>
      </c>
      <c r="R754" s="6">
        <v>0.32197323659069599</v>
      </c>
      <c r="S754" s="6">
        <v>0.28747610409883601</v>
      </c>
      <c r="T754" s="6">
        <v>0.25667509294538898</v>
      </c>
      <c r="U754" s="6">
        <v>0.22917419012981199</v>
      </c>
      <c r="V754" s="6">
        <v>0.20461981261590301</v>
      </c>
      <c r="W754" s="6">
        <v>0.18269626126419899</v>
      </c>
      <c r="X754" s="6">
        <v>0.163121661843035</v>
      </c>
      <c r="Y754" s="6">
        <v>0.14564434093128101</v>
      </c>
      <c r="Z754" s="6">
        <v>0.130039590117215</v>
      </c>
      <c r="AA754" s="6">
        <v>0.11610677689037099</v>
      </c>
      <c r="AB754" s="6">
        <v>0.10366676508068801</v>
      </c>
      <c r="AC754" s="6">
        <v>9.2559611679185902E-2</v>
      </c>
      <c r="AD754" s="6">
        <v>8.2642510427844595E-2</v>
      </c>
      <c r="AE754" s="6">
        <v>7.3787955739146899E-2</v>
      </c>
      <c r="AF754" s="6">
        <v>6.5882103338524095E-2</v>
      </c>
      <c r="AG754" s="6">
        <v>5.8823306552253603E-2</v>
      </c>
      <c r="AH754" s="6">
        <v>5.2520809421654997E-2</v>
      </c>
      <c r="AI754" s="6">
        <v>4.6893579840763401E-2</v>
      </c>
      <c r="AJ754" s="6">
        <v>4.1869267714967302E-2</v>
      </c>
      <c r="AK754" s="6">
        <v>3.7383274745506498E-2</v>
      </c>
      <c r="AL754" s="6">
        <v>3.3377923879916498E-2</v>
      </c>
      <c r="AM754" s="6">
        <v>2.9801717749925499E-2</v>
      </c>
      <c r="AN754" s="4"/>
      <c r="AO754" s="4"/>
    </row>
    <row r="755" spans="1:41" ht="18.75" customHeight="1" x14ac:dyDescent="0.25">
      <c r="A755" s="14" t="s">
        <v>347</v>
      </c>
      <c r="B755" s="2" t="s">
        <v>4</v>
      </c>
      <c r="C755" s="2" t="s">
        <v>9</v>
      </c>
      <c r="D755" s="2" t="s">
        <v>29</v>
      </c>
      <c r="E755" s="2" t="s">
        <v>160</v>
      </c>
      <c r="F755" s="2" t="s">
        <v>2</v>
      </c>
      <c r="G755" s="3">
        <v>0</v>
      </c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4"/>
      <c r="AO755" s="4"/>
    </row>
    <row r="756" spans="1:41" ht="18.75" customHeight="1" x14ac:dyDescent="0.25">
      <c r="A756" s="14" t="s">
        <v>347</v>
      </c>
      <c r="B756" s="2" t="s">
        <v>4</v>
      </c>
      <c r="C756" s="2" t="s">
        <v>10</v>
      </c>
      <c r="D756" s="2" t="s">
        <v>29</v>
      </c>
      <c r="E756" s="2" t="s">
        <v>160</v>
      </c>
      <c r="F756" s="2" t="s">
        <v>2</v>
      </c>
      <c r="G756" s="3">
        <v>0</v>
      </c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4"/>
      <c r="AO756" s="4"/>
    </row>
    <row r="757" spans="1:41" ht="18.75" customHeight="1" x14ac:dyDescent="0.25">
      <c r="A757" s="14" t="s">
        <v>347</v>
      </c>
      <c r="B757" s="2" t="s">
        <v>4</v>
      </c>
      <c r="C757" s="2" t="s">
        <v>11</v>
      </c>
      <c r="D757" s="2" t="s">
        <v>29</v>
      </c>
      <c r="E757" s="2" t="s">
        <v>160</v>
      </c>
      <c r="F757" s="2" t="s">
        <v>2</v>
      </c>
      <c r="G757" s="3">
        <v>0</v>
      </c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4"/>
      <c r="AO757" s="4"/>
    </row>
    <row r="758" spans="1:41" ht="18.75" customHeight="1" x14ac:dyDescent="0.25">
      <c r="A758" s="14" t="s">
        <v>347</v>
      </c>
      <c r="B758" s="2" t="s">
        <v>4</v>
      </c>
      <c r="C758" s="2" t="s">
        <v>12</v>
      </c>
      <c r="D758" s="2" t="s">
        <v>30</v>
      </c>
      <c r="E758" s="2" t="s">
        <v>2</v>
      </c>
      <c r="F758" s="2" t="s">
        <v>2</v>
      </c>
      <c r="G758" s="4"/>
      <c r="H758" s="6">
        <v>1937.0060257525799</v>
      </c>
      <c r="I758" s="6">
        <v>1979.95512356069</v>
      </c>
      <c r="J758" s="6">
        <v>2887.9052415415899</v>
      </c>
      <c r="K758" s="6">
        <v>3621.0409855930202</v>
      </c>
      <c r="L758" s="6">
        <v>5258.3960310133498</v>
      </c>
      <c r="M758" s="6">
        <v>6423.6935085348896</v>
      </c>
      <c r="N758" s="6">
        <v>7411.7222857301404</v>
      </c>
      <c r="O758" s="6">
        <v>8183.6720696655602</v>
      </c>
      <c r="P758" s="6">
        <v>10111.231503954599</v>
      </c>
      <c r="Q758" s="6">
        <v>11948.142328032</v>
      </c>
      <c r="R758" s="6">
        <v>13457.2199978805</v>
      </c>
      <c r="S758" s="6">
        <v>14143.265980148</v>
      </c>
      <c r="T758" s="6">
        <v>14586.7447977062</v>
      </c>
      <c r="U758" s="6">
        <v>15691.174479003401</v>
      </c>
      <c r="V758" s="6">
        <v>17922.910057124998</v>
      </c>
      <c r="W758" s="6">
        <v>18488.792379011</v>
      </c>
      <c r="X758" s="6">
        <v>18999.514223034999</v>
      </c>
      <c r="Y758" s="6">
        <v>19417.686775538001</v>
      </c>
      <c r="Z758" s="6">
        <v>19838.3388825002</v>
      </c>
      <c r="AA758" s="6">
        <v>20259.586514610801</v>
      </c>
      <c r="AB758" s="6">
        <v>20681.490357340001</v>
      </c>
      <c r="AC758" s="6">
        <v>21104.010250475701</v>
      </c>
      <c r="AD758" s="6">
        <v>21567.170641612101</v>
      </c>
      <c r="AE758" s="6">
        <v>22030.5035726772</v>
      </c>
      <c r="AF758" s="6">
        <v>22494.855892523501</v>
      </c>
      <c r="AG758" s="6">
        <v>22967.174027757199</v>
      </c>
      <c r="AH758" s="6">
        <v>23440.197998462601</v>
      </c>
      <c r="AI758" s="6">
        <v>23961.989594824401</v>
      </c>
      <c r="AJ758" s="6">
        <v>24484.6562070365</v>
      </c>
      <c r="AK758" s="6">
        <v>25008.140074524999</v>
      </c>
      <c r="AL758" s="6">
        <v>25532.383436715601</v>
      </c>
      <c r="AM758" s="6">
        <v>26057.328533034201</v>
      </c>
      <c r="AN758" s="4"/>
      <c r="AO758" s="4"/>
    </row>
    <row r="759" spans="1:41" ht="18.75" customHeight="1" x14ac:dyDescent="0.25">
      <c r="A759" s="14" t="s">
        <v>347</v>
      </c>
      <c r="B759" s="2" t="s">
        <v>4</v>
      </c>
      <c r="C759" s="2" t="s">
        <v>12</v>
      </c>
      <c r="D759" s="2" t="s">
        <v>29</v>
      </c>
      <c r="E759" s="2" t="s">
        <v>160</v>
      </c>
      <c r="F759" s="2" t="s">
        <v>2</v>
      </c>
      <c r="G759" s="3">
        <v>81345.725613079994</v>
      </c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4"/>
      <c r="AO759" s="4"/>
    </row>
    <row r="760" spans="1:41" x14ac:dyDescent="0.25"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</sheetData>
  <autoFilter ref="B2:AO759" xr:uid="{00000000-0001-0000-0000-000000000000}"/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86BD-0D96-48DB-B1A4-E075690C57A9}">
  <dimension ref="A1:AO477"/>
  <sheetViews>
    <sheetView showGridLines="0" tabSelected="1" topLeftCell="A14" zoomScale="85" zoomScaleNormal="85" workbookViewId="0">
      <selection activeCell="H24" sqref="H24"/>
    </sheetView>
  </sheetViews>
  <sheetFormatPr baseColWidth="10" defaultRowHeight="15" x14ac:dyDescent="0.25"/>
  <cols>
    <col min="4" max="4" width="11.42578125" style="45"/>
    <col min="6" max="6" width="10.140625" style="18" customWidth="1"/>
    <col min="9" max="9" width="14.7109375" customWidth="1"/>
  </cols>
  <sheetData>
    <row r="1" spans="5:17" x14ac:dyDescent="0.25">
      <c r="E1" s="17" t="s">
        <v>345</v>
      </c>
      <c r="F1" s="15" t="str">
        <f>+"DIC3"</f>
        <v>DIC3</v>
      </c>
      <c r="K1" s="27"/>
      <c r="L1" s="28" t="s">
        <v>334</v>
      </c>
      <c r="M1" s="28" t="s">
        <v>335</v>
      </c>
    </row>
    <row r="2" spans="5:17" x14ac:dyDescent="0.25">
      <c r="K2" s="27"/>
      <c r="L2" s="28"/>
      <c r="M2" s="28" t="s">
        <v>336</v>
      </c>
    </row>
    <row r="3" spans="5:17" ht="15.75" x14ac:dyDescent="0.25">
      <c r="H3" s="10" t="s">
        <v>320</v>
      </c>
      <c r="I3" s="11" t="s">
        <v>321</v>
      </c>
      <c r="K3" s="27"/>
      <c r="L3" s="28" t="s">
        <v>337</v>
      </c>
      <c r="M3" s="28" t="s">
        <v>338</v>
      </c>
    </row>
    <row r="4" spans="5:17" ht="15.75" x14ac:dyDescent="0.25">
      <c r="H4" s="10" t="s">
        <v>322</v>
      </c>
      <c r="I4" s="12" t="s">
        <v>323</v>
      </c>
      <c r="K4" s="28" t="s">
        <v>37</v>
      </c>
      <c r="L4" s="30">
        <v>1.01</v>
      </c>
      <c r="M4" s="31">
        <v>55.54</v>
      </c>
    </row>
    <row r="5" spans="5:17" x14ac:dyDescent="0.25">
      <c r="H5" s="10" t="s">
        <v>324</v>
      </c>
      <c r="I5" s="9" t="s">
        <v>325</v>
      </c>
      <c r="K5" s="28" t="s">
        <v>42</v>
      </c>
      <c r="L5" s="30">
        <v>6.09</v>
      </c>
      <c r="M5" s="31">
        <v>77.84</v>
      </c>
    </row>
    <row r="6" spans="5:17" x14ac:dyDescent="0.25">
      <c r="H6" s="10" t="s">
        <v>326</v>
      </c>
      <c r="I6" s="9" t="s">
        <v>327</v>
      </c>
      <c r="K6" s="28" t="s">
        <v>44</v>
      </c>
      <c r="L6" s="29">
        <v>6.09</v>
      </c>
      <c r="M6" s="32">
        <v>77.84</v>
      </c>
    </row>
    <row r="7" spans="5:17" x14ac:dyDescent="0.25">
      <c r="H7" s="10" t="s">
        <v>328</v>
      </c>
      <c r="I7" s="9" t="s">
        <v>329</v>
      </c>
      <c r="K7" s="28" t="s">
        <v>40</v>
      </c>
      <c r="L7" s="33">
        <v>6.09</v>
      </c>
      <c r="M7" s="34">
        <v>77.84</v>
      </c>
    </row>
    <row r="8" spans="5:17" ht="15.75" x14ac:dyDescent="0.25">
      <c r="H8" s="10" t="s">
        <v>330</v>
      </c>
      <c r="I8" s="12" t="s">
        <v>331</v>
      </c>
      <c r="K8" s="28" t="s">
        <v>38</v>
      </c>
      <c r="L8" s="30">
        <v>5.33</v>
      </c>
      <c r="M8" s="31">
        <v>69.19</v>
      </c>
      <c r="O8" s="17" t="s">
        <v>348</v>
      </c>
      <c r="P8" s="22">
        <f>+SUM(I38:AN44)</f>
        <v>139.20362159838515</v>
      </c>
      <c r="Q8">
        <v>139.20362159838515</v>
      </c>
    </row>
    <row r="9" spans="5:17" ht="15.75" x14ac:dyDescent="0.25">
      <c r="H9" s="10" t="s">
        <v>332</v>
      </c>
      <c r="I9" s="12" t="s">
        <v>333</v>
      </c>
      <c r="K9" s="28" t="s">
        <v>34</v>
      </c>
      <c r="L9" s="29">
        <v>5.67</v>
      </c>
      <c r="M9" s="32">
        <v>75.17</v>
      </c>
    </row>
    <row r="10" spans="5:17" x14ac:dyDescent="0.25">
      <c r="K10" s="28" t="s">
        <v>41</v>
      </c>
      <c r="L10" s="33">
        <v>4.71</v>
      </c>
      <c r="M10" s="34">
        <v>87.74</v>
      </c>
      <c r="P10" s="8" t="s">
        <v>349</v>
      </c>
    </row>
    <row r="11" spans="5:17" x14ac:dyDescent="0.25">
      <c r="K11" s="28" t="s">
        <v>43</v>
      </c>
      <c r="L11" s="30">
        <v>4.0599999999999996</v>
      </c>
      <c r="M11" s="31">
        <v>47.29</v>
      </c>
    </row>
    <row r="12" spans="5:17" x14ac:dyDescent="0.25">
      <c r="K12" s="28" t="s">
        <v>39</v>
      </c>
      <c r="L12" s="29">
        <v>5.46</v>
      </c>
      <c r="M12" s="32">
        <v>78.28</v>
      </c>
    </row>
    <row r="13" spans="5:17" x14ac:dyDescent="0.25">
      <c r="K13" s="28" t="s">
        <v>32</v>
      </c>
      <c r="L13" s="29">
        <v>4.76</v>
      </c>
      <c r="M13" s="32">
        <v>56.34</v>
      </c>
    </row>
    <row r="14" spans="5:17" x14ac:dyDescent="0.25">
      <c r="K14" s="28" t="s">
        <v>339</v>
      </c>
      <c r="L14" s="33">
        <v>4.1900000000000004</v>
      </c>
      <c r="M14" s="34">
        <v>40.78</v>
      </c>
    </row>
    <row r="21" spans="1:41" ht="18.75" x14ac:dyDescent="0.3">
      <c r="H21" s="36" t="s">
        <v>340</v>
      </c>
    </row>
    <row r="22" spans="1:41" x14ac:dyDescent="0.25">
      <c r="H22" s="2" t="s">
        <v>26</v>
      </c>
    </row>
    <row r="23" spans="1:41" x14ac:dyDescent="0.25">
      <c r="B23" s="17" t="s">
        <v>357</v>
      </c>
      <c r="I23">
        <f>+MATCH(I24,Resultados_Dic3!$B$2:$AO$2)</f>
        <v>7</v>
      </c>
      <c r="J23">
        <f>+MATCH(J24,Resultados_Dic3!$B$2:$AO$2)</f>
        <v>8</v>
      </c>
      <c r="K23">
        <f>+MATCH(K24,Resultados_Dic3!$B$2:$AO$2)</f>
        <v>9</v>
      </c>
      <c r="L23">
        <f>+MATCH(L24,Resultados_Dic3!$B$2:$AO$2)</f>
        <v>10</v>
      </c>
      <c r="M23">
        <f>+MATCH(M24,Resultados_Dic3!$B$2:$AO$2)</f>
        <v>11</v>
      </c>
      <c r="N23">
        <f>+MATCH(N24,Resultados_Dic3!$B$2:$AO$2)</f>
        <v>12</v>
      </c>
      <c r="O23">
        <f>+MATCH(O24,Resultados_Dic3!$B$2:$AO$2)</f>
        <v>13</v>
      </c>
      <c r="P23">
        <f>+MATCH(P24,Resultados_Dic3!$B$2:$AO$2)</f>
        <v>14</v>
      </c>
      <c r="Q23">
        <f>+MATCH(Q24,Resultados_Dic3!$B$2:$AO$2)</f>
        <v>15</v>
      </c>
      <c r="R23">
        <f>+MATCH(R24,Resultados_Dic3!$B$2:$AO$2)</f>
        <v>16</v>
      </c>
      <c r="S23">
        <f>+MATCH(S24,Resultados_Dic3!$B$2:$AO$2)</f>
        <v>17</v>
      </c>
      <c r="T23">
        <f>+MATCH(T24,Resultados_Dic3!$B$2:$AO$2)</f>
        <v>18</v>
      </c>
      <c r="U23">
        <f>+MATCH(U24,Resultados_Dic3!$B$2:$AO$2)</f>
        <v>19</v>
      </c>
      <c r="V23">
        <f>+MATCH(V24,Resultados_Dic3!$B$2:$AO$2)</f>
        <v>20</v>
      </c>
      <c r="W23">
        <f>+MATCH(W24,Resultados_Dic3!$B$2:$AO$2)</f>
        <v>21</v>
      </c>
      <c r="X23">
        <f>+MATCH(X24,Resultados_Dic3!$B$2:$AO$2)</f>
        <v>22</v>
      </c>
      <c r="Y23">
        <f>+MATCH(Y24,Resultados_Dic3!$B$2:$AO$2)</f>
        <v>23</v>
      </c>
      <c r="Z23">
        <f>+MATCH(Z24,Resultados_Dic3!$B$2:$AO$2)</f>
        <v>24</v>
      </c>
      <c r="AA23">
        <f>+MATCH(AA24,Resultados_Dic3!$B$2:$AO$2)</f>
        <v>25</v>
      </c>
      <c r="AB23">
        <f>+MATCH(AB24,Resultados_Dic3!$B$2:$AO$2)</f>
        <v>26</v>
      </c>
      <c r="AC23">
        <f>+MATCH(AC24,Resultados_Dic3!$B$2:$AO$2)</f>
        <v>27</v>
      </c>
      <c r="AD23">
        <f>+MATCH(AD24,Resultados_Dic3!$B$2:$AO$2)</f>
        <v>28</v>
      </c>
      <c r="AE23">
        <f>+MATCH(AE24,Resultados_Dic3!$B$2:$AO$2)</f>
        <v>29</v>
      </c>
      <c r="AF23">
        <f>+MATCH(AF24,Resultados_Dic3!$B$2:$AO$2)</f>
        <v>30</v>
      </c>
      <c r="AG23">
        <f>+MATCH(AG24,Resultados_Dic3!$B$2:$AO$2)</f>
        <v>31</v>
      </c>
      <c r="AH23">
        <f>+MATCH(AH24,Resultados_Dic3!$B$2:$AO$2)</f>
        <v>32</v>
      </c>
      <c r="AI23">
        <f>+MATCH(AI24,Resultados_Dic3!$B$2:$AO$2)</f>
        <v>33</v>
      </c>
      <c r="AJ23">
        <f>+MATCH(AJ24,Resultados_Dic3!$B$2:$AO$2)</f>
        <v>34</v>
      </c>
      <c r="AK23">
        <f>+MATCH(AK24,Resultados_Dic3!$B$2:$AO$2)</f>
        <v>35</v>
      </c>
      <c r="AL23">
        <f>+MATCH(AL24,Resultados_Dic3!$B$2:$AO$2)</f>
        <v>36</v>
      </c>
      <c r="AM23">
        <f>+MATCH(AM24,Resultados_Dic3!$B$2:$AO$2)</f>
        <v>37</v>
      </c>
      <c r="AN23">
        <f>+MATCH(AN24,Resultados_Dic3!$B$2:$AO$2)</f>
        <v>38</v>
      </c>
    </row>
    <row r="24" spans="1:41" x14ac:dyDescent="0.25">
      <c r="I24" s="5">
        <v>2019</v>
      </c>
      <c r="J24" s="5">
        <v>2020</v>
      </c>
      <c r="K24" s="5">
        <v>2021</v>
      </c>
      <c r="L24" s="5">
        <v>2022</v>
      </c>
      <c r="M24" s="5">
        <v>2023</v>
      </c>
      <c r="N24" s="5">
        <v>2024</v>
      </c>
      <c r="O24" s="5">
        <v>2025</v>
      </c>
      <c r="P24" s="5">
        <v>2026</v>
      </c>
      <c r="Q24" s="5">
        <v>2027</v>
      </c>
      <c r="R24" s="5">
        <v>2028</v>
      </c>
      <c r="S24" s="5">
        <v>2029</v>
      </c>
      <c r="T24" s="5">
        <v>2030</v>
      </c>
      <c r="U24" s="5">
        <v>2031</v>
      </c>
      <c r="V24" s="5">
        <v>2032</v>
      </c>
      <c r="W24" s="5">
        <v>2033</v>
      </c>
      <c r="X24" s="5">
        <v>2034</v>
      </c>
      <c r="Y24" s="5">
        <v>2035</v>
      </c>
      <c r="Z24" s="5">
        <v>2036</v>
      </c>
      <c r="AA24" s="5">
        <v>2037</v>
      </c>
      <c r="AB24" s="5">
        <v>2038</v>
      </c>
      <c r="AC24" s="5">
        <v>2039</v>
      </c>
      <c r="AD24" s="5">
        <v>2040</v>
      </c>
      <c r="AE24" s="5">
        <v>2041</v>
      </c>
      <c r="AF24" s="5">
        <v>2042</v>
      </c>
      <c r="AG24" s="5">
        <v>2043</v>
      </c>
      <c r="AH24" s="5">
        <v>2044</v>
      </c>
      <c r="AI24" s="5">
        <v>2045</v>
      </c>
      <c r="AJ24" s="5">
        <v>2046</v>
      </c>
      <c r="AK24" s="5">
        <v>2047</v>
      </c>
      <c r="AL24" s="5">
        <v>2048</v>
      </c>
      <c r="AM24" s="5">
        <v>2049</v>
      </c>
      <c r="AN24" s="5">
        <v>2050</v>
      </c>
    </row>
    <row r="25" spans="1:41" x14ac:dyDescent="0.25">
      <c r="A25" s="2" t="s">
        <v>170</v>
      </c>
      <c r="B25" s="22">
        <f>+I25+I38</f>
        <v>69.405454641302455</v>
      </c>
      <c r="C25" s="22">
        <f>+J25+J38</f>
        <v>56.085296966460398</v>
      </c>
      <c r="F25" s="18" t="str">
        <f>+$F$1</f>
        <v>DIC3</v>
      </c>
      <c r="G25" s="26" t="s">
        <v>45</v>
      </c>
      <c r="H25" s="2" t="s">
        <v>170</v>
      </c>
      <c r="I25" s="22">
        <f>+SUMIFS(Resultados_Dic3!H$3:H$10000,Resultados_Dic3!$F$3:$F$10000,Produccion_PJ!$H25,Resultados_Dic3!$D$3:$D$10000,Produccion_PJ!$H$22,Resultados_Dic3!$E$3:$E$10000,Produccion_PJ!$G25,Resultados_Dic3!$A$3:$A$10000,Produccion_PJ!$F25)</f>
        <v>68.678696673107595</v>
      </c>
      <c r="J25" s="22">
        <f>+SUMIFS(Resultados_Dic3!I$3:I$10000,Resultados_Dic3!$F$3:$F$10000,Produccion_PJ!$H25,Resultados_Dic3!$D$3:$D$10000,Produccion_PJ!$H$22,Resultados_Dic3!$E$3:$E$10000,Produccion_PJ!$G25,Resultados_Dic3!$A$3:$A$10000,Produccion_PJ!$F25)</f>
        <v>55.498016951083997</v>
      </c>
      <c r="K25" s="22">
        <f>+SUMIFS(Resultados_Dic3!J$3:J$10000,Resultados_Dic3!$F$3:$F$10000,Produccion_PJ!$H25,Resultados_Dic3!$D$3:$D$10000,Produccion_PJ!$H$22,Resultados_Dic3!$E$3:$E$10000,Produccion_PJ!$G25,Resultados_Dic3!$A$3:$A$10000,Produccion_PJ!$F25)</f>
        <v>43.451911431261003</v>
      </c>
      <c r="L25" s="22">
        <f>+SUMIFS(Resultados_Dic3!K$3:K$10000,Resultados_Dic3!$F$3:$F$10000,Produccion_PJ!$H25,Resultados_Dic3!$D$3:$D$10000,Produccion_PJ!$H$22,Resultados_Dic3!$E$3:$E$10000,Produccion_PJ!$G25,Resultados_Dic3!$A$3:$A$10000,Produccion_PJ!$F25)</f>
        <v>50.743687576035803</v>
      </c>
      <c r="M25" s="22">
        <f>+SUMIFS(Resultados_Dic3!L$3:L$10000,Resultados_Dic3!$F$3:$F$10000,Produccion_PJ!$H25,Resultados_Dic3!$D$3:$D$10000,Produccion_PJ!$H$22,Resultados_Dic3!$E$3:$E$10000,Produccion_PJ!$G25,Resultados_Dic3!$A$3:$A$10000,Produccion_PJ!$F25)</f>
        <v>48.366522888511597</v>
      </c>
      <c r="N25" s="22">
        <f>+SUMIFS(Resultados_Dic3!M$3:M$10000,Resultados_Dic3!$F$3:$F$10000,Produccion_PJ!$H25,Resultados_Dic3!$D$3:$D$10000,Produccion_PJ!$H$22,Resultados_Dic3!$E$3:$E$10000,Produccion_PJ!$G25,Resultados_Dic3!$A$3:$A$10000,Produccion_PJ!$F25)</f>
        <v>0</v>
      </c>
      <c r="O25" s="22">
        <f>+SUMIFS(Resultados_Dic3!N$3:N$10000,Resultados_Dic3!$F$3:$F$10000,Produccion_PJ!$H25,Resultados_Dic3!$D$3:$D$10000,Produccion_PJ!$H$22,Resultados_Dic3!$E$3:$E$10000,Produccion_PJ!$G25,Resultados_Dic3!$A$3:$A$10000,Produccion_PJ!$F25)</f>
        <v>0</v>
      </c>
      <c r="P25" s="22">
        <f>+SUMIFS(Resultados_Dic3!O$3:O$10000,Resultados_Dic3!$F$3:$F$10000,Produccion_PJ!$H25,Resultados_Dic3!$D$3:$D$10000,Produccion_PJ!$H$22,Resultados_Dic3!$E$3:$E$10000,Produccion_PJ!$G25,Resultados_Dic3!$A$3:$A$10000,Produccion_PJ!$F25)</f>
        <v>0</v>
      </c>
      <c r="Q25" s="22">
        <f>+SUMIFS(Resultados_Dic3!P$3:P$10000,Resultados_Dic3!$F$3:$F$10000,Produccion_PJ!$H25,Resultados_Dic3!$D$3:$D$10000,Produccion_PJ!$H$22,Resultados_Dic3!$E$3:$E$10000,Produccion_PJ!$G25,Resultados_Dic3!$A$3:$A$10000,Produccion_PJ!$F25)</f>
        <v>0</v>
      </c>
      <c r="R25" s="22">
        <f>+SUMIFS(Resultados_Dic3!Q$3:Q$10000,Resultados_Dic3!$F$3:$F$10000,Produccion_PJ!$H25,Resultados_Dic3!$D$3:$D$10000,Produccion_PJ!$H$22,Resultados_Dic3!$E$3:$E$10000,Produccion_PJ!$G25,Resultados_Dic3!$A$3:$A$10000,Produccion_PJ!$F25)</f>
        <v>0</v>
      </c>
      <c r="S25" s="22">
        <f>+SUMIFS(Resultados_Dic3!R$3:R$10000,Resultados_Dic3!$F$3:$F$10000,Produccion_PJ!$H25,Resultados_Dic3!$D$3:$D$10000,Produccion_PJ!$H$22,Resultados_Dic3!$E$3:$E$10000,Produccion_PJ!$G25,Resultados_Dic3!$A$3:$A$10000,Produccion_PJ!$F25)</f>
        <v>0</v>
      </c>
      <c r="T25" s="22">
        <f>+SUMIFS(Resultados_Dic3!S$3:S$10000,Resultados_Dic3!$F$3:$F$10000,Produccion_PJ!$H25,Resultados_Dic3!$D$3:$D$10000,Produccion_PJ!$H$22,Resultados_Dic3!$E$3:$E$10000,Produccion_PJ!$G25,Resultados_Dic3!$A$3:$A$10000,Produccion_PJ!$F25)</f>
        <v>0</v>
      </c>
      <c r="U25" s="22">
        <f>+SUMIFS(Resultados_Dic3!T$3:T$10000,Resultados_Dic3!$F$3:$F$10000,Produccion_PJ!$H25,Resultados_Dic3!$D$3:$D$10000,Produccion_PJ!$H$22,Resultados_Dic3!$E$3:$E$10000,Produccion_PJ!$G25,Resultados_Dic3!$A$3:$A$10000,Produccion_PJ!$F25)</f>
        <v>0</v>
      </c>
      <c r="V25" s="22">
        <f>+SUMIFS(Resultados_Dic3!U$3:U$10000,Resultados_Dic3!$F$3:$F$10000,Produccion_PJ!$H25,Resultados_Dic3!$D$3:$D$10000,Produccion_PJ!$H$22,Resultados_Dic3!$E$3:$E$10000,Produccion_PJ!$G25,Resultados_Dic3!$A$3:$A$10000,Produccion_PJ!$F25)</f>
        <v>0</v>
      </c>
      <c r="W25" s="22">
        <f>+SUMIFS(Resultados_Dic3!V$3:V$10000,Resultados_Dic3!$F$3:$F$10000,Produccion_PJ!$H25,Resultados_Dic3!$D$3:$D$10000,Produccion_PJ!$H$22,Resultados_Dic3!$E$3:$E$10000,Produccion_PJ!$G25,Resultados_Dic3!$A$3:$A$10000,Produccion_PJ!$F25)</f>
        <v>0</v>
      </c>
      <c r="X25" s="22">
        <f>+SUMIFS(Resultados_Dic3!W$3:W$10000,Resultados_Dic3!$F$3:$F$10000,Produccion_PJ!$H25,Resultados_Dic3!$D$3:$D$10000,Produccion_PJ!$H$22,Resultados_Dic3!$E$3:$E$10000,Produccion_PJ!$G25,Resultados_Dic3!$A$3:$A$10000,Produccion_PJ!$F25)</f>
        <v>0</v>
      </c>
      <c r="Y25" s="22">
        <f>+SUMIFS(Resultados_Dic3!X$3:X$10000,Resultados_Dic3!$F$3:$F$10000,Produccion_PJ!$H25,Resultados_Dic3!$D$3:$D$10000,Produccion_PJ!$H$22,Resultados_Dic3!$E$3:$E$10000,Produccion_PJ!$G25,Resultados_Dic3!$A$3:$A$10000,Produccion_PJ!$F25)</f>
        <v>0</v>
      </c>
      <c r="Z25" s="22">
        <f>+SUMIFS(Resultados_Dic3!Y$3:Y$10000,Resultados_Dic3!$F$3:$F$10000,Produccion_PJ!$H25,Resultados_Dic3!$D$3:$D$10000,Produccion_PJ!$H$22,Resultados_Dic3!$E$3:$E$10000,Produccion_PJ!$G25,Resultados_Dic3!$A$3:$A$10000,Produccion_PJ!$F25)</f>
        <v>0</v>
      </c>
      <c r="AA25" s="22">
        <f>+SUMIFS(Resultados_Dic3!Z$3:Z$10000,Resultados_Dic3!$F$3:$F$10000,Produccion_PJ!$H25,Resultados_Dic3!$D$3:$D$10000,Produccion_PJ!$H$22,Resultados_Dic3!$E$3:$E$10000,Produccion_PJ!$G25,Resultados_Dic3!$A$3:$A$10000,Produccion_PJ!$F25)</f>
        <v>0</v>
      </c>
      <c r="AB25" s="22">
        <f>+SUMIFS(Resultados_Dic3!AA$3:AA$10000,Resultados_Dic3!$F$3:$F$10000,Produccion_PJ!$H25,Resultados_Dic3!$D$3:$D$10000,Produccion_PJ!$H$22,Resultados_Dic3!$E$3:$E$10000,Produccion_PJ!$G25,Resultados_Dic3!$A$3:$A$10000,Produccion_PJ!$F25)</f>
        <v>0</v>
      </c>
      <c r="AC25" s="22">
        <f>+SUMIFS(Resultados_Dic3!AB$3:AB$10000,Resultados_Dic3!$F$3:$F$10000,Produccion_PJ!$H25,Resultados_Dic3!$D$3:$D$10000,Produccion_PJ!$H$22,Resultados_Dic3!$E$3:$E$10000,Produccion_PJ!$G25,Resultados_Dic3!$A$3:$A$10000,Produccion_PJ!$F25)</f>
        <v>0</v>
      </c>
      <c r="AD25" s="22">
        <f>+SUMIFS(Resultados_Dic3!AC$3:AC$10000,Resultados_Dic3!$F$3:$F$10000,Produccion_PJ!$H25,Resultados_Dic3!$D$3:$D$10000,Produccion_PJ!$H$22,Resultados_Dic3!$E$3:$E$10000,Produccion_PJ!$G25,Resultados_Dic3!$A$3:$A$10000,Produccion_PJ!$F25)</f>
        <v>0</v>
      </c>
      <c r="AE25" s="22">
        <f>+SUMIFS(Resultados_Dic3!AD$3:AD$10000,Resultados_Dic3!$F$3:$F$10000,Produccion_PJ!$H25,Resultados_Dic3!$D$3:$D$10000,Produccion_PJ!$H$22,Resultados_Dic3!$E$3:$E$10000,Produccion_PJ!$G25,Resultados_Dic3!$A$3:$A$10000,Produccion_PJ!$F25)</f>
        <v>0</v>
      </c>
      <c r="AF25" s="22">
        <f>+SUMIFS(Resultados_Dic3!AE$3:AE$10000,Resultados_Dic3!$F$3:$F$10000,Produccion_PJ!$H25,Resultados_Dic3!$D$3:$D$10000,Produccion_PJ!$H$22,Resultados_Dic3!$E$3:$E$10000,Produccion_PJ!$G25,Resultados_Dic3!$A$3:$A$10000,Produccion_PJ!$F25)</f>
        <v>0</v>
      </c>
      <c r="AG25" s="22">
        <f>+SUMIFS(Resultados_Dic3!AF$3:AF$10000,Resultados_Dic3!$F$3:$F$10000,Produccion_PJ!$H25,Resultados_Dic3!$D$3:$D$10000,Produccion_PJ!$H$22,Resultados_Dic3!$E$3:$E$10000,Produccion_PJ!$G25,Resultados_Dic3!$A$3:$A$10000,Produccion_PJ!$F25)</f>
        <v>0</v>
      </c>
      <c r="AH25" s="22">
        <f>+SUMIFS(Resultados_Dic3!AG$3:AG$10000,Resultados_Dic3!$F$3:$F$10000,Produccion_PJ!$H25,Resultados_Dic3!$D$3:$D$10000,Produccion_PJ!$H$22,Resultados_Dic3!$E$3:$E$10000,Produccion_PJ!$G25,Resultados_Dic3!$A$3:$A$10000,Produccion_PJ!$F25)</f>
        <v>0</v>
      </c>
      <c r="AI25" s="22">
        <f>+SUMIFS(Resultados_Dic3!AH$3:AH$10000,Resultados_Dic3!$F$3:$F$10000,Produccion_PJ!$H25,Resultados_Dic3!$D$3:$D$10000,Produccion_PJ!$H$22,Resultados_Dic3!$E$3:$E$10000,Produccion_PJ!$G25,Resultados_Dic3!$A$3:$A$10000,Produccion_PJ!$F25)</f>
        <v>0</v>
      </c>
      <c r="AJ25" s="22">
        <f>+SUMIFS(Resultados_Dic3!AI$3:AI$10000,Resultados_Dic3!$F$3:$F$10000,Produccion_PJ!$H25,Resultados_Dic3!$D$3:$D$10000,Produccion_PJ!$H$22,Resultados_Dic3!$E$3:$E$10000,Produccion_PJ!$G25,Resultados_Dic3!$A$3:$A$10000,Produccion_PJ!$F25)</f>
        <v>0</v>
      </c>
      <c r="AK25" s="22">
        <f>+SUMIFS(Resultados_Dic3!AJ$3:AJ$10000,Resultados_Dic3!$F$3:$F$10000,Produccion_PJ!$H25,Resultados_Dic3!$D$3:$D$10000,Produccion_PJ!$H$22,Resultados_Dic3!$E$3:$E$10000,Produccion_PJ!$G25,Resultados_Dic3!$A$3:$A$10000,Produccion_PJ!$F25)</f>
        <v>0</v>
      </c>
      <c r="AL25" s="22">
        <f>+SUMIFS(Resultados_Dic3!AK$3:AK$10000,Resultados_Dic3!$F$3:$F$10000,Produccion_PJ!$H25,Resultados_Dic3!$D$3:$D$10000,Produccion_PJ!$H$22,Resultados_Dic3!$E$3:$E$10000,Produccion_PJ!$G25,Resultados_Dic3!$A$3:$A$10000,Produccion_PJ!$F25)</f>
        <v>0</v>
      </c>
      <c r="AM25" s="22">
        <f>+SUMIFS(Resultados_Dic3!AL$3:AL$10000,Resultados_Dic3!$F$3:$F$10000,Produccion_PJ!$H25,Resultados_Dic3!$D$3:$D$10000,Produccion_PJ!$H$22,Resultados_Dic3!$E$3:$E$10000,Produccion_PJ!$G25,Resultados_Dic3!$A$3:$A$10000,Produccion_PJ!$F25)</f>
        <v>0</v>
      </c>
      <c r="AN25" s="22">
        <f>+SUMIFS(Resultados_Dic3!AM$3:AM$10000,Resultados_Dic3!$F$3:$F$10000,Produccion_PJ!$H25,Resultados_Dic3!$D$3:$D$10000,Produccion_PJ!$H$22,Resultados_Dic3!$E$3:$E$10000,Produccion_PJ!$G25,Resultados_Dic3!$A$3:$A$10000,Produccion_PJ!$F25)</f>
        <v>0</v>
      </c>
      <c r="AO25" s="22"/>
    </row>
    <row r="26" spans="1:41" x14ac:dyDescent="0.25">
      <c r="A26" s="2" t="s">
        <v>171</v>
      </c>
      <c r="B26" s="22">
        <f t="shared" ref="B26:C26" si="0">+I26+I39</f>
        <v>370.86150844725057</v>
      </c>
      <c r="C26" s="22">
        <f t="shared" si="0"/>
        <v>358.51661861217849</v>
      </c>
      <c r="F26" s="18" t="str">
        <f t="shared" ref="F26:F31" si="1">+$F$1</f>
        <v>DIC3</v>
      </c>
      <c r="G26" s="26" t="s">
        <v>46</v>
      </c>
      <c r="H26" s="2" t="s">
        <v>171</v>
      </c>
      <c r="I26" s="22">
        <f>+SUMIFS(Resultados_Dic3!H$3:H$10000,Resultados_Dic3!$F$3:$F$10000,Produccion_PJ!$H26,Resultados_Dic3!$D$3:$D$10000,Produccion_PJ!$H$22,Resultados_Dic3!$E$3:$E$10000,Produccion_PJ!$G26,Resultados_Dic3!$A$3:$A$10000,Produccion_PJ!$F26)</f>
        <v>366.97814570935401</v>
      </c>
      <c r="J26" s="22">
        <f>+SUMIFS(Resultados_Dic3!I$3:I$10000,Resultados_Dic3!$F$3:$F$10000,Produccion_PJ!$H26,Resultados_Dic3!$D$3:$D$10000,Produccion_PJ!$H$22,Resultados_Dic3!$E$3:$E$10000,Produccion_PJ!$G26,Resultados_Dic3!$A$3:$A$10000,Produccion_PJ!$F26)</f>
        <v>354.76252160851698</v>
      </c>
      <c r="K26" s="22">
        <f>+SUMIFS(Resultados_Dic3!J$3:J$10000,Resultados_Dic3!$F$3:$F$10000,Produccion_PJ!$H26,Resultados_Dic3!$D$3:$D$10000,Produccion_PJ!$H$22,Resultados_Dic3!$E$3:$E$10000,Produccion_PJ!$G26,Resultados_Dic3!$A$3:$A$10000,Produccion_PJ!$F26)</f>
        <v>319.03482068473699</v>
      </c>
      <c r="L26" s="22">
        <f>+SUMIFS(Resultados_Dic3!K$3:K$10000,Resultados_Dic3!$F$3:$F$10000,Produccion_PJ!$H26,Resultados_Dic3!$D$3:$D$10000,Produccion_PJ!$H$22,Resultados_Dic3!$E$3:$E$10000,Produccion_PJ!$G26,Resultados_Dic3!$A$3:$A$10000,Produccion_PJ!$F26)</f>
        <v>316.32684085140397</v>
      </c>
      <c r="M26" s="22">
        <f>+SUMIFS(Resultados_Dic3!L$3:L$10000,Resultados_Dic3!$F$3:$F$10000,Produccion_PJ!$H26,Resultados_Dic3!$D$3:$D$10000,Produccion_PJ!$H$22,Resultados_Dic3!$E$3:$E$10000,Produccion_PJ!$G26,Resultados_Dic3!$A$3:$A$10000,Produccion_PJ!$F26)</f>
        <v>174.068204216602</v>
      </c>
      <c r="N26" s="22">
        <f>+SUMIFS(Resultados_Dic3!M$3:M$10000,Resultados_Dic3!$F$3:$F$10000,Produccion_PJ!$H26,Resultados_Dic3!$D$3:$D$10000,Produccion_PJ!$H$22,Resultados_Dic3!$E$3:$E$10000,Produccion_PJ!$G26,Resultados_Dic3!$A$3:$A$10000,Produccion_PJ!$F26)</f>
        <v>174.068204216602</v>
      </c>
      <c r="O26" s="22">
        <f>+SUMIFS(Resultados_Dic3!N$3:N$10000,Resultados_Dic3!$F$3:$F$10000,Produccion_PJ!$H26,Resultados_Dic3!$D$3:$D$10000,Produccion_PJ!$H$22,Resultados_Dic3!$E$3:$E$10000,Produccion_PJ!$G26,Resultados_Dic3!$A$3:$A$10000,Produccion_PJ!$F26)</f>
        <v>174.068204216602</v>
      </c>
      <c r="P26" s="22">
        <f>+SUMIFS(Resultados_Dic3!O$3:O$10000,Resultados_Dic3!$F$3:$F$10000,Produccion_PJ!$H26,Resultados_Dic3!$D$3:$D$10000,Produccion_PJ!$H$22,Resultados_Dic3!$E$3:$E$10000,Produccion_PJ!$G26,Resultados_Dic3!$A$3:$A$10000,Produccion_PJ!$F26)</f>
        <v>174.068204216602</v>
      </c>
      <c r="Q26" s="22">
        <f>+SUMIFS(Resultados_Dic3!P$3:P$10000,Resultados_Dic3!$F$3:$F$10000,Produccion_PJ!$H26,Resultados_Dic3!$D$3:$D$10000,Produccion_PJ!$H$22,Resultados_Dic3!$E$3:$E$10000,Produccion_PJ!$G26,Resultados_Dic3!$A$3:$A$10000,Produccion_PJ!$F26)</f>
        <v>54.456092747394301</v>
      </c>
      <c r="R26" s="22">
        <f>+SUMIFS(Resultados_Dic3!Q$3:Q$10000,Resultados_Dic3!$F$3:$F$10000,Produccion_PJ!$H26,Resultados_Dic3!$D$3:$D$10000,Produccion_PJ!$H$22,Resultados_Dic3!$E$3:$E$10000,Produccion_PJ!$G26,Resultados_Dic3!$A$3:$A$10000,Produccion_PJ!$F26)</f>
        <v>18.596200352882001</v>
      </c>
      <c r="S26" s="22">
        <f>+SUMIFS(Resultados_Dic3!R$3:R$10000,Resultados_Dic3!$F$3:$F$10000,Produccion_PJ!$H26,Resultados_Dic3!$D$3:$D$10000,Produccion_PJ!$H$22,Resultados_Dic3!$E$3:$E$10000,Produccion_PJ!$G26,Resultados_Dic3!$A$3:$A$10000,Produccion_PJ!$F26)</f>
        <v>9.3122027577541999</v>
      </c>
      <c r="T26" s="22">
        <f>+SUMIFS(Resultados_Dic3!S$3:S$10000,Resultados_Dic3!$F$3:$F$10000,Produccion_PJ!$H26,Resultados_Dic3!$D$3:$D$10000,Produccion_PJ!$H$22,Resultados_Dic3!$E$3:$E$10000,Produccion_PJ!$G26,Resultados_Dic3!$A$3:$A$10000,Produccion_PJ!$F26)</f>
        <v>0</v>
      </c>
      <c r="U26" s="22">
        <f>+SUMIFS(Resultados_Dic3!T$3:T$10000,Resultados_Dic3!$F$3:$F$10000,Produccion_PJ!$H26,Resultados_Dic3!$D$3:$D$10000,Produccion_PJ!$H$22,Resultados_Dic3!$E$3:$E$10000,Produccion_PJ!$G26,Resultados_Dic3!$A$3:$A$10000,Produccion_PJ!$F26)</f>
        <v>0</v>
      </c>
      <c r="V26" s="22">
        <f>+SUMIFS(Resultados_Dic3!U$3:U$10000,Resultados_Dic3!$F$3:$F$10000,Produccion_PJ!$H26,Resultados_Dic3!$D$3:$D$10000,Produccion_PJ!$H$22,Resultados_Dic3!$E$3:$E$10000,Produccion_PJ!$G26,Resultados_Dic3!$A$3:$A$10000,Produccion_PJ!$F26)</f>
        <v>0</v>
      </c>
      <c r="W26" s="22">
        <f>+SUMIFS(Resultados_Dic3!V$3:V$10000,Resultados_Dic3!$F$3:$F$10000,Produccion_PJ!$H26,Resultados_Dic3!$D$3:$D$10000,Produccion_PJ!$H$22,Resultados_Dic3!$E$3:$E$10000,Produccion_PJ!$G26,Resultados_Dic3!$A$3:$A$10000,Produccion_PJ!$F26)</f>
        <v>0</v>
      </c>
      <c r="X26" s="22">
        <f>+SUMIFS(Resultados_Dic3!W$3:W$10000,Resultados_Dic3!$F$3:$F$10000,Produccion_PJ!$H26,Resultados_Dic3!$D$3:$D$10000,Produccion_PJ!$H$22,Resultados_Dic3!$E$3:$E$10000,Produccion_PJ!$G26,Resultados_Dic3!$A$3:$A$10000,Produccion_PJ!$F26)</f>
        <v>0</v>
      </c>
      <c r="Y26" s="22">
        <f>+SUMIFS(Resultados_Dic3!X$3:X$10000,Resultados_Dic3!$F$3:$F$10000,Produccion_PJ!$H26,Resultados_Dic3!$D$3:$D$10000,Produccion_PJ!$H$22,Resultados_Dic3!$E$3:$E$10000,Produccion_PJ!$G26,Resultados_Dic3!$A$3:$A$10000,Produccion_PJ!$F26)</f>
        <v>0</v>
      </c>
      <c r="Z26" s="22">
        <f>+SUMIFS(Resultados_Dic3!Y$3:Y$10000,Resultados_Dic3!$F$3:$F$10000,Produccion_PJ!$H26,Resultados_Dic3!$D$3:$D$10000,Produccion_PJ!$H$22,Resultados_Dic3!$E$3:$E$10000,Produccion_PJ!$G26,Resultados_Dic3!$A$3:$A$10000,Produccion_PJ!$F26)</f>
        <v>0</v>
      </c>
      <c r="AA26" s="22">
        <f>+SUMIFS(Resultados_Dic3!Z$3:Z$10000,Resultados_Dic3!$F$3:$F$10000,Produccion_PJ!$H26,Resultados_Dic3!$D$3:$D$10000,Produccion_PJ!$H$22,Resultados_Dic3!$E$3:$E$10000,Produccion_PJ!$G26,Resultados_Dic3!$A$3:$A$10000,Produccion_PJ!$F26)</f>
        <v>0</v>
      </c>
      <c r="AB26" s="22">
        <f>+SUMIFS(Resultados_Dic3!AA$3:AA$10000,Resultados_Dic3!$F$3:$F$10000,Produccion_PJ!$H26,Resultados_Dic3!$D$3:$D$10000,Produccion_PJ!$H$22,Resultados_Dic3!$E$3:$E$10000,Produccion_PJ!$G26,Resultados_Dic3!$A$3:$A$10000,Produccion_PJ!$F26)</f>
        <v>0</v>
      </c>
      <c r="AC26" s="22">
        <f>+SUMIFS(Resultados_Dic3!AB$3:AB$10000,Resultados_Dic3!$F$3:$F$10000,Produccion_PJ!$H26,Resultados_Dic3!$D$3:$D$10000,Produccion_PJ!$H$22,Resultados_Dic3!$E$3:$E$10000,Produccion_PJ!$G26,Resultados_Dic3!$A$3:$A$10000,Produccion_PJ!$F26)</f>
        <v>0</v>
      </c>
      <c r="AD26" s="22">
        <f>+SUMIFS(Resultados_Dic3!AC$3:AC$10000,Resultados_Dic3!$F$3:$F$10000,Produccion_PJ!$H26,Resultados_Dic3!$D$3:$D$10000,Produccion_PJ!$H$22,Resultados_Dic3!$E$3:$E$10000,Produccion_PJ!$G26,Resultados_Dic3!$A$3:$A$10000,Produccion_PJ!$F26)</f>
        <v>0</v>
      </c>
      <c r="AE26" s="22">
        <f>+SUMIFS(Resultados_Dic3!AD$3:AD$10000,Resultados_Dic3!$F$3:$F$10000,Produccion_PJ!$H26,Resultados_Dic3!$D$3:$D$10000,Produccion_PJ!$H$22,Resultados_Dic3!$E$3:$E$10000,Produccion_PJ!$G26,Resultados_Dic3!$A$3:$A$10000,Produccion_PJ!$F26)</f>
        <v>0</v>
      </c>
      <c r="AF26" s="22">
        <f>+SUMIFS(Resultados_Dic3!AE$3:AE$10000,Resultados_Dic3!$F$3:$F$10000,Produccion_PJ!$H26,Resultados_Dic3!$D$3:$D$10000,Produccion_PJ!$H$22,Resultados_Dic3!$E$3:$E$10000,Produccion_PJ!$G26,Resultados_Dic3!$A$3:$A$10000,Produccion_PJ!$F26)</f>
        <v>0</v>
      </c>
      <c r="AG26" s="22">
        <f>+SUMIFS(Resultados_Dic3!AF$3:AF$10000,Resultados_Dic3!$F$3:$F$10000,Produccion_PJ!$H26,Resultados_Dic3!$D$3:$D$10000,Produccion_PJ!$H$22,Resultados_Dic3!$E$3:$E$10000,Produccion_PJ!$G26,Resultados_Dic3!$A$3:$A$10000,Produccion_PJ!$F26)</f>
        <v>0</v>
      </c>
      <c r="AH26" s="22">
        <f>+SUMIFS(Resultados_Dic3!AG$3:AG$10000,Resultados_Dic3!$F$3:$F$10000,Produccion_PJ!$H26,Resultados_Dic3!$D$3:$D$10000,Produccion_PJ!$H$22,Resultados_Dic3!$E$3:$E$10000,Produccion_PJ!$G26,Resultados_Dic3!$A$3:$A$10000,Produccion_PJ!$F26)</f>
        <v>0</v>
      </c>
      <c r="AI26" s="22">
        <f>+SUMIFS(Resultados_Dic3!AH$3:AH$10000,Resultados_Dic3!$F$3:$F$10000,Produccion_PJ!$H26,Resultados_Dic3!$D$3:$D$10000,Produccion_PJ!$H$22,Resultados_Dic3!$E$3:$E$10000,Produccion_PJ!$G26,Resultados_Dic3!$A$3:$A$10000,Produccion_PJ!$F26)</f>
        <v>0</v>
      </c>
      <c r="AJ26" s="22">
        <f>+SUMIFS(Resultados_Dic3!AI$3:AI$10000,Resultados_Dic3!$F$3:$F$10000,Produccion_PJ!$H26,Resultados_Dic3!$D$3:$D$10000,Produccion_PJ!$H$22,Resultados_Dic3!$E$3:$E$10000,Produccion_PJ!$G26,Resultados_Dic3!$A$3:$A$10000,Produccion_PJ!$F26)</f>
        <v>0</v>
      </c>
      <c r="AK26" s="22">
        <f>+SUMIFS(Resultados_Dic3!AJ$3:AJ$10000,Resultados_Dic3!$F$3:$F$10000,Produccion_PJ!$H26,Resultados_Dic3!$D$3:$D$10000,Produccion_PJ!$H$22,Resultados_Dic3!$E$3:$E$10000,Produccion_PJ!$G26,Resultados_Dic3!$A$3:$A$10000,Produccion_PJ!$F26)</f>
        <v>0</v>
      </c>
      <c r="AL26" s="22">
        <f>+SUMIFS(Resultados_Dic3!AK$3:AK$10000,Resultados_Dic3!$F$3:$F$10000,Produccion_PJ!$H26,Resultados_Dic3!$D$3:$D$10000,Produccion_PJ!$H$22,Resultados_Dic3!$E$3:$E$10000,Produccion_PJ!$G26,Resultados_Dic3!$A$3:$A$10000,Produccion_PJ!$F26)</f>
        <v>0</v>
      </c>
      <c r="AM26" s="22">
        <f>+SUMIFS(Resultados_Dic3!AL$3:AL$10000,Resultados_Dic3!$F$3:$F$10000,Produccion_PJ!$H26,Resultados_Dic3!$D$3:$D$10000,Produccion_PJ!$H$22,Resultados_Dic3!$E$3:$E$10000,Produccion_PJ!$G26,Resultados_Dic3!$A$3:$A$10000,Produccion_PJ!$F26)</f>
        <v>0</v>
      </c>
      <c r="AN26" s="22">
        <f>+SUMIFS(Resultados_Dic3!AM$3:AM$10000,Resultados_Dic3!$F$3:$F$10000,Produccion_PJ!$H26,Resultados_Dic3!$D$3:$D$10000,Produccion_PJ!$H$22,Resultados_Dic3!$E$3:$E$10000,Produccion_PJ!$G26,Resultados_Dic3!$A$3:$A$10000,Produccion_PJ!$F26)</f>
        <v>0</v>
      </c>
      <c r="AO26" s="22"/>
    </row>
    <row r="27" spans="1:41" x14ac:dyDescent="0.25">
      <c r="A27" s="2" t="s">
        <v>172</v>
      </c>
      <c r="B27" s="22">
        <f t="shared" ref="B27:C27" si="2">+I27+I40</f>
        <v>738.91659896245164</v>
      </c>
      <c r="C27" s="22">
        <f t="shared" si="2"/>
        <v>699.42160465661436</v>
      </c>
      <c r="F27" s="18" t="str">
        <f t="shared" si="1"/>
        <v>DIC3</v>
      </c>
      <c r="G27" s="26" t="s">
        <v>47</v>
      </c>
      <c r="H27" s="2" t="s">
        <v>172</v>
      </c>
      <c r="I27" s="22">
        <f>+SUMIFS(Resultados_Dic3!H$3:H$10000,Resultados_Dic3!$F$3:$F$10000,Produccion_PJ!$H27,Resultados_Dic3!$D$3:$D$10000,Produccion_PJ!$H$22,Resultados_Dic3!$E$3:$E$10000,Produccion_PJ!$G27,Resultados_Dic3!$A$3:$A$10000,Produccion_PJ!$F27)</f>
        <v>727.99808370307301</v>
      </c>
      <c r="J27" s="22">
        <f>+SUMIFS(Resultados_Dic3!I$3:I$10000,Resultados_Dic3!$F$3:$F$10000,Produccion_PJ!$H27,Resultados_Dic3!$D$3:$D$10000,Produccion_PJ!$H$22,Resultados_Dic3!$E$3:$E$10000,Produccion_PJ!$G27,Resultados_Dic3!$A$3:$A$10000,Produccion_PJ!$F27)</f>
        <v>689.086682591113</v>
      </c>
      <c r="K27" s="22">
        <f>+SUMIFS(Resultados_Dic3!J$3:J$10000,Resultados_Dic3!$F$3:$F$10000,Produccion_PJ!$H27,Resultados_Dic3!$D$3:$D$10000,Produccion_PJ!$H$22,Resultados_Dic3!$E$3:$E$10000,Produccion_PJ!$G27,Resultados_Dic3!$A$3:$A$10000,Produccion_PJ!$F27)</f>
        <v>655.59225239616205</v>
      </c>
      <c r="L27" s="22">
        <f>+SUMIFS(Resultados_Dic3!K$3:K$10000,Resultados_Dic3!$F$3:$F$10000,Produccion_PJ!$H27,Resultados_Dic3!$D$3:$D$10000,Produccion_PJ!$H$22,Resultados_Dic3!$E$3:$E$10000,Produccion_PJ!$G27,Resultados_Dic3!$A$3:$A$10000,Produccion_PJ!$F27)</f>
        <v>622.09782220121099</v>
      </c>
      <c r="M27" s="22">
        <f>+SUMIFS(Resultados_Dic3!L$3:L$10000,Resultados_Dic3!$F$3:$F$10000,Produccion_PJ!$H27,Resultados_Dic3!$D$3:$D$10000,Produccion_PJ!$H$22,Resultados_Dic3!$E$3:$E$10000,Produccion_PJ!$G27,Resultados_Dic3!$A$3:$A$10000,Produccion_PJ!$F27)</f>
        <v>588.60339200626004</v>
      </c>
      <c r="N27" s="22">
        <f>+SUMIFS(Resultados_Dic3!M$3:M$10000,Resultados_Dic3!$F$3:$F$10000,Produccion_PJ!$H27,Resultados_Dic3!$D$3:$D$10000,Produccion_PJ!$H$22,Resultados_Dic3!$E$3:$E$10000,Produccion_PJ!$G27,Resultados_Dic3!$A$3:$A$10000,Produccion_PJ!$F27)</f>
        <v>541.95410388484697</v>
      </c>
      <c r="O27" s="22">
        <f>+SUMIFS(Resultados_Dic3!N$3:N$10000,Resultados_Dic3!$F$3:$F$10000,Produccion_PJ!$H27,Resultados_Dic3!$D$3:$D$10000,Produccion_PJ!$H$22,Resultados_Dic3!$E$3:$E$10000,Produccion_PJ!$G27,Resultados_Dic3!$A$3:$A$10000,Produccion_PJ!$F27)</f>
        <v>495.30481576343402</v>
      </c>
      <c r="P27" s="22">
        <f>+SUMIFS(Resultados_Dic3!O$3:O$10000,Resultados_Dic3!$F$3:$F$10000,Produccion_PJ!$H27,Resultados_Dic3!$D$3:$D$10000,Produccion_PJ!$H$22,Resultados_Dic3!$E$3:$E$10000,Produccion_PJ!$G27,Resultados_Dic3!$A$3:$A$10000,Produccion_PJ!$F27)</f>
        <v>458.31235504878902</v>
      </c>
      <c r="Q27" s="22">
        <f>+SUMIFS(Resultados_Dic3!P$3:P$10000,Resultados_Dic3!$F$3:$F$10000,Produccion_PJ!$H27,Resultados_Dic3!$D$3:$D$10000,Produccion_PJ!$H$22,Resultados_Dic3!$E$3:$E$10000,Produccion_PJ!$G27,Resultados_Dic3!$A$3:$A$10000,Produccion_PJ!$F27)</f>
        <v>421.31989433414299</v>
      </c>
      <c r="R27" s="22">
        <f>+SUMIFS(Resultados_Dic3!Q$3:Q$10000,Resultados_Dic3!$F$3:$F$10000,Produccion_PJ!$H27,Resultados_Dic3!$D$3:$D$10000,Produccion_PJ!$H$22,Resultados_Dic3!$E$3:$E$10000,Produccion_PJ!$G27,Resultados_Dic3!$A$3:$A$10000,Produccion_PJ!$F27)</f>
        <v>384.32743361949798</v>
      </c>
      <c r="S27" s="22">
        <f>+SUMIFS(Resultados_Dic3!R$3:R$10000,Resultados_Dic3!$F$3:$F$10000,Produccion_PJ!$H27,Resultados_Dic3!$D$3:$D$10000,Produccion_PJ!$H$22,Resultados_Dic3!$E$3:$E$10000,Produccion_PJ!$G27,Resultados_Dic3!$A$3:$A$10000,Produccion_PJ!$F27)</f>
        <v>245.97814354745901</v>
      </c>
      <c r="T27" s="22">
        <f>+SUMIFS(Resultados_Dic3!S$3:S$10000,Resultados_Dic3!$F$3:$F$10000,Produccion_PJ!$H27,Resultados_Dic3!$D$3:$D$10000,Produccion_PJ!$H$22,Resultados_Dic3!$E$3:$E$10000,Produccion_PJ!$G27,Resultados_Dic3!$A$3:$A$10000,Produccion_PJ!$F27)</f>
        <v>245.97814354745901</v>
      </c>
      <c r="U27" s="22">
        <f>+SUMIFS(Resultados_Dic3!T$3:T$10000,Resultados_Dic3!$F$3:$F$10000,Produccion_PJ!$H27,Resultados_Dic3!$D$3:$D$10000,Produccion_PJ!$H$22,Resultados_Dic3!$E$3:$E$10000,Produccion_PJ!$G27,Resultados_Dic3!$A$3:$A$10000,Produccion_PJ!$F27)</f>
        <v>245.97814354745901</v>
      </c>
      <c r="V27" s="22">
        <f>+SUMIFS(Resultados_Dic3!U$3:U$10000,Resultados_Dic3!$F$3:$F$10000,Produccion_PJ!$H27,Resultados_Dic3!$D$3:$D$10000,Produccion_PJ!$H$22,Resultados_Dic3!$E$3:$E$10000,Produccion_PJ!$G27,Resultados_Dic3!$A$3:$A$10000,Produccion_PJ!$F27)</f>
        <v>174.18093218067301</v>
      </c>
      <c r="W27" s="22">
        <f>+SUMIFS(Resultados_Dic3!V$3:V$10000,Resultados_Dic3!$F$3:$F$10000,Produccion_PJ!$H27,Resultados_Dic3!$D$3:$D$10000,Produccion_PJ!$H$22,Resultados_Dic3!$E$3:$E$10000,Produccion_PJ!$G27,Resultados_Dic3!$A$3:$A$10000,Produccion_PJ!$F27)</f>
        <v>0</v>
      </c>
      <c r="X27" s="22">
        <f>+SUMIFS(Resultados_Dic3!W$3:W$10000,Resultados_Dic3!$F$3:$F$10000,Produccion_PJ!$H27,Resultados_Dic3!$D$3:$D$10000,Produccion_PJ!$H$22,Resultados_Dic3!$E$3:$E$10000,Produccion_PJ!$G27,Resultados_Dic3!$A$3:$A$10000,Produccion_PJ!$F27)</f>
        <v>0</v>
      </c>
      <c r="Y27" s="22">
        <f>+SUMIFS(Resultados_Dic3!X$3:X$10000,Resultados_Dic3!$F$3:$F$10000,Produccion_PJ!$H27,Resultados_Dic3!$D$3:$D$10000,Produccion_PJ!$H$22,Resultados_Dic3!$E$3:$E$10000,Produccion_PJ!$G27,Resultados_Dic3!$A$3:$A$10000,Produccion_PJ!$F27)</f>
        <v>0</v>
      </c>
      <c r="Z27" s="22">
        <f>+SUMIFS(Resultados_Dic3!Y$3:Y$10000,Resultados_Dic3!$F$3:$F$10000,Produccion_PJ!$H27,Resultados_Dic3!$D$3:$D$10000,Produccion_PJ!$H$22,Resultados_Dic3!$E$3:$E$10000,Produccion_PJ!$G27,Resultados_Dic3!$A$3:$A$10000,Produccion_PJ!$F27)</f>
        <v>0</v>
      </c>
      <c r="AA27" s="22">
        <f>+SUMIFS(Resultados_Dic3!Z$3:Z$10000,Resultados_Dic3!$F$3:$F$10000,Produccion_PJ!$H27,Resultados_Dic3!$D$3:$D$10000,Produccion_PJ!$H$22,Resultados_Dic3!$E$3:$E$10000,Produccion_PJ!$G27,Resultados_Dic3!$A$3:$A$10000,Produccion_PJ!$F27)</f>
        <v>0</v>
      </c>
      <c r="AB27" s="22">
        <f>+SUMIFS(Resultados_Dic3!AA$3:AA$10000,Resultados_Dic3!$F$3:$F$10000,Produccion_PJ!$H27,Resultados_Dic3!$D$3:$D$10000,Produccion_PJ!$H$22,Resultados_Dic3!$E$3:$E$10000,Produccion_PJ!$G27,Resultados_Dic3!$A$3:$A$10000,Produccion_PJ!$F27)</f>
        <v>0</v>
      </c>
      <c r="AC27" s="22">
        <f>+SUMIFS(Resultados_Dic3!AB$3:AB$10000,Resultados_Dic3!$F$3:$F$10000,Produccion_PJ!$H27,Resultados_Dic3!$D$3:$D$10000,Produccion_PJ!$H$22,Resultados_Dic3!$E$3:$E$10000,Produccion_PJ!$G27,Resultados_Dic3!$A$3:$A$10000,Produccion_PJ!$F27)</f>
        <v>0</v>
      </c>
      <c r="AD27" s="22">
        <f>+SUMIFS(Resultados_Dic3!AC$3:AC$10000,Resultados_Dic3!$F$3:$F$10000,Produccion_PJ!$H27,Resultados_Dic3!$D$3:$D$10000,Produccion_PJ!$H$22,Resultados_Dic3!$E$3:$E$10000,Produccion_PJ!$G27,Resultados_Dic3!$A$3:$A$10000,Produccion_PJ!$F27)</f>
        <v>0</v>
      </c>
      <c r="AE27" s="22">
        <f>+SUMIFS(Resultados_Dic3!AD$3:AD$10000,Resultados_Dic3!$F$3:$F$10000,Produccion_PJ!$H27,Resultados_Dic3!$D$3:$D$10000,Produccion_PJ!$H$22,Resultados_Dic3!$E$3:$E$10000,Produccion_PJ!$G27,Resultados_Dic3!$A$3:$A$10000,Produccion_PJ!$F27)</f>
        <v>0</v>
      </c>
      <c r="AF27" s="22">
        <f>+SUMIFS(Resultados_Dic3!AE$3:AE$10000,Resultados_Dic3!$F$3:$F$10000,Produccion_PJ!$H27,Resultados_Dic3!$D$3:$D$10000,Produccion_PJ!$H$22,Resultados_Dic3!$E$3:$E$10000,Produccion_PJ!$G27,Resultados_Dic3!$A$3:$A$10000,Produccion_PJ!$F27)</f>
        <v>0</v>
      </c>
      <c r="AG27" s="22">
        <f>+SUMIFS(Resultados_Dic3!AF$3:AF$10000,Resultados_Dic3!$F$3:$F$10000,Produccion_PJ!$H27,Resultados_Dic3!$D$3:$D$10000,Produccion_PJ!$H$22,Resultados_Dic3!$E$3:$E$10000,Produccion_PJ!$G27,Resultados_Dic3!$A$3:$A$10000,Produccion_PJ!$F27)</f>
        <v>0</v>
      </c>
      <c r="AH27" s="22">
        <f>+SUMIFS(Resultados_Dic3!AG$3:AG$10000,Resultados_Dic3!$F$3:$F$10000,Produccion_PJ!$H27,Resultados_Dic3!$D$3:$D$10000,Produccion_PJ!$H$22,Resultados_Dic3!$E$3:$E$10000,Produccion_PJ!$G27,Resultados_Dic3!$A$3:$A$10000,Produccion_PJ!$F27)</f>
        <v>0</v>
      </c>
      <c r="AI27" s="22">
        <f>+SUMIFS(Resultados_Dic3!AH$3:AH$10000,Resultados_Dic3!$F$3:$F$10000,Produccion_PJ!$H27,Resultados_Dic3!$D$3:$D$10000,Produccion_PJ!$H$22,Resultados_Dic3!$E$3:$E$10000,Produccion_PJ!$G27,Resultados_Dic3!$A$3:$A$10000,Produccion_PJ!$F27)</f>
        <v>0</v>
      </c>
      <c r="AJ27" s="22">
        <f>+SUMIFS(Resultados_Dic3!AI$3:AI$10000,Resultados_Dic3!$F$3:$F$10000,Produccion_PJ!$H27,Resultados_Dic3!$D$3:$D$10000,Produccion_PJ!$H$22,Resultados_Dic3!$E$3:$E$10000,Produccion_PJ!$G27,Resultados_Dic3!$A$3:$A$10000,Produccion_PJ!$F27)</f>
        <v>0</v>
      </c>
      <c r="AK27" s="22">
        <f>+SUMIFS(Resultados_Dic3!AJ$3:AJ$10000,Resultados_Dic3!$F$3:$F$10000,Produccion_PJ!$H27,Resultados_Dic3!$D$3:$D$10000,Produccion_PJ!$H$22,Resultados_Dic3!$E$3:$E$10000,Produccion_PJ!$G27,Resultados_Dic3!$A$3:$A$10000,Produccion_PJ!$F27)</f>
        <v>0</v>
      </c>
      <c r="AL27" s="22">
        <f>+SUMIFS(Resultados_Dic3!AK$3:AK$10000,Resultados_Dic3!$F$3:$F$10000,Produccion_PJ!$H27,Resultados_Dic3!$D$3:$D$10000,Produccion_PJ!$H$22,Resultados_Dic3!$E$3:$E$10000,Produccion_PJ!$G27,Resultados_Dic3!$A$3:$A$10000,Produccion_PJ!$F27)</f>
        <v>0</v>
      </c>
      <c r="AM27" s="22">
        <f>+SUMIFS(Resultados_Dic3!AL$3:AL$10000,Resultados_Dic3!$F$3:$F$10000,Produccion_PJ!$H27,Resultados_Dic3!$D$3:$D$10000,Produccion_PJ!$H$22,Resultados_Dic3!$E$3:$E$10000,Produccion_PJ!$G27,Resultados_Dic3!$A$3:$A$10000,Produccion_PJ!$F27)</f>
        <v>0</v>
      </c>
      <c r="AN27" s="22">
        <f>+SUMIFS(Resultados_Dic3!AM$3:AM$10000,Resultados_Dic3!$F$3:$F$10000,Produccion_PJ!$H27,Resultados_Dic3!$D$3:$D$10000,Produccion_PJ!$H$22,Resultados_Dic3!$E$3:$E$10000,Produccion_PJ!$G27,Resultados_Dic3!$A$3:$A$10000,Produccion_PJ!$F27)</f>
        <v>0</v>
      </c>
      <c r="AO27" s="22"/>
    </row>
    <row r="28" spans="1:41" x14ac:dyDescent="0.25">
      <c r="A28" s="2" t="s">
        <v>173</v>
      </c>
      <c r="B28" s="22">
        <f t="shared" ref="B28:C28" si="3">+I28+I41</f>
        <v>7.3617713484507732</v>
      </c>
      <c r="C28" s="22">
        <f t="shared" si="3"/>
        <v>6.9566063625028098</v>
      </c>
      <c r="F28" s="18" t="str">
        <f t="shared" si="1"/>
        <v>DIC3</v>
      </c>
      <c r="G28" s="26" t="s">
        <v>48</v>
      </c>
      <c r="H28" s="2" t="s">
        <v>173</v>
      </c>
      <c r="I28" s="22">
        <f>+SUMIFS(Resultados_Dic3!H$3:H$10000,Resultados_Dic3!$F$3:$F$10000,Produccion_PJ!$H28,Resultados_Dic3!$D$3:$D$10000,Produccion_PJ!$H$22,Resultados_Dic3!$E$3:$E$10000,Produccion_PJ!$G28,Resultados_Dic3!$A$3:$A$10000,Produccion_PJ!$F28)</f>
        <v>7.2846848137516496</v>
      </c>
      <c r="J28" s="22">
        <f>+SUMIFS(Resultados_Dic3!I$3:I$10000,Resultados_Dic3!$F$3:$F$10000,Produccion_PJ!$H28,Resultados_Dic3!$D$3:$D$10000,Produccion_PJ!$H$22,Resultados_Dic3!$E$3:$E$10000,Produccion_PJ!$G28,Resultados_Dic3!$A$3:$A$10000,Produccion_PJ!$F28)</f>
        <v>6.8837623889034303</v>
      </c>
      <c r="K28" s="22">
        <f>+SUMIFS(Resultados_Dic3!J$3:J$10000,Resultados_Dic3!$F$3:$F$10000,Produccion_PJ!$H28,Resultados_Dic3!$D$3:$D$10000,Produccion_PJ!$H$22,Resultados_Dic3!$E$3:$E$10000,Produccion_PJ!$G28,Resultados_Dic3!$A$3:$A$10000,Produccion_PJ!$F28)</f>
        <v>6.5811794267538302</v>
      </c>
      <c r="L28" s="22">
        <f>+SUMIFS(Resultados_Dic3!K$3:K$10000,Resultados_Dic3!$F$3:$F$10000,Produccion_PJ!$H28,Resultados_Dic3!$D$3:$D$10000,Produccion_PJ!$H$22,Resultados_Dic3!$E$3:$E$10000,Produccion_PJ!$G28,Resultados_Dic3!$A$3:$A$10000,Produccion_PJ!$F28)</f>
        <v>6.2785964646042203</v>
      </c>
      <c r="M28" s="22">
        <f>+SUMIFS(Resultados_Dic3!L$3:L$10000,Resultados_Dic3!$F$3:$F$10000,Produccion_PJ!$H28,Resultados_Dic3!$D$3:$D$10000,Produccion_PJ!$H$22,Resultados_Dic3!$E$3:$E$10000,Produccion_PJ!$G28,Resultados_Dic3!$A$3:$A$10000,Produccion_PJ!$F28)</f>
        <v>5.9760135024546202</v>
      </c>
      <c r="N28" s="22">
        <f>+SUMIFS(Resultados_Dic3!M$3:M$10000,Resultados_Dic3!$F$3:$F$10000,Produccion_PJ!$H28,Resultados_Dic3!$D$3:$D$10000,Produccion_PJ!$H$22,Resultados_Dic3!$E$3:$E$10000,Produccion_PJ!$G28,Resultados_Dic3!$A$3:$A$10000,Produccion_PJ!$F28)</f>
        <v>5.67343054030502</v>
      </c>
      <c r="O28" s="22">
        <f>+SUMIFS(Resultados_Dic3!N$3:N$10000,Resultados_Dic3!$F$3:$F$10000,Produccion_PJ!$H28,Resultados_Dic3!$D$3:$D$10000,Produccion_PJ!$H$22,Resultados_Dic3!$E$3:$E$10000,Produccion_PJ!$G28,Resultados_Dic3!$A$3:$A$10000,Produccion_PJ!$F28)</f>
        <v>5.3708475781554199</v>
      </c>
      <c r="P28" s="22">
        <f>+SUMIFS(Resultados_Dic3!O$3:O$10000,Resultados_Dic3!$F$3:$F$10000,Produccion_PJ!$H28,Resultados_Dic3!$D$3:$D$10000,Produccion_PJ!$H$22,Resultados_Dic3!$E$3:$E$10000,Produccion_PJ!$G28,Resultados_Dic3!$A$3:$A$10000,Produccion_PJ!$F28)</f>
        <v>0.61188664507181401</v>
      </c>
      <c r="Q28" s="22">
        <f>+SUMIFS(Resultados_Dic3!P$3:P$10000,Resultados_Dic3!$F$3:$F$10000,Produccion_PJ!$H28,Resultados_Dic3!$D$3:$D$10000,Produccion_PJ!$H$22,Resultados_Dic3!$E$3:$E$10000,Produccion_PJ!$G28,Resultados_Dic3!$A$3:$A$10000,Produccion_PJ!$F28)</f>
        <v>0</v>
      </c>
      <c r="R28" s="22">
        <f>+SUMIFS(Resultados_Dic3!Q$3:Q$10000,Resultados_Dic3!$F$3:$F$10000,Produccion_PJ!$H28,Resultados_Dic3!$D$3:$D$10000,Produccion_PJ!$H$22,Resultados_Dic3!$E$3:$E$10000,Produccion_PJ!$G28,Resultados_Dic3!$A$3:$A$10000,Produccion_PJ!$F28)</f>
        <v>0</v>
      </c>
      <c r="S28" s="22">
        <f>+SUMIFS(Resultados_Dic3!R$3:R$10000,Resultados_Dic3!$F$3:$F$10000,Produccion_PJ!$H28,Resultados_Dic3!$D$3:$D$10000,Produccion_PJ!$H$22,Resultados_Dic3!$E$3:$E$10000,Produccion_PJ!$G28,Resultados_Dic3!$A$3:$A$10000,Produccion_PJ!$F28)</f>
        <v>0</v>
      </c>
      <c r="T28" s="22">
        <f>+SUMIFS(Resultados_Dic3!S$3:S$10000,Resultados_Dic3!$F$3:$F$10000,Produccion_PJ!$H28,Resultados_Dic3!$D$3:$D$10000,Produccion_PJ!$H$22,Resultados_Dic3!$E$3:$E$10000,Produccion_PJ!$G28,Resultados_Dic3!$A$3:$A$10000,Produccion_PJ!$F28)</f>
        <v>0</v>
      </c>
      <c r="U28" s="22">
        <f>+SUMIFS(Resultados_Dic3!T$3:T$10000,Resultados_Dic3!$F$3:$F$10000,Produccion_PJ!$H28,Resultados_Dic3!$D$3:$D$10000,Produccion_PJ!$H$22,Resultados_Dic3!$E$3:$E$10000,Produccion_PJ!$G28,Resultados_Dic3!$A$3:$A$10000,Produccion_PJ!$F28)</f>
        <v>0</v>
      </c>
      <c r="V28" s="22">
        <f>+SUMIFS(Resultados_Dic3!U$3:U$10000,Resultados_Dic3!$F$3:$F$10000,Produccion_PJ!$H28,Resultados_Dic3!$D$3:$D$10000,Produccion_PJ!$H$22,Resultados_Dic3!$E$3:$E$10000,Produccion_PJ!$G28,Resultados_Dic3!$A$3:$A$10000,Produccion_PJ!$F28)</f>
        <v>0</v>
      </c>
      <c r="W28" s="22">
        <f>+SUMIFS(Resultados_Dic3!V$3:V$10000,Resultados_Dic3!$F$3:$F$10000,Produccion_PJ!$H28,Resultados_Dic3!$D$3:$D$10000,Produccion_PJ!$H$22,Resultados_Dic3!$E$3:$E$10000,Produccion_PJ!$G28,Resultados_Dic3!$A$3:$A$10000,Produccion_PJ!$F28)</f>
        <v>0</v>
      </c>
      <c r="X28" s="22">
        <f>+SUMIFS(Resultados_Dic3!W$3:W$10000,Resultados_Dic3!$F$3:$F$10000,Produccion_PJ!$H28,Resultados_Dic3!$D$3:$D$10000,Produccion_PJ!$H$22,Resultados_Dic3!$E$3:$E$10000,Produccion_PJ!$G28,Resultados_Dic3!$A$3:$A$10000,Produccion_PJ!$F28)</f>
        <v>0</v>
      </c>
      <c r="Y28" s="22">
        <f>+SUMIFS(Resultados_Dic3!X$3:X$10000,Resultados_Dic3!$F$3:$F$10000,Produccion_PJ!$H28,Resultados_Dic3!$D$3:$D$10000,Produccion_PJ!$H$22,Resultados_Dic3!$E$3:$E$10000,Produccion_PJ!$G28,Resultados_Dic3!$A$3:$A$10000,Produccion_PJ!$F28)</f>
        <v>0</v>
      </c>
      <c r="Z28" s="22">
        <f>+SUMIFS(Resultados_Dic3!Y$3:Y$10000,Resultados_Dic3!$F$3:$F$10000,Produccion_PJ!$H28,Resultados_Dic3!$D$3:$D$10000,Produccion_PJ!$H$22,Resultados_Dic3!$E$3:$E$10000,Produccion_PJ!$G28,Resultados_Dic3!$A$3:$A$10000,Produccion_PJ!$F28)</f>
        <v>0</v>
      </c>
      <c r="AA28" s="22">
        <f>+SUMIFS(Resultados_Dic3!Z$3:Z$10000,Resultados_Dic3!$F$3:$F$10000,Produccion_PJ!$H28,Resultados_Dic3!$D$3:$D$10000,Produccion_PJ!$H$22,Resultados_Dic3!$E$3:$E$10000,Produccion_PJ!$G28,Resultados_Dic3!$A$3:$A$10000,Produccion_PJ!$F28)</f>
        <v>0</v>
      </c>
      <c r="AB28" s="22">
        <f>+SUMIFS(Resultados_Dic3!AA$3:AA$10000,Resultados_Dic3!$F$3:$F$10000,Produccion_PJ!$H28,Resultados_Dic3!$D$3:$D$10000,Produccion_PJ!$H$22,Resultados_Dic3!$E$3:$E$10000,Produccion_PJ!$G28,Resultados_Dic3!$A$3:$A$10000,Produccion_PJ!$F28)</f>
        <v>0</v>
      </c>
      <c r="AC28" s="22">
        <f>+SUMIFS(Resultados_Dic3!AB$3:AB$10000,Resultados_Dic3!$F$3:$F$10000,Produccion_PJ!$H28,Resultados_Dic3!$D$3:$D$10000,Produccion_PJ!$H$22,Resultados_Dic3!$E$3:$E$10000,Produccion_PJ!$G28,Resultados_Dic3!$A$3:$A$10000,Produccion_PJ!$F28)</f>
        <v>0</v>
      </c>
      <c r="AD28" s="22">
        <f>+SUMIFS(Resultados_Dic3!AC$3:AC$10000,Resultados_Dic3!$F$3:$F$10000,Produccion_PJ!$H28,Resultados_Dic3!$D$3:$D$10000,Produccion_PJ!$H$22,Resultados_Dic3!$E$3:$E$10000,Produccion_PJ!$G28,Resultados_Dic3!$A$3:$A$10000,Produccion_PJ!$F28)</f>
        <v>0</v>
      </c>
      <c r="AE28" s="22">
        <f>+SUMIFS(Resultados_Dic3!AD$3:AD$10000,Resultados_Dic3!$F$3:$F$10000,Produccion_PJ!$H28,Resultados_Dic3!$D$3:$D$10000,Produccion_PJ!$H$22,Resultados_Dic3!$E$3:$E$10000,Produccion_PJ!$G28,Resultados_Dic3!$A$3:$A$10000,Produccion_PJ!$F28)</f>
        <v>0</v>
      </c>
      <c r="AF28" s="22">
        <f>+SUMIFS(Resultados_Dic3!AE$3:AE$10000,Resultados_Dic3!$F$3:$F$10000,Produccion_PJ!$H28,Resultados_Dic3!$D$3:$D$10000,Produccion_PJ!$H$22,Resultados_Dic3!$E$3:$E$10000,Produccion_PJ!$G28,Resultados_Dic3!$A$3:$A$10000,Produccion_PJ!$F28)</f>
        <v>0</v>
      </c>
      <c r="AG28" s="22">
        <f>+SUMIFS(Resultados_Dic3!AF$3:AF$10000,Resultados_Dic3!$F$3:$F$10000,Produccion_PJ!$H28,Resultados_Dic3!$D$3:$D$10000,Produccion_PJ!$H$22,Resultados_Dic3!$E$3:$E$10000,Produccion_PJ!$G28,Resultados_Dic3!$A$3:$A$10000,Produccion_PJ!$F28)</f>
        <v>0</v>
      </c>
      <c r="AH28" s="22">
        <f>+SUMIFS(Resultados_Dic3!AG$3:AG$10000,Resultados_Dic3!$F$3:$F$10000,Produccion_PJ!$H28,Resultados_Dic3!$D$3:$D$10000,Produccion_PJ!$H$22,Resultados_Dic3!$E$3:$E$10000,Produccion_PJ!$G28,Resultados_Dic3!$A$3:$A$10000,Produccion_PJ!$F28)</f>
        <v>0</v>
      </c>
      <c r="AI28" s="22">
        <f>+SUMIFS(Resultados_Dic3!AH$3:AH$10000,Resultados_Dic3!$F$3:$F$10000,Produccion_PJ!$H28,Resultados_Dic3!$D$3:$D$10000,Produccion_PJ!$H$22,Resultados_Dic3!$E$3:$E$10000,Produccion_PJ!$G28,Resultados_Dic3!$A$3:$A$10000,Produccion_PJ!$F28)</f>
        <v>0</v>
      </c>
      <c r="AJ28" s="22">
        <f>+SUMIFS(Resultados_Dic3!AI$3:AI$10000,Resultados_Dic3!$F$3:$F$10000,Produccion_PJ!$H28,Resultados_Dic3!$D$3:$D$10000,Produccion_PJ!$H$22,Resultados_Dic3!$E$3:$E$10000,Produccion_PJ!$G28,Resultados_Dic3!$A$3:$A$10000,Produccion_PJ!$F28)</f>
        <v>0</v>
      </c>
      <c r="AK28" s="22">
        <f>+SUMIFS(Resultados_Dic3!AJ$3:AJ$10000,Resultados_Dic3!$F$3:$F$10000,Produccion_PJ!$H28,Resultados_Dic3!$D$3:$D$10000,Produccion_PJ!$H$22,Resultados_Dic3!$E$3:$E$10000,Produccion_PJ!$G28,Resultados_Dic3!$A$3:$A$10000,Produccion_PJ!$F28)</f>
        <v>0</v>
      </c>
      <c r="AL28" s="22">
        <f>+SUMIFS(Resultados_Dic3!AK$3:AK$10000,Resultados_Dic3!$F$3:$F$10000,Produccion_PJ!$H28,Resultados_Dic3!$D$3:$D$10000,Produccion_PJ!$H$22,Resultados_Dic3!$E$3:$E$10000,Produccion_PJ!$G28,Resultados_Dic3!$A$3:$A$10000,Produccion_PJ!$F28)</f>
        <v>0</v>
      </c>
      <c r="AM28" s="22">
        <f>+SUMIFS(Resultados_Dic3!AL$3:AL$10000,Resultados_Dic3!$F$3:$F$10000,Produccion_PJ!$H28,Resultados_Dic3!$D$3:$D$10000,Produccion_PJ!$H$22,Resultados_Dic3!$E$3:$E$10000,Produccion_PJ!$G28,Resultados_Dic3!$A$3:$A$10000,Produccion_PJ!$F28)</f>
        <v>0</v>
      </c>
      <c r="AN28" s="22">
        <f>+SUMIFS(Resultados_Dic3!AM$3:AM$10000,Resultados_Dic3!$F$3:$F$10000,Produccion_PJ!$H28,Resultados_Dic3!$D$3:$D$10000,Produccion_PJ!$H$22,Resultados_Dic3!$E$3:$E$10000,Produccion_PJ!$G28,Resultados_Dic3!$A$3:$A$10000,Produccion_PJ!$F28)</f>
        <v>0</v>
      </c>
      <c r="AO28" s="22"/>
    </row>
    <row r="29" spans="1:41" x14ac:dyDescent="0.25">
      <c r="A29" s="2" t="s">
        <v>174</v>
      </c>
      <c r="B29" s="22">
        <f t="shared" ref="B29:C29" si="4">+I29+I42</f>
        <v>167.97719835493214</v>
      </c>
      <c r="C29" s="22">
        <f t="shared" si="4"/>
        <v>156.24663182853865</v>
      </c>
      <c r="F29" s="18" t="str">
        <f t="shared" si="1"/>
        <v>DIC3</v>
      </c>
      <c r="G29" s="26" t="s">
        <v>49</v>
      </c>
      <c r="H29" s="2" t="s">
        <v>174</v>
      </c>
      <c r="I29" s="22">
        <f>+SUMIFS(Resultados_Dic3!H$3:H$10000,Resultados_Dic3!$F$3:$F$10000,Produccion_PJ!$H29,Resultados_Dic3!$D$3:$D$10000,Produccion_PJ!$H$22,Resultados_Dic3!$E$3:$E$10000,Produccion_PJ!$G29,Resultados_Dic3!$A$3:$A$10000,Produccion_PJ!$F29)</f>
        <v>166.218276552454</v>
      </c>
      <c r="J29" s="22">
        <f>+SUMIFS(Resultados_Dic3!I$3:I$10000,Resultados_Dic3!$F$3:$F$10000,Produccion_PJ!$H29,Resultados_Dic3!$D$3:$D$10000,Produccion_PJ!$H$22,Resultados_Dic3!$E$3:$E$10000,Produccion_PJ!$G29,Resultados_Dic3!$A$3:$A$10000,Produccion_PJ!$F29)</f>
        <v>154.61054306185801</v>
      </c>
      <c r="K29" s="22">
        <f>+SUMIFS(Resultados_Dic3!J$3:J$10000,Resultados_Dic3!$F$3:$F$10000,Produccion_PJ!$H29,Resultados_Dic3!$D$3:$D$10000,Produccion_PJ!$H$22,Resultados_Dic3!$E$3:$E$10000,Produccion_PJ!$G29,Resultados_Dic3!$A$3:$A$10000,Produccion_PJ!$F29)</f>
        <v>142.371617931918</v>
      </c>
      <c r="L29" s="22">
        <f>+SUMIFS(Resultados_Dic3!K$3:K$10000,Resultados_Dic3!$F$3:$F$10000,Produccion_PJ!$H29,Resultados_Dic3!$D$3:$D$10000,Produccion_PJ!$H$22,Resultados_Dic3!$E$3:$E$10000,Produccion_PJ!$G29,Resultados_Dic3!$A$3:$A$10000,Produccion_PJ!$F29)</f>
        <v>130.13269280197801</v>
      </c>
      <c r="M29" s="22">
        <f>+SUMIFS(Resultados_Dic3!L$3:L$10000,Resultados_Dic3!$F$3:$F$10000,Produccion_PJ!$H29,Resultados_Dic3!$D$3:$D$10000,Produccion_PJ!$H$22,Resultados_Dic3!$E$3:$E$10000,Produccion_PJ!$G29,Resultados_Dic3!$A$3:$A$10000,Produccion_PJ!$F29)</f>
        <v>117.893767672038</v>
      </c>
      <c r="N29" s="22">
        <f>+SUMIFS(Resultados_Dic3!M$3:M$10000,Resultados_Dic3!$F$3:$F$10000,Produccion_PJ!$H29,Resultados_Dic3!$D$3:$D$10000,Produccion_PJ!$H$22,Resultados_Dic3!$E$3:$E$10000,Produccion_PJ!$G29,Resultados_Dic3!$A$3:$A$10000,Produccion_PJ!$F29)</f>
        <v>104.77548344011601</v>
      </c>
      <c r="O29" s="22">
        <f>+SUMIFS(Resultados_Dic3!N$3:N$10000,Resultados_Dic3!$F$3:$F$10000,Produccion_PJ!$H29,Resultados_Dic3!$D$3:$D$10000,Produccion_PJ!$H$22,Resultados_Dic3!$E$3:$E$10000,Produccion_PJ!$G29,Resultados_Dic3!$A$3:$A$10000,Produccion_PJ!$F29)</f>
        <v>91.657199208193504</v>
      </c>
      <c r="P29" s="22">
        <f>+SUMIFS(Resultados_Dic3!O$3:O$10000,Resultados_Dic3!$F$3:$F$10000,Produccion_PJ!$H29,Resultados_Dic3!$D$3:$D$10000,Produccion_PJ!$H$22,Resultados_Dic3!$E$3:$E$10000,Produccion_PJ!$G29,Resultados_Dic3!$A$3:$A$10000,Produccion_PJ!$F29)</f>
        <v>82.596473311654904</v>
      </c>
      <c r="Q29" s="22">
        <f>+SUMIFS(Resultados_Dic3!P$3:P$10000,Resultados_Dic3!$F$3:$F$10000,Produccion_PJ!$H29,Resultados_Dic3!$D$3:$D$10000,Produccion_PJ!$H$22,Resultados_Dic3!$E$3:$E$10000,Produccion_PJ!$G29,Resultados_Dic3!$A$3:$A$10000,Produccion_PJ!$F29)</f>
        <v>68.404712819989498</v>
      </c>
      <c r="R29" s="22">
        <f>+SUMIFS(Resultados_Dic3!Q$3:Q$10000,Resultados_Dic3!$F$3:$F$10000,Produccion_PJ!$H29,Resultados_Dic3!$D$3:$D$10000,Produccion_PJ!$H$22,Resultados_Dic3!$E$3:$E$10000,Produccion_PJ!$G29,Resultados_Dic3!$A$3:$A$10000,Produccion_PJ!$F29)</f>
        <v>0</v>
      </c>
      <c r="S29" s="22">
        <f>+SUMIFS(Resultados_Dic3!R$3:R$10000,Resultados_Dic3!$F$3:$F$10000,Produccion_PJ!$H29,Resultados_Dic3!$D$3:$D$10000,Produccion_PJ!$H$22,Resultados_Dic3!$E$3:$E$10000,Produccion_PJ!$G29,Resultados_Dic3!$A$3:$A$10000,Produccion_PJ!$F29)</f>
        <v>0</v>
      </c>
      <c r="T29" s="22">
        <f>+SUMIFS(Resultados_Dic3!S$3:S$10000,Resultados_Dic3!$F$3:$F$10000,Produccion_PJ!$H29,Resultados_Dic3!$D$3:$D$10000,Produccion_PJ!$H$22,Resultados_Dic3!$E$3:$E$10000,Produccion_PJ!$G29,Resultados_Dic3!$A$3:$A$10000,Produccion_PJ!$F29)</f>
        <v>0</v>
      </c>
      <c r="U29" s="22">
        <f>+SUMIFS(Resultados_Dic3!T$3:T$10000,Resultados_Dic3!$F$3:$F$10000,Produccion_PJ!$H29,Resultados_Dic3!$D$3:$D$10000,Produccion_PJ!$H$22,Resultados_Dic3!$E$3:$E$10000,Produccion_PJ!$G29,Resultados_Dic3!$A$3:$A$10000,Produccion_PJ!$F29)</f>
        <v>0</v>
      </c>
      <c r="V29" s="22">
        <f>+SUMIFS(Resultados_Dic3!U$3:U$10000,Resultados_Dic3!$F$3:$F$10000,Produccion_PJ!$H29,Resultados_Dic3!$D$3:$D$10000,Produccion_PJ!$H$22,Resultados_Dic3!$E$3:$E$10000,Produccion_PJ!$G29,Resultados_Dic3!$A$3:$A$10000,Produccion_PJ!$F29)</f>
        <v>0</v>
      </c>
      <c r="W29" s="22">
        <f>+SUMIFS(Resultados_Dic3!V$3:V$10000,Resultados_Dic3!$F$3:$F$10000,Produccion_PJ!$H29,Resultados_Dic3!$D$3:$D$10000,Produccion_PJ!$H$22,Resultados_Dic3!$E$3:$E$10000,Produccion_PJ!$G29,Resultados_Dic3!$A$3:$A$10000,Produccion_PJ!$F29)</f>
        <v>0</v>
      </c>
      <c r="X29" s="22">
        <f>+SUMIFS(Resultados_Dic3!W$3:W$10000,Resultados_Dic3!$F$3:$F$10000,Produccion_PJ!$H29,Resultados_Dic3!$D$3:$D$10000,Produccion_PJ!$H$22,Resultados_Dic3!$E$3:$E$10000,Produccion_PJ!$G29,Resultados_Dic3!$A$3:$A$10000,Produccion_PJ!$F29)</f>
        <v>0</v>
      </c>
      <c r="Y29" s="22">
        <f>+SUMIFS(Resultados_Dic3!X$3:X$10000,Resultados_Dic3!$F$3:$F$10000,Produccion_PJ!$H29,Resultados_Dic3!$D$3:$D$10000,Produccion_PJ!$H$22,Resultados_Dic3!$E$3:$E$10000,Produccion_PJ!$G29,Resultados_Dic3!$A$3:$A$10000,Produccion_PJ!$F29)</f>
        <v>0</v>
      </c>
      <c r="Z29" s="22">
        <f>+SUMIFS(Resultados_Dic3!Y$3:Y$10000,Resultados_Dic3!$F$3:$F$10000,Produccion_PJ!$H29,Resultados_Dic3!$D$3:$D$10000,Produccion_PJ!$H$22,Resultados_Dic3!$E$3:$E$10000,Produccion_PJ!$G29,Resultados_Dic3!$A$3:$A$10000,Produccion_PJ!$F29)</f>
        <v>0</v>
      </c>
      <c r="AA29" s="22">
        <f>+SUMIFS(Resultados_Dic3!Z$3:Z$10000,Resultados_Dic3!$F$3:$F$10000,Produccion_PJ!$H29,Resultados_Dic3!$D$3:$D$10000,Produccion_PJ!$H$22,Resultados_Dic3!$E$3:$E$10000,Produccion_PJ!$G29,Resultados_Dic3!$A$3:$A$10000,Produccion_PJ!$F29)</f>
        <v>0</v>
      </c>
      <c r="AB29" s="22">
        <f>+SUMIFS(Resultados_Dic3!AA$3:AA$10000,Resultados_Dic3!$F$3:$F$10000,Produccion_PJ!$H29,Resultados_Dic3!$D$3:$D$10000,Produccion_PJ!$H$22,Resultados_Dic3!$E$3:$E$10000,Produccion_PJ!$G29,Resultados_Dic3!$A$3:$A$10000,Produccion_PJ!$F29)</f>
        <v>0</v>
      </c>
      <c r="AC29" s="22">
        <f>+SUMIFS(Resultados_Dic3!AB$3:AB$10000,Resultados_Dic3!$F$3:$F$10000,Produccion_PJ!$H29,Resultados_Dic3!$D$3:$D$10000,Produccion_PJ!$H$22,Resultados_Dic3!$E$3:$E$10000,Produccion_PJ!$G29,Resultados_Dic3!$A$3:$A$10000,Produccion_PJ!$F29)</f>
        <v>0</v>
      </c>
      <c r="AD29" s="22">
        <f>+SUMIFS(Resultados_Dic3!AC$3:AC$10000,Resultados_Dic3!$F$3:$F$10000,Produccion_PJ!$H29,Resultados_Dic3!$D$3:$D$10000,Produccion_PJ!$H$22,Resultados_Dic3!$E$3:$E$10000,Produccion_PJ!$G29,Resultados_Dic3!$A$3:$A$10000,Produccion_PJ!$F29)</f>
        <v>0</v>
      </c>
      <c r="AE29" s="22">
        <f>+SUMIFS(Resultados_Dic3!AD$3:AD$10000,Resultados_Dic3!$F$3:$F$10000,Produccion_PJ!$H29,Resultados_Dic3!$D$3:$D$10000,Produccion_PJ!$H$22,Resultados_Dic3!$E$3:$E$10000,Produccion_PJ!$G29,Resultados_Dic3!$A$3:$A$10000,Produccion_PJ!$F29)</f>
        <v>0</v>
      </c>
      <c r="AF29" s="22">
        <f>+SUMIFS(Resultados_Dic3!AE$3:AE$10000,Resultados_Dic3!$F$3:$F$10000,Produccion_PJ!$H29,Resultados_Dic3!$D$3:$D$10000,Produccion_PJ!$H$22,Resultados_Dic3!$E$3:$E$10000,Produccion_PJ!$G29,Resultados_Dic3!$A$3:$A$10000,Produccion_PJ!$F29)</f>
        <v>0</v>
      </c>
      <c r="AG29" s="22">
        <f>+SUMIFS(Resultados_Dic3!AF$3:AF$10000,Resultados_Dic3!$F$3:$F$10000,Produccion_PJ!$H29,Resultados_Dic3!$D$3:$D$10000,Produccion_PJ!$H$22,Resultados_Dic3!$E$3:$E$10000,Produccion_PJ!$G29,Resultados_Dic3!$A$3:$A$10000,Produccion_PJ!$F29)</f>
        <v>0</v>
      </c>
      <c r="AH29" s="22">
        <f>+SUMIFS(Resultados_Dic3!AG$3:AG$10000,Resultados_Dic3!$F$3:$F$10000,Produccion_PJ!$H29,Resultados_Dic3!$D$3:$D$10000,Produccion_PJ!$H$22,Resultados_Dic3!$E$3:$E$10000,Produccion_PJ!$G29,Resultados_Dic3!$A$3:$A$10000,Produccion_PJ!$F29)</f>
        <v>0</v>
      </c>
      <c r="AI29" s="22">
        <f>+SUMIFS(Resultados_Dic3!AH$3:AH$10000,Resultados_Dic3!$F$3:$F$10000,Produccion_PJ!$H29,Resultados_Dic3!$D$3:$D$10000,Produccion_PJ!$H$22,Resultados_Dic3!$E$3:$E$10000,Produccion_PJ!$G29,Resultados_Dic3!$A$3:$A$10000,Produccion_PJ!$F29)</f>
        <v>0</v>
      </c>
      <c r="AJ29" s="22">
        <f>+SUMIFS(Resultados_Dic3!AI$3:AI$10000,Resultados_Dic3!$F$3:$F$10000,Produccion_PJ!$H29,Resultados_Dic3!$D$3:$D$10000,Produccion_PJ!$H$22,Resultados_Dic3!$E$3:$E$10000,Produccion_PJ!$G29,Resultados_Dic3!$A$3:$A$10000,Produccion_PJ!$F29)</f>
        <v>0</v>
      </c>
      <c r="AK29" s="22">
        <f>+SUMIFS(Resultados_Dic3!AJ$3:AJ$10000,Resultados_Dic3!$F$3:$F$10000,Produccion_PJ!$H29,Resultados_Dic3!$D$3:$D$10000,Produccion_PJ!$H$22,Resultados_Dic3!$E$3:$E$10000,Produccion_PJ!$G29,Resultados_Dic3!$A$3:$A$10000,Produccion_PJ!$F29)</f>
        <v>0</v>
      </c>
      <c r="AL29" s="22">
        <f>+SUMIFS(Resultados_Dic3!AK$3:AK$10000,Resultados_Dic3!$F$3:$F$10000,Produccion_PJ!$H29,Resultados_Dic3!$D$3:$D$10000,Produccion_PJ!$H$22,Resultados_Dic3!$E$3:$E$10000,Produccion_PJ!$G29,Resultados_Dic3!$A$3:$A$10000,Produccion_PJ!$F29)</f>
        <v>0</v>
      </c>
      <c r="AM29" s="22">
        <f>+SUMIFS(Resultados_Dic3!AL$3:AL$10000,Resultados_Dic3!$F$3:$F$10000,Produccion_PJ!$H29,Resultados_Dic3!$D$3:$D$10000,Produccion_PJ!$H$22,Resultados_Dic3!$E$3:$E$10000,Produccion_PJ!$G29,Resultados_Dic3!$A$3:$A$10000,Produccion_PJ!$F29)</f>
        <v>0</v>
      </c>
      <c r="AN29" s="22">
        <f>+SUMIFS(Resultados_Dic3!AM$3:AM$10000,Resultados_Dic3!$F$3:$F$10000,Produccion_PJ!$H29,Resultados_Dic3!$D$3:$D$10000,Produccion_PJ!$H$22,Resultados_Dic3!$E$3:$E$10000,Produccion_PJ!$G29,Resultados_Dic3!$A$3:$A$10000,Produccion_PJ!$F29)</f>
        <v>0</v>
      </c>
      <c r="AO29" s="22"/>
    </row>
    <row r="30" spans="1:41" x14ac:dyDescent="0.25">
      <c r="A30" s="2" t="s">
        <v>175</v>
      </c>
      <c r="B30" s="22">
        <f t="shared" ref="B30:C30" si="5">+I30+I43</f>
        <v>30.425325442646692</v>
      </c>
      <c r="C30" s="22">
        <f t="shared" si="5"/>
        <v>28.359077986236837</v>
      </c>
      <c r="F30" s="18" t="str">
        <f t="shared" si="1"/>
        <v>DIC3</v>
      </c>
      <c r="G30" s="26" t="s">
        <v>50</v>
      </c>
      <c r="H30" s="2" t="s">
        <v>175</v>
      </c>
      <c r="I30" s="22">
        <f>+SUMIFS(Resultados_Dic3!H$3:H$10000,Resultados_Dic3!$F$3:$F$10000,Produccion_PJ!$H30,Resultados_Dic3!$D$3:$D$10000,Produccion_PJ!$H$22,Resultados_Dic3!$E$3:$E$10000,Produccion_PJ!$G30,Resultados_Dic3!$A$3:$A$10000,Produccion_PJ!$F30)</f>
        <v>30.106735962689498</v>
      </c>
      <c r="J30" s="22">
        <f>+SUMIFS(Resultados_Dic3!I$3:I$10000,Resultados_Dic3!$F$3:$F$10000,Produccion_PJ!$H30,Resultados_Dic3!$D$3:$D$10000,Produccion_PJ!$H$22,Resultados_Dic3!$E$3:$E$10000,Produccion_PJ!$G30,Resultados_Dic3!$A$3:$A$10000,Produccion_PJ!$F30)</f>
        <v>28.0621245838901</v>
      </c>
      <c r="K30" s="22">
        <f>+SUMIFS(Resultados_Dic3!J$3:J$10000,Resultados_Dic3!$F$3:$F$10000,Produccion_PJ!$H30,Resultados_Dic3!$D$3:$D$10000,Produccion_PJ!$H$22,Resultados_Dic3!$E$3:$E$10000,Produccion_PJ!$G30,Resultados_Dic3!$A$3:$A$10000,Produccion_PJ!$F30)</f>
        <v>26.771198064649699</v>
      </c>
      <c r="L30" s="22">
        <f>+SUMIFS(Resultados_Dic3!K$3:K$10000,Resultados_Dic3!$F$3:$F$10000,Produccion_PJ!$H30,Resultados_Dic3!$D$3:$D$10000,Produccion_PJ!$H$22,Resultados_Dic3!$E$3:$E$10000,Produccion_PJ!$G30,Resultados_Dic3!$A$3:$A$10000,Produccion_PJ!$F30)</f>
        <v>25.480271545409199</v>
      </c>
      <c r="M30" s="22">
        <f>+SUMIFS(Resultados_Dic3!L$3:L$10000,Resultados_Dic3!$F$3:$F$10000,Produccion_PJ!$H30,Resultados_Dic3!$D$3:$D$10000,Produccion_PJ!$H$22,Resultados_Dic3!$E$3:$E$10000,Produccion_PJ!$G30,Resultados_Dic3!$A$3:$A$10000,Produccion_PJ!$F30)</f>
        <v>24.189345026168699</v>
      </c>
      <c r="N30" s="22">
        <f>+SUMIFS(Resultados_Dic3!M$3:M$10000,Resultados_Dic3!$F$3:$F$10000,Produccion_PJ!$H30,Resultados_Dic3!$D$3:$D$10000,Produccion_PJ!$H$22,Resultados_Dic3!$E$3:$E$10000,Produccion_PJ!$G30,Resultados_Dic3!$A$3:$A$10000,Produccion_PJ!$F30)</f>
        <v>22.314706624743099</v>
      </c>
      <c r="O30" s="22">
        <f>+SUMIFS(Resultados_Dic3!N$3:N$10000,Resultados_Dic3!$F$3:$F$10000,Produccion_PJ!$H30,Resultados_Dic3!$D$3:$D$10000,Produccion_PJ!$H$22,Resultados_Dic3!$E$3:$E$10000,Produccion_PJ!$G30,Resultados_Dic3!$A$3:$A$10000,Produccion_PJ!$F30)</f>
        <v>20.440068223317599</v>
      </c>
      <c r="P30" s="22">
        <f>+SUMIFS(Resultados_Dic3!O$3:O$10000,Resultados_Dic3!$F$3:$F$10000,Produccion_PJ!$H30,Resultados_Dic3!$D$3:$D$10000,Produccion_PJ!$H$22,Resultados_Dic3!$E$3:$E$10000,Produccion_PJ!$G30,Resultados_Dic3!$A$3:$A$10000,Produccion_PJ!$F30)</f>
        <v>18.878960951996699</v>
      </c>
      <c r="Q30" s="22">
        <f>+SUMIFS(Resultados_Dic3!P$3:P$10000,Resultados_Dic3!$F$3:$F$10000,Produccion_PJ!$H30,Resultados_Dic3!$D$3:$D$10000,Produccion_PJ!$H$22,Resultados_Dic3!$E$3:$E$10000,Produccion_PJ!$G30,Resultados_Dic3!$A$3:$A$10000,Produccion_PJ!$F30)</f>
        <v>17.317853680675899</v>
      </c>
      <c r="R30" s="22">
        <f>+SUMIFS(Resultados_Dic3!Q$3:Q$10000,Resultados_Dic3!$F$3:$F$10000,Produccion_PJ!$H30,Resultados_Dic3!$D$3:$D$10000,Produccion_PJ!$H$22,Resultados_Dic3!$E$3:$E$10000,Produccion_PJ!$G30,Resultados_Dic3!$A$3:$A$10000,Produccion_PJ!$F30)</f>
        <v>15.8290896783622</v>
      </c>
      <c r="S30" s="22">
        <f>+SUMIFS(Resultados_Dic3!R$3:R$10000,Resultados_Dic3!$F$3:$F$10000,Produccion_PJ!$H30,Resultados_Dic3!$D$3:$D$10000,Produccion_PJ!$H$22,Resultados_Dic3!$E$3:$E$10000,Produccion_PJ!$G30,Resultados_Dic3!$A$3:$A$10000,Produccion_PJ!$F30)</f>
        <v>14.340325676048501</v>
      </c>
      <c r="T30" s="22">
        <f>+SUMIFS(Resultados_Dic3!S$3:S$10000,Resultados_Dic3!$F$3:$F$10000,Produccion_PJ!$H30,Resultados_Dic3!$D$3:$D$10000,Produccion_PJ!$H$22,Resultados_Dic3!$E$3:$E$10000,Produccion_PJ!$G30,Resultados_Dic3!$A$3:$A$10000,Produccion_PJ!$F30)</f>
        <v>12.8515616737348</v>
      </c>
      <c r="U30" s="22">
        <f>+SUMIFS(Resultados_Dic3!T$3:T$10000,Resultados_Dic3!$F$3:$F$10000,Produccion_PJ!$H30,Resultados_Dic3!$D$3:$D$10000,Produccion_PJ!$H$22,Resultados_Dic3!$E$3:$E$10000,Produccion_PJ!$G30,Resultados_Dic3!$A$3:$A$10000,Produccion_PJ!$F30)</f>
        <v>12.081079647497999</v>
      </c>
      <c r="V30" s="22">
        <f>+SUMIFS(Resultados_Dic3!U$3:U$10000,Resultados_Dic3!$F$3:$F$10000,Produccion_PJ!$H30,Resultados_Dic3!$D$3:$D$10000,Produccion_PJ!$H$22,Resultados_Dic3!$E$3:$E$10000,Produccion_PJ!$G30,Resultados_Dic3!$A$3:$A$10000,Produccion_PJ!$F30)</f>
        <v>11.3105976212613</v>
      </c>
      <c r="W30" s="22">
        <f>+SUMIFS(Resultados_Dic3!V$3:V$10000,Resultados_Dic3!$F$3:$F$10000,Produccion_PJ!$H30,Resultados_Dic3!$D$3:$D$10000,Produccion_PJ!$H$22,Resultados_Dic3!$E$3:$E$10000,Produccion_PJ!$G30,Resultados_Dic3!$A$3:$A$10000,Produccion_PJ!$F30)</f>
        <v>3.3584371380747</v>
      </c>
      <c r="X30" s="22">
        <f>+SUMIFS(Resultados_Dic3!W$3:W$10000,Resultados_Dic3!$F$3:$F$10000,Produccion_PJ!$H30,Resultados_Dic3!$D$3:$D$10000,Produccion_PJ!$H$22,Resultados_Dic3!$E$3:$E$10000,Produccion_PJ!$G30,Resultados_Dic3!$A$3:$A$10000,Produccion_PJ!$F30)</f>
        <v>0</v>
      </c>
      <c r="Y30" s="22">
        <f>+SUMIFS(Resultados_Dic3!X$3:X$10000,Resultados_Dic3!$F$3:$F$10000,Produccion_PJ!$H30,Resultados_Dic3!$D$3:$D$10000,Produccion_PJ!$H$22,Resultados_Dic3!$E$3:$E$10000,Produccion_PJ!$G30,Resultados_Dic3!$A$3:$A$10000,Produccion_PJ!$F30)</f>
        <v>0</v>
      </c>
      <c r="Z30" s="22">
        <f>+SUMIFS(Resultados_Dic3!Y$3:Y$10000,Resultados_Dic3!$F$3:$F$10000,Produccion_PJ!$H30,Resultados_Dic3!$D$3:$D$10000,Produccion_PJ!$H$22,Resultados_Dic3!$E$3:$E$10000,Produccion_PJ!$G30,Resultados_Dic3!$A$3:$A$10000,Produccion_PJ!$F30)</f>
        <v>0</v>
      </c>
      <c r="AA30" s="22">
        <f>+SUMIFS(Resultados_Dic3!Z$3:Z$10000,Resultados_Dic3!$F$3:$F$10000,Produccion_PJ!$H30,Resultados_Dic3!$D$3:$D$10000,Produccion_PJ!$H$22,Resultados_Dic3!$E$3:$E$10000,Produccion_PJ!$G30,Resultados_Dic3!$A$3:$A$10000,Produccion_PJ!$F30)</f>
        <v>0</v>
      </c>
      <c r="AB30" s="22">
        <f>+SUMIFS(Resultados_Dic3!AA$3:AA$10000,Resultados_Dic3!$F$3:$F$10000,Produccion_PJ!$H30,Resultados_Dic3!$D$3:$D$10000,Produccion_PJ!$H$22,Resultados_Dic3!$E$3:$E$10000,Produccion_PJ!$G30,Resultados_Dic3!$A$3:$A$10000,Produccion_PJ!$F30)</f>
        <v>0</v>
      </c>
      <c r="AC30" s="22">
        <f>+SUMIFS(Resultados_Dic3!AB$3:AB$10000,Resultados_Dic3!$F$3:$F$10000,Produccion_PJ!$H30,Resultados_Dic3!$D$3:$D$10000,Produccion_PJ!$H$22,Resultados_Dic3!$E$3:$E$10000,Produccion_PJ!$G30,Resultados_Dic3!$A$3:$A$10000,Produccion_PJ!$F30)</f>
        <v>0</v>
      </c>
      <c r="AD30" s="22">
        <f>+SUMIFS(Resultados_Dic3!AC$3:AC$10000,Resultados_Dic3!$F$3:$F$10000,Produccion_PJ!$H30,Resultados_Dic3!$D$3:$D$10000,Produccion_PJ!$H$22,Resultados_Dic3!$E$3:$E$10000,Produccion_PJ!$G30,Resultados_Dic3!$A$3:$A$10000,Produccion_PJ!$F30)</f>
        <v>0</v>
      </c>
      <c r="AE30" s="22">
        <f>+SUMIFS(Resultados_Dic3!AD$3:AD$10000,Resultados_Dic3!$F$3:$F$10000,Produccion_PJ!$H30,Resultados_Dic3!$D$3:$D$10000,Produccion_PJ!$H$22,Resultados_Dic3!$E$3:$E$10000,Produccion_PJ!$G30,Resultados_Dic3!$A$3:$A$10000,Produccion_PJ!$F30)</f>
        <v>0</v>
      </c>
      <c r="AF30" s="22">
        <f>+SUMIFS(Resultados_Dic3!AE$3:AE$10000,Resultados_Dic3!$F$3:$F$10000,Produccion_PJ!$H30,Resultados_Dic3!$D$3:$D$10000,Produccion_PJ!$H$22,Resultados_Dic3!$E$3:$E$10000,Produccion_PJ!$G30,Resultados_Dic3!$A$3:$A$10000,Produccion_PJ!$F30)</f>
        <v>0</v>
      </c>
      <c r="AG30" s="22">
        <f>+SUMIFS(Resultados_Dic3!AF$3:AF$10000,Resultados_Dic3!$F$3:$F$10000,Produccion_PJ!$H30,Resultados_Dic3!$D$3:$D$10000,Produccion_PJ!$H$22,Resultados_Dic3!$E$3:$E$10000,Produccion_PJ!$G30,Resultados_Dic3!$A$3:$A$10000,Produccion_PJ!$F30)</f>
        <v>0</v>
      </c>
      <c r="AH30" s="22">
        <f>+SUMIFS(Resultados_Dic3!AG$3:AG$10000,Resultados_Dic3!$F$3:$F$10000,Produccion_PJ!$H30,Resultados_Dic3!$D$3:$D$10000,Produccion_PJ!$H$22,Resultados_Dic3!$E$3:$E$10000,Produccion_PJ!$G30,Resultados_Dic3!$A$3:$A$10000,Produccion_PJ!$F30)</f>
        <v>0</v>
      </c>
      <c r="AI30" s="22">
        <f>+SUMIFS(Resultados_Dic3!AH$3:AH$10000,Resultados_Dic3!$F$3:$F$10000,Produccion_PJ!$H30,Resultados_Dic3!$D$3:$D$10000,Produccion_PJ!$H$22,Resultados_Dic3!$E$3:$E$10000,Produccion_PJ!$G30,Resultados_Dic3!$A$3:$A$10000,Produccion_PJ!$F30)</f>
        <v>0</v>
      </c>
      <c r="AJ30" s="22">
        <f>+SUMIFS(Resultados_Dic3!AI$3:AI$10000,Resultados_Dic3!$F$3:$F$10000,Produccion_PJ!$H30,Resultados_Dic3!$D$3:$D$10000,Produccion_PJ!$H$22,Resultados_Dic3!$E$3:$E$10000,Produccion_PJ!$G30,Resultados_Dic3!$A$3:$A$10000,Produccion_PJ!$F30)</f>
        <v>0</v>
      </c>
      <c r="AK30" s="22">
        <f>+SUMIFS(Resultados_Dic3!AJ$3:AJ$10000,Resultados_Dic3!$F$3:$F$10000,Produccion_PJ!$H30,Resultados_Dic3!$D$3:$D$10000,Produccion_PJ!$H$22,Resultados_Dic3!$E$3:$E$10000,Produccion_PJ!$G30,Resultados_Dic3!$A$3:$A$10000,Produccion_PJ!$F30)</f>
        <v>0</v>
      </c>
      <c r="AL30" s="22">
        <f>+SUMIFS(Resultados_Dic3!AK$3:AK$10000,Resultados_Dic3!$F$3:$F$10000,Produccion_PJ!$H30,Resultados_Dic3!$D$3:$D$10000,Produccion_PJ!$H$22,Resultados_Dic3!$E$3:$E$10000,Produccion_PJ!$G30,Resultados_Dic3!$A$3:$A$10000,Produccion_PJ!$F30)</f>
        <v>0</v>
      </c>
      <c r="AM30" s="22">
        <f>+SUMIFS(Resultados_Dic3!AL$3:AL$10000,Resultados_Dic3!$F$3:$F$10000,Produccion_PJ!$H30,Resultados_Dic3!$D$3:$D$10000,Produccion_PJ!$H$22,Resultados_Dic3!$E$3:$E$10000,Produccion_PJ!$G30,Resultados_Dic3!$A$3:$A$10000,Produccion_PJ!$F30)</f>
        <v>0</v>
      </c>
      <c r="AN30" s="22">
        <f>+SUMIFS(Resultados_Dic3!AM$3:AM$10000,Resultados_Dic3!$F$3:$F$10000,Produccion_PJ!$H30,Resultados_Dic3!$D$3:$D$10000,Produccion_PJ!$H$22,Resultados_Dic3!$E$3:$E$10000,Produccion_PJ!$G30,Resultados_Dic3!$A$3:$A$10000,Produccion_PJ!$F30)</f>
        <v>0</v>
      </c>
      <c r="AO30" s="22"/>
    </row>
    <row r="31" spans="1:41" x14ac:dyDescent="0.25">
      <c r="A31" s="2" t="s">
        <v>176</v>
      </c>
      <c r="B31" s="22">
        <f t="shared" ref="B31:C31" si="6">+I31+I44</f>
        <v>14.201271849971794</v>
      </c>
      <c r="C31" s="22">
        <f t="shared" si="6"/>
        <v>13.943243342212474</v>
      </c>
      <c r="F31" s="18" t="str">
        <f t="shared" si="1"/>
        <v>DIC3</v>
      </c>
      <c r="G31" s="26" t="s">
        <v>51</v>
      </c>
      <c r="H31" s="2" t="s">
        <v>176</v>
      </c>
      <c r="I31" s="22">
        <f>+SUMIFS(Resultados_Dic3!H$3:H$10000,Resultados_Dic3!$F$3:$F$10000,Produccion_PJ!$H31,Resultados_Dic3!$D$3:$D$10000,Produccion_PJ!$H$22,Resultados_Dic3!$E$3:$E$10000,Produccion_PJ!$G31,Resultados_Dic3!$A$3:$A$10000,Produccion_PJ!$F31)</f>
        <v>14.052567579841901</v>
      </c>
      <c r="J31" s="22">
        <f>+SUMIFS(Resultados_Dic3!I$3:I$10000,Resultados_Dic3!$F$3:$F$10000,Produccion_PJ!$H31,Resultados_Dic3!$D$3:$D$10000,Produccion_PJ!$H$22,Resultados_Dic3!$E$3:$E$10000,Produccion_PJ!$G31,Resultados_Dic3!$A$3:$A$10000,Produccion_PJ!$F31)</f>
        <v>13.797240938600201</v>
      </c>
      <c r="K31" s="22">
        <f>+SUMIFS(Resultados_Dic3!J$3:J$10000,Resultados_Dic3!$F$3:$F$10000,Produccion_PJ!$H31,Resultados_Dic3!$D$3:$D$10000,Produccion_PJ!$H$22,Resultados_Dic3!$E$3:$E$10000,Produccion_PJ!$G31,Resultados_Dic3!$A$3:$A$10000,Produccion_PJ!$F31)</f>
        <v>13.805841957869999</v>
      </c>
      <c r="L31" s="22">
        <f>+SUMIFS(Resultados_Dic3!K$3:K$10000,Resultados_Dic3!$F$3:$F$10000,Produccion_PJ!$H31,Resultados_Dic3!$D$3:$D$10000,Produccion_PJ!$H$22,Resultados_Dic3!$E$3:$E$10000,Produccion_PJ!$G31,Resultados_Dic3!$A$3:$A$10000,Produccion_PJ!$F31)</f>
        <v>13.8144429771398</v>
      </c>
      <c r="M31" s="22">
        <f>+SUMIFS(Resultados_Dic3!L$3:L$10000,Resultados_Dic3!$F$3:$F$10000,Produccion_PJ!$H31,Resultados_Dic3!$D$3:$D$10000,Produccion_PJ!$H$22,Resultados_Dic3!$E$3:$E$10000,Produccion_PJ!$G31,Resultados_Dic3!$A$3:$A$10000,Produccion_PJ!$F31)</f>
        <v>13.8230439964096</v>
      </c>
      <c r="N31" s="22">
        <f>+SUMIFS(Resultados_Dic3!M$3:M$10000,Resultados_Dic3!$F$3:$F$10000,Produccion_PJ!$H31,Resultados_Dic3!$D$3:$D$10000,Produccion_PJ!$H$22,Resultados_Dic3!$E$3:$E$10000,Produccion_PJ!$G31,Resultados_Dic3!$A$3:$A$10000,Produccion_PJ!$F31)</f>
        <v>12.771045114385799</v>
      </c>
      <c r="O31" s="22">
        <f>+SUMIFS(Resultados_Dic3!N$3:N$10000,Resultados_Dic3!$F$3:$F$10000,Produccion_PJ!$H31,Resultados_Dic3!$D$3:$D$10000,Produccion_PJ!$H$22,Resultados_Dic3!$E$3:$E$10000,Produccion_PJ!$G31,Resultados_Dic3!$A$3:$A$10000,Produccion_PJ!$F31)</f>
        <v>11.719046232361899</v>
      </c>
      <c r="P31" s="22">
        <f>+SUMIFS(Resultados_Dic3!O$3:O$10000,Resultados_Dic3!$F$3:$F$10000,Produccion_PJ!$H31,Resultados_Dic3!$D$3:$D$10000,Produccion_PJ!$H$22,Resultados_Dic3!$E$3:$E$10000,Produccion_PJ!$G31,Resultados_Dic3!$A$3:$A$10000,Produccion_PJ!$F31)</f>
        <v>10.853375504253799</v>
      </c>
      <c r="Q31" s="22">
        <f>+SUMIFS(Resultados_Dic3!P$3:P$10000,Resultados_Dic3!$F$3:$F$10000,Produccion_PJ!$H31,Resultados_Dic3!$D$3:$D$10000,Produccion_PJ!$H$22,Resultados_Dic3!$E$3:$E$10000,Produccion_PJ!$G31,Resultados_Dic3!$A$3:$A$10000,Produccion_PJ!$F31)</f>
        <v>9.9877047761457707</v>
      </c>
      <c r="R31" s="22">
        <f>+SUMIFS(Resultados_Dic3!Q$3:Q$10000,Resultados_Dic3!$F$3:$F$10000,Produccion_PJ!$H31,Resultados_Dic3!$D$3:$D$10000,Produccion_PJ!$H$22,Resultados_Dic3!$E$3:$E$10000,Produccion_PJ!$G31,Resultados_Dic3!$A$3:$A$10000,Produccion_PJ!$F31)</f>
        <v>9.2701568953339493</v>
      </c>
      <c r="S31" s="22">
        <f>+SUMIFS(Resultados_Dic3!R$3:R$10000,Resultados_Dic3!$F$3:$F$10000,Produccion_PJ!$H31,Resultados_Dic3!$D$3:$D$10000,Produccion_PJ!$H$22,Resultados_Dic3!$E$3:$E$10000,Produccion_PJ!$G31,Resultados_Dic3!$A$3:$A$10000,Produccion_PJ!$F31)</f>
        <v>8.5526090145221207</v>
      </c>
      <c r="T31" s="22">
        <f>+SUMIFS(Resultados_Dic3!S$3:S$10000,Resultados_Dic3!$F$3:$F$10000,Produccion_PJ!$H31,Resultados_Dic3!$D$3:$D$10000,Produccion_PJ!$H$22,Resultados_Dic3!$E$3:$E$10000,Produccion_PJ!$G31,Resultados_Dic3!$A$3:$A$10000,Produccion_PJ!$F31)</f>
        <v>7.8350611337103002</v>
      </c>
      <c r="U31" s="22">
        <f>+SUMIFS(Resultados_Dic3!T$3:T$10000,Resultados_Dic3!$F$3:$F$10000,Produccion_PJ!$H31,Resultados_Dic3!$D$3:$D$10000,Produccion_PJ!$H$22,Resultados_Dic3!$E$3:$E$10000,Produccion_PJ!$G31,Resultados_Dic3!$A$3:$A$10000,Produccion_PJ!$F31)</f>
        <v>7.3316839955147497</v>
      </c>
      <c r="V31" s="22">
        <f>+SUMIFS(Resultados_Dic3!U$3:U$10000,Resultados_Dic3!$F$3:$F$10000,Produccion_PJ!$H31,Resultados_Dic3!$D$3:$D$10000,Produccion_PJ!$H$22,Resultados_Dic3!$E$3:$E$10000,Produccion_PJ!$G31,Resultados_Dic3!$A$3:$A$10000,Produccion_PJ!$F31)</f>
        <v>6.8283068573192001</v>
      </c>
      <c r="W31" s="22">
        <f>+SUMIFS(Resultados_Dic3!V$3:V$10000,Resultados_Dic3!$F$3:$F$10000,Produccion_PJ!$H31,Resultados_Dic3!$D$3:$D$10000,Produccion_PJ!$H$22,Resultados_Dic3!$E$3:$E$10000,Produccion_PJ!$G31,Resultados_Dic3!$A$3:$A$10000,Produccion_PJ!$F31)</f>
        <v>3.3103970150278901</v>
      </c>
      <c r="X31" s="22">
        <f>+SUMIFS(Resultados_Dic3!W$3:W$10000,Resultados_Dic3!$F$3:$F$10000,Produccion_PJ!$H31,Resultados_Dic3!$D$3:$D$10000,Produccion_PJ!$H$22,Resultados_Dic3!$E$3:$E$10000,Produccion_PJ!$G31,Resultados_Dic3!$A$3:$A$10000,Produccion_PJ!$F31)</f>
        <v>0</v>
      </c>
      <c r="Y31" s="22">
        <f>+SUMIFS(Resultados_Dic3!X$3:X$10000,Resultados_Dic3!$F$3:$F$10000,Produccion_PJ!$H31,Resultados_Dic3!$D$3:$D$10000,Produccion_PJ!$H$22,Resultados_Dic3!$E$3:$E$10000,Produccion_PJ!$G31,Resultados_Dic3!$A$3:$A$10000,Produccion_PJ!$F31)</f>
        <v>0</v>
      </c>
      <c r="Z31" s="22">
        <f>+SUMIFS(Resultados_Dic3!Y$3:Y$10000,Resultados_Dic3!$F$3:$F$10000,Produccion_PJ!$H31,Resultados_Dic3!$D$3:$D$10000,Produccion_PJ!$H$22,Resultados_Dic3!$E$3:$E$10000,Produccion_PJ!$G31,Resultados_Dic3!$A$3:$A$10000,Produccion_PJ!$F31)</f>
        <v>0</v>
      </c>
      <c r="AA31" s="22">
        <f>+SUMIFS(Resultados_Dic3!Z$3:Z$10000,Resultados_Dic3!$F$3:$F$10000,Produccion_PJ!$H31,Resultados_Dic3!$D$3:$D$10000,Produccion_PJ!$H$22,Resultados_Dic3!$E$3:$E$10000,Produccion_PJ!$G31,Resultados_Dic3!$A$3:$A$10000,Produccion_PJ!$F31)</f>
        <v>0</v>
      </c>
      <c r="AB31" s="22">
        <f>+SUMIFS(Resultados_Dic3!AA$3:AA$10000,Resultados_Dic3!$F$3:$F$10000,Produccion_PJ!$H31,Resultados_Dic3!$D$3:$D$10000,Produccion_PJ!$H$22,Resultados_Dic3!$E$3:$E$10000,Produccion_PJ!$G31,Resultados_Dic3!$A$3:$A$10000,Produccion_PJ!$F31)</f>
        <v>0</v>
      </c>
      <c r="AC31" s="22">
        <f>+SUMIFS(Resultados_Dic3!AB$3:AB$10000,Resultados_Dic3!$F$3:$F$10000,Produccion_PJ!$H31,Resultados_Dic3!$D$3:$D$10000,Produccion_PJ!$H$22,Resultados_Dic3!$E$3:$E$10000,Produccion_PJ!$G31,Resultados_Dic3!$A$3:$A$10000,Produccion_PJ!$F31)</f>
        <v>0</v>
      </c>
      <c r="AD31" s="22">
        <f>+SUMIFS(Resultados_Dic3!AC$3:AC$10000,Resultados_Dic3!$F$3:$F$10000,Produccion_PJ!$H31,Resultados_Dic3!$D$3:$D$10000,Produccion_PJ!$H$22,Resultados_Dic3!$E$3:$E$10000,Produccion_PJ!$G31,Resultados_Dic3!$A$3:$A$10000,Produccion_PJ!$F31)</f>
        <v>0</v>
      </c>
      <c r="AE31" s="22">
        <f>+SUMIFS(Resultados_Dic3!AD$3:AD$10000,Resultados_Dic3!$F$3:$F$10000,Produccion_PJ!$H31,Resultados_Dic3!$D$3:$D$10000,Produccion_PJ!$H$22,Resultados_Dic3!$E$3:$E$10000,Produccion_PJ!$G31,Resultados_Dic3!$A$3:$A$10000,Produccion_PJ!$F31)</f>
        <v>0</v>
      </c>
      <c r="AF31" s="22">
        <f>+SUMIFS(Resultados_Dic3!AE$3:AE$10000,Resultados_Dic3!$F$3:$F$10000,Produccion_PJ!$H31,Resultados_Dic3!$D$3:$D$10000,Produccion_PJ!$H$22,Resultados_Dic3!$E$3:$E$10000,Produccion_PJ!$G31,Resultados_Dic3!$A$3:$A$10000,Produccion_PJ!$F31)</f>
        <v>0</v>
      </c>
      <c r="AG31" s="22">
        <f>+SUMIFS(Resultados_Dic3!AF$3:AF$10000,Resultados_Dic3!$F$3:$F$10000,Produccion_PJ!$H31,Resultados_Dic3!$D$3:$D$10000,Produccion_PJ!$H$22,Resultados_Dic3!$E$3:$E$10000,Produccion_PJ!$G31,Resultados_Dic3!$A$3:$A$10000,Produccion_PJ!$F31)</f>
        <v>0</v>
      </c>
      <c r="AH31" s="22">
        <f>+SUMIFS(Resultados_Dic3!AG$3:AG$10000,Resultados_Dic3!$F$3:$F$10000,Produccion_PJ!$H31,Resultados_Dic3!$D$3:$D$10000,Produccion_PJ!$H$22,Resultados_Dic3!$E$3:$E$10000,Produccion_PJ!$G31,Resultados_Dic3!$A$3:$A$10000,Produccion_PJ!$F31)</f>
        <v>0</v>
      </c>
      <c r="AI31" s="22">
        <f>+SUMIFS(Resultados_Dic3!AH$3:AH$10000,Resultados_Dic3!$F$3:$F$10000,Produccion_PJ!$H31,Resultados_Dic3!$D$3:$D$10000,Produccion_PJ!$H$22,Resultados_Dic3!$E$3:$E$10000,Produccion_PJ!$G31,Resultados_Dic3!$A$3:$A$10000,Produccion_PJ!$F31)</f>
        <v>0</v>
      </c>
      <c r="AJ31" s="22">
        <f>+SUMIFS(Resultados_Dic3!AI$3:AI$10000,Resultados_Dic3!$F$3:$F$10000,Produccion_PJ!$H31,Resultados_Dic3!$D$3:$D$10000,Produccion_PJ!$H$22,Resultados_Dic3!$E$3:$E$10000,Produccion_PJ!$G31,Resultados_Dic3!$A$3:$A$10000,Produccion_PJ!$F31)</f>
        <v>0</v>
      </c>
      <c r="AK31" s="22">
        <f>+SUMIFS(Resultados_Dic3!AJ$3:AJ$10000,Resultados_Dic3!$F$3:$F$10000,Produccion_PJ!$H31,Resultados_Dic3!$D$3:$D$10000,Produccion_PJ!$H$22,Resultados_Dic3!$E$3:$E$10000,Produccion_PJ!$G31,Resultados_Dic3!$A$3:$A$10000,Produccion_PJ!$F31)</f>
        <v>0</v>
      </c>
      <c r="AL31" s="22">
        <f>+SUMIFS(Resultados_Dic3!AK$3:AK$10000,Resultados_Dic3!$F$3:$F$10000,Produccion_PJ!$H31,Resultados_Dic3!$D$3:$D$10000,Produccion_PJ!$H$22,Resultados_Dic3!$E$3:$E$10000,Produccion_PJ!$G31,Resultados_Dic3!$A$3:$A$10000,Produccion_PJ!$F31)</f>
        <v>0</v>
      </c>
      <c r="AM31" s="22">
        <f>+SUMIFS(Resultados_Dic3!AL$3:AL$10000,Resultados_Dic3!$F$3:$F$10000,Produccion_PJ!$H31,Resultados_Dic3!$D$3:$D$10000,Produccion_PJ!$H$22,Resultados_Dic3!$E$3:$E$10000,Produccion_PJ!$G31,Resultados_Dic3!$A$3:$A$10000,Produccion_PJ!$F31)</f>
        <v>0</v>
      </c>
      <c r="AN31" s="22">
        <f>+SUMIFS(Resultados_Dic3!AM$3:AM$10000,Resultados_Dic3!$F$3:$F$10000,Produccion_PJ!$H31,Resultados_Dic3!$D$3:$D$10000,Produccion_PJ!$H$22,Resultados_Dic3!$E$3:$E$10000,Produccion_PJ!$G31,Resultados_Dic3!$A$3:$A$10000,Produccion_PJ!$F31)</f>
        <v>0</v>
      </c>
      <c r="AO31" s="22"/>
    </row>
    <row r="32" spans="1:41" x14ac:dyDescent="0.25"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</row>
    <row r="34" spans="1:40" ht="18.75" x14ac:dyDescent="0.3">
      <c r="A34" s="43" t="s">
        <v>358</v>
      </c>
      <c r="H34" s="36" t="s">
        <v>341</v>
      </c>
    </row>
    <row r="35" spans="1:40" x14ac:dyDescent="0.25">
      <c r="A35" s="2" t="s">
        <v>170</v>
      </c>
      <c r="B35">
        <f>+I25/B25</f>
        <v>0.98952880617307604</v>
      </c>
      <c r="C35">
        <f>+J25/C25</f>
        <v>0.98952880617307604</v>
      </c>
      <c r="H35" s="2" t="s">
        <v>26</v>
      </c>
    </row>
    <row r="36" spans="1:40" s="16" customFormat="1" x14ac:dyDescent="0.25">
      <c r="A36" s="2" t="s">
        <v>171</v>
      </c>
      <c r="B36">
        <f t="shared" ref="B36:C36" si="7">+I26/B26</f>
        <v>0.98952880617307604</v>
      </c>
      <c r="C36">
        <f t="shared" si="7"/>
        <v>0.98952880617307604</v>
      </c>
      <c r="D36" s="44"/>
      <c r="F36" s="13"/>
      <c r="H36" s="24"/>
    </row>
    <row r="37" spans="1:40" x14ac:dyDescent="0.25">
      <c r="A37" s="2" t="s">
        <v>172</v>
      </c>
      <c r="B37">
        <f t="shared" ref="B37:C37" si="8">+I27/B27</f>
        <v>0.98522361620416998</v>
      </c>
      <c r="C37">
        <f t="shared" si="8"/>
        <v>0.98522361620417009</v>
      </c>
      <c r="I37" s="5">
        <v>2019</v>
      </c>
      <c r="J37" s="5">
        <v>2020</v>
      </c>
      <c r="K37" s="5">
        <v>2021</v>
      </c>
      <c r="L37" s="5">
        <v>2022</v>
      </c>
      <c r="M37" s="5">
        <v>2023</v>
      </c>
      <c r="N37" s="5">
        <v>2024</v>
      </c>
      <c r="O37" s="5">
        <v>2025</v>
      </c>
      <c r="P37" s="5">
        <v>2026</v>
      </c>
      <c r="Q37" s="5">
        <v>2027</v>
      </c>
      <c r="R37" s="5">
        <v>2028</v>
      </c>
      <c r="S37" s="5">
        <v>2029</v>
      </c>
      <c r="T37" s="5">
        <v>2030</v>
      </c>
      <c r="U37" s="5">
        <v>2031</v>
      </c>
      <c r="V37" s="5">
        <v>2032</v>
      </c>
      <c r="W37" s="5">
        <v>2033</v>
      </c>
      <c r="X37" s="5">
        <v>2034</v>
      </c>
      <c r="Y37" s="5">
        <v>2035</v>
      </c>
      <c r="Z37" s="5">
        <v>2036</v>
      </c>
      <c r="AA37" s="5">
        <v>2037</v>
      </c>
      <c r="AB37" s="5">
        <v>2038</v>
      </c>
      <c r="AC37" s="5">
        <v>2039</v>
      </c>
      <c r="AD37" s="5">
        <v>2040</v>
      </c>
      <c r="AE37" s="5">
        <v>2041</v>
      </c>
      <c r="AF37" s="5">
        <v>2042</v>
      </c>
      <c r="AG37" s="5">
        <v>2043</v>
      </c>
      <c r="AH37" s="5">
        <v>2044</v>
      </c>
      <c r="AI37" s="5">
        <v>2045</v>
      </c>
      <c r="AJ37" s="5">
        <v>2046</v>
      </c>
      <c r="AK37" s="5">
        <v>2047</v>
      </c>
      <c r="AL37" s="5">
        <v>2048</v>
      </c>
      <c r="AM37" s="5">
        <v>2049</v>
      </c>
      <c r="AN37" s="5">
        <v>2050</v>
      </c>
    </row>
    <row r="38" spans="1:40" x14ac:dyDescent="0.25">
      <c r="A38" s="2" t="s">
        <v>173</v>
      </c>
      <c r="B38">
        <f t="shared" ref="B38:C38" si="9">+I28/B28</f>
        <v>0.98952880617307604</v>
      </c>
      <c r="C38">
        <f t="shared" si="9"/>
        <v>0.98952880617307604</v>
      </c>
      <c r="F38" s="18" t="str">
        <f>+$F$1</f>
        <v>DIC3</v>
      </c>
      <c r="G38" s="26" t="s">
        <v>72</v>
      </c>
      <c r="H38" s="2" t="s">
        <v>170</v>
      </c>
      <c r="I38" s="22">
        <f>+SUMIFS(Resultados_Dic3!H$3:H$10000,Resultados_Dic3!$F$3:$F$10000,Produccion_PJ!$H38,Resultados_Dic3!$D$3:$D$10000,Produccion_PJ!$H$35,Resultados_Dic3!$E$3:$E$10000,Produccion_PJ!$G38,Resultados_Dic3!$A$3:$A$10000,Produccion_PJ!$F38)</f>
        <v>0.72675796819485805</v>
      </c>
      <c r="J38" s="22">
        <f>+SUMIFS(Resultados_Dic3!I$3:I$10000,Resultados_Dic3!$F$3:$F$10000,Produccion_PJ!$H38,Resultados_Dic3!$D$3:$D$10000,Produccion_PJ!$H$35,Resultados_Dic3!$E$3:$E$10000,Produccion_PJ!$G38,Resultados_Dic3!$A$3:$A$10000,Produccion_PJ!$F38)</f>
        <v>0.58728001537639796</v>
      </c>
      <c r="K38" s="22">
        <f>+SUMIFS(Resultados_Dic3!J$3:J$10000,Resultados_Dic3!$F$3:$F$10000,Produccion_PJ!$H38,Resultados_Dic3!$D$3:$D$10000,Produccion_PJ!$H$35,Resultados_Dic3!$E$3:$E$10000,Produccion_PJ!$G38,Resultados_Dic3!$A$3:$A$10000,Produccion_PJ!$F38)</f>
        <v>0.45980812676562499</v>
      </c>
      <c r="L38" s="22">
        <f>+SUMIFS(Resultados_Dic3!K$3:K$10000,Resultados_Dic3!$F$3:$F$10000,Produccion_PJ!$H38,Resultados_Dic3!$D$3:$D$10000,Produccion_PJ!$H$35,Resultados_Dic3!$E$3:$E$10000,Produccion_PJ!$G38,Resultados_Dic3!$A$3:$A$10000,Produccion_PJ!$F38)</f>
        <v>0.536969701929635</v>
      </c>
      <c r="M38" s="22">
        <f>+SUMIFS(Resultados_Dic3!L$3:L$10000,Resultados_Dic3!$F$3:$F$10000,Produccion_PJ!$H38,Resultados_Dic3!$D$3:$D$10000,Produccion_PJ!$H$35,Resultados_Dic3!$E$3:$E$10000,Produccion_PJ!$G38,Resultados_Dic3!$A$3:$A$10000,Produccion_PJ!$F38)</f>
        <v>0.51181454520625302</v>
      </c>
      <c r="N38" s="22">
        <f>+SUMIFS(Resultados_Dic3!M$3:M$10000,Resultados_Dic3!$F$3:$F$10000,Produccion_PJ!$H38,Resultados_Dic3!$D$3:$D$10000,Produccion_PJ!$H$35,Resultados_Dic3!$E$3:$E$10000,Produccion_PJ!$G38,Resultados_Dic3!$A$3:$A$10000,Produccion_PJ!$F38)</f>
        <v>0</v>
      </c>
      <c r="O38" s="22">
        <f>+SUMIFS(Resultados_Dic3!N$3:N$10000,Resultados_Dic3!$F$3:$F$10000,Produccion_PJ!$H38,Resultados_Dic3!$D$3:$D$10000,Produccion_PJ!$H$35,Resultados_Dic3!$E$3:$E$10000,Produccion_PJ!$G38,Resultados_Dic3!$A$3:$A$10000,Produccion_PJ!$F38)</f>
        <v>0</v>
      </c>
      <c r="P38" s="22">
        <f>+SUMIFS(Resultados_Dic3!O$3:O$10000,Resultados_Dic3!$F$3:$F$10000,Produccion_PJ!$H38,Resultados_Dic3!$D$3:$D$10000,Produccion_PJ!$H$35,Resultados_Dic3!$E$3:$E$10000,Produccion_PJ!$G38,Resultados_Dic3!$A$3:$A$10000,Produccion_PJ!$F38)</f>
        <v>0</v>
      </c>
      <c r="Q38" s="22">
        <f>+SUMIFS(Resultados_Dic3!P$3:P$10000,Resultados_Dic3!$F$3:$F$10000,Produccion_PJ!$H38,Resultados_Dic3!$D$3:$D$10000,Produccion_PJ!$H$35,Resultados_Dic3!$E$3:$E$10000,Produccion_PJ!$G38,Resultados_Dic3!$A$3:$A$10000,Produccion_PJ!$F38)</f>
        <v>0</v>
      </c>
      <c r="R38" s="22">
        <f>+SUMIFS(Resultados_Dic3!Q$3:Q$10000,Resultados_Dic3!$F$3:$F$10000,Produccion_PJ!$H38,Resultados_Dic3!$D$3:$D$10000,Produccion_PJ!$H$35,Resultados_Dic3!$E$3:$E$10000,Produccion_PJ!$G38,Resultados_Dic3!$A$3:$A$10000,Produccion_PJ!$F38)</f>
        <v>0</v>
      </c>
      <c r="S38" s="22">
        <f>+SUMIFS(Resultados_Dic3!R$3:R$10000,Resultados_Dic3!$F$3:$F$10000,Produccion_PJ!$H38,Resultados_Dic3!$D$3:$D$10000,Produccion_PJ!$H$35,Resultados_Dic3!$E$3:$E$10000,Produccion_PJ!$G38,Resultados_Dic3!$A$3:$A$10000,Produccion_PJ!$F38)</f>
        <v>0</v>
      </c>
      <c r="T38" s="22">
        <f>+SUMIFS(Resultados_Dic3!S$3:S$10000,Resultados_Dic3!$F$3:$F$10000,Produccion_PJ!$H38,Resultados_Dic3!$D$3:$D$10000,Produccion_PJ!$H$35,Resultados_Dic3!$E$3:$E$10000,Produccion_PJ!$G38,Resultados_Dic3!$A$3:$A$10000,Produccion_PJ!$F38)</f>
        <v>0</v>
      </c>
      <c r="U38" s="22">
        <f>+SUMIFS(Resultados_Dic3!T$3:T$10000,Resultados_Dic3!$F$3:$F$10000,Produccion_PJ!$H38,Resultados_Dic3!$D$3:$D$10000,Produccion_PJ!$H$35,Resultados_Dic3!$E$3:$E$10000,Produccion_PJ!$G38,Resultados_Dic3!$A$3:$A$10000,Produccion_PJ!$F38)</f>
        <v>0</v>
      </c>
      <c r="V38" s="22">
        <f>+SUMIFS(Resultados_Dic3!U$3:U$10000,Resultados_Dic3!$F$3:$F$10000,Produccion_PJ!$H38,Resultados_Dic3!$D$3:$D$10000,Produccion_PJ!$H$35,Resultados_Dic3!$E$3:$E$10000,Produccion_PJ!$G38,Resultados_Dic3!$A$3:$A$10000,Produccion_PJ!$F38)</f>
        <v>0</v>
      </c>
      <c r="W38" s="22">
        <f>+SUMIFS(Resultados_Dic3!V$3:V$10000,Resultados_Dic3!$F$3:$F$10000,Produccion_PJ!$H38,Resultados_Dic3!$D$3:$D$10000,Produccion_PJ!$H$35,Resultados_Dic3!$E$3:$E$10000,Produccion_PJ!$G38,Resultados_Dic3!$A$3:$A$10000,Produccion_PJ!$F38)</f>
        <v>0</v>
      </c>
      <c r="X38" s="22">
        <f>+SUMIFS(Resultados_Dic3!W$3:W$10000,Resultados_Dic3!$F$3:$F$10000,Produccion_PJ!$H38,Resultados_Dic3!$D$3:$D$10000,Produccion_PJ!$H$35,Resultados_Dic3!$E$3:$E$10000,Produccion_PJ!$G38,Resultados_Dic3!$A$3:$A$10000,Produccion_PJ!$F38)</f>
        <v>0</v>
      </c>
      <c r="Y38" s="22">
        <f>+SUMIFS(Resultados_Dic3!X$3:X$10000,Resultados_Dic3!$F$3:$F$10000,Produccion_PJ!$H38,Resultados_Dic3!$D$3:$D$10000,Produccion_PJ!$H$35,Resultados_Dic3!$E$3:$E$10000,Produccion_PJ!$G38,Resultados_Dic3!$A$3:$A$10000,Produccion_PJ!$F38)</f>
        <v>0</v>
      </c>
      <c r="Z38" s="22">
        <f>+SUMIFS(Resultados_Dic3!Y$3:Y$10000,Resultados_Dic3!$F$3:$F$10000,Produccion_PJ!$H38,Resultados_Dic3!$D$3:$D$10000,Produccion_PJ!$H$35,Resultados_Dic3!$E$3:$E$10000,Produccion_PJ!$G38,Resultados_Dic3!$A$3:$A$10000,Produccion_PJ!$F38)</f>
        <v>0</v>
      </c>
      <c r="AA38" s="22">
        <f>+SUMIFS(Resultados_Dic3!Z$3:Z$10000,Resultados_Dic3!$F$3:$F$10000,Produccion_PJ!$H38,Resultados_Dic3!$D$3:$D$10000,Produccion_PJ!$H$35,Resultados_Dic3!$E$3:$E$10000,Produccion_PJ!$G38,Resultados_Dic3!$A$3:$A$10000,Produccion_PJ!$F38)</f>
        <v>0</v>
      </c>
      <c r="AB38" s="22">
        <f>+SUMIFS(Resultados_Dic3!AA$3:AA$10000,Resultados_Dic3!$F$3:$F$10000,Produccion_PJ!$H38,Resultados_Dic3!$D$3:$D$10000,Produccion_PJ!$H$35,Resultados_Dic3!$E$3:$E$10000,Produccion_PJ!$G38,Resultados_Dic3!$A$3:$A$10000,Produccion_PJ!$F38)</f>
        <v>0</v>
      </c>
      <c r="AC38" s="22">
        <f>+SUMIFS(Resultados_Dic3!AB$3:AB$10000,Resultados_Dic3!$F$3:$F$10000,Produccion_PJ!$H38,Resultados_Dic3!$D$3:$D$10000,Produccion_PJ!$H$35,Resultados_Dic3!$E$3:$E$10000,Produccion_PJ!$G38,Resultados_Dic3!$A$3:$A$10000,Produccion_PJ!$F38)</f>
        <v>0</v>
      </c>
      <c r="AD38" s="22">
        <f>+SUMIFS(Resultados_Dic3!AC$3:AC$10000,Resultados_Dic3!$F$3:$F$10000,Produccion_PJ!$H38,Resultados_Dic3!$D$3:$D$10000,Produccion_PJ!$H$35,Resultados_Dic3!$E$3:$E$10000,Produccion_PJ!$G38,Resultados_Dic3!$A$3:$A$10000,Produccion_PJ!$F38)</f>
        <v>0</v>
      </c>
      <c r="AE38" s="22">
        <f>+SUMIFS(Resultados_Dic3!AD$3:AD$10000,Resultados_Dic3!$F$3:$F$10000,Produccion_PJ!$H38,Resultados_Dic3!$D$3:$D$10000,Produccion_PJ!$H$35,Resultados_Dic3!$E$3:$E$10000,Produccion_PJ!$G38,Resultados_Dic3!$A$3:$A$10000,Produccion_PJ!$F38)</f>
        <v>0</v>
      </c>
      <c r="AF38" s="22">
        <f>+SUMIFS(Resultados_Dic3!AE$3:AE$10000,Resultados_Dic3!$F$3:$F$10000,Produccion_PJ!$H38,Resultados_Dic3!$D$3:$D$10000,Produccion_PJ!$H$35,Resultados_Dic3!$E$3:$E$10000,Produccion_PJ!$G38,Resultados_Dic3!$A$3:$A$10000,Produccion_PJ!$F38)</f>
        <v>0</v>
      </c>
      <c r="AG38" s="22">
        <f>+SUMIFS(Resultados_Dic3!AF$3:AF$10000,Resultados_Dic3!$F$3:$F$10000,Produccion_PJ!$H38,Resultados_Dic3!$D$3:$D$10000,Produccion_PJ!$H$35,Resultados_Dic3!$E$3:$E$10000,Produccion_PJ!$G38,Resultados_Dic3!$A$3:$A$10000,Produccion_PJ!$F38)</f>
        <v>0</v>
      </c>
      <c r="AH38" s="22">
        <f>+SUMIFS(Resultados_Dic3!AG$3:AG$10000,Resultados_Dic3!$F$3:$F$10000,Produccion_PJ!$H38,Resultados_Dic3!$D$3:$D$10000,Produccion_PJ!$H$35,Resultados_Dic3!$E$3:$E$10000,Produccion_PJ!$G38,Resultados_Dic3!$A$3:$A$10000,Produccion_PJ!$F38)</f>
        <v>0</v>
      </c>
      <c r="AI38" s="22">
        <f>+SUMIFS(Resultados_Dic3!AH$3:AH$10000,Resultados_Dic3!$F$3:$F$10000,Produccion_PJ!$H38,Resultados_Dic3!$D$3:$D$10000,Produccion_PJ!$H$35,Resultados_Dic3!$E$3:$E$10000,Produccion_PJ!$G38,Resultados_Dic3!$A$3:$A$10000,Produccion_PJ!$F38)</f>
        <v>0</v>
      </c>
      <c r="AJ38" s="22">
        <f>+SUMIFS(Resultados_Dic3!AI$3:AI$10000,Resultados_Dic3!$F$3:$F$10000,Produccion_PJ!$H38,Resultados_Dic3!$D$3:$D$10000,Produccion_PJ!$H$35,Resultados_Dic3!$E$3:$E$10000,Produccion_PJ!$G38,Resultados_Dic3!$A$3:$A$10000,Produccion_PJ!$F38)</f>
        <v>0</v>
      </c>
      <c r="AK38" s="22">
        <f>+SUMIFS(Resultados_Dic3!AJ$3:AJ$10000,Resultados_Dic3!$F$3:$F$10000,Produccion_PJ!$H38,Resultados_Dic3!$D$3:$D$10000,Produccion_PJ!$H$35,Resultados_Dic3!$E$3:$E$10000,Produccion_PJ!$G38,Resultados_Dic3!$A$3:$A$10000,Produccion_PJ!$F38)</f>
        <v>0</v>
      </c>
      <c r="AL38" s="22">
        <f>+SUMIFS(Resultados_Dic3!AK$3:AK$10000,Resultados_Dic3!$F$3:$F$10000,Produccion_PJ!$H38,Resultados_Dic3!$D$3:$D$10000,Produccion_PJ!$H$35,Resultados_Dic3!$E$3:$E$10000,Produccion_PJ!$G38,Resultados_Dic3!$A$3:$A$10000,Produccion_PJ!$F38)</f>
        <v>0</v>
      </c>
      <c r="AM38" s="22">
        <f>+SUMIFS(Resultados_Dic3!AL$3:AL$10000,Resultados_Dic3!$F$3:$F$10000,Produccion_PJ!$H38,Resultados_Dic3!$D$3:$D$10000,Produccion_PJ!$H$35,Resultados_Dic3!$E$3:$E$10000,Produccion_PJ!$G38,Resultados_Dic3!$A$3:$A$10000,Produccion_PJ!$F38)</f>
        <v>0</v>
      </c>
      <c r="AN38" s="22">
        <f>+SUMIFS(Resultados_Dic3!AM$3:AM$10000,Resultados_Dic3!$F$3:$F$10000,Produccion_PJ!$H38,Resultados_Dic3!$D$3:$D$10000,Produccion_PJ!$H$35,Resultados_Dic3!$E$3:$E$10000,Produccion_PJ!$G38,Resultados_Dic3!$A$3:$A$10000,Produccion_PJ!$F38)</f>
        <v>0</v>
      </c>
    </row>
    <row r="39" spans="1:40" x14ac:dyDescent="0.25">
      <c r="A39" s="2" t="s">
        <v>174</v>
      </c>
      <c r="B39">
        <f t="shared" ref="B39:C39" si="10">+I29/B29</f>
        <v>0.98952880617307604</v>
      </c>
      <c r="C39">
        <f t="shared" si="10"/>
        <v>0.98952880617307615</v>
      </c>
      <c r="F39" s="18" t="str">
        <f t="shared" ref="F39:F44" si="11">+$F$1</f>
        <v>DIC3</v>
      </c>
      <c r="G39" s="26" t="s">
        <v>73</v>
      </c>
      <c r="H39" s="2" t="s">
        <v>171</v>
      </c>
      <c r="I39" s="22">
        <f>+SUMIFS(Resultados_Dic3!H$3:H$10000,Resultados_Dic3!$F$3:$F$10000,Produccion_PJ!$H39,Resultados_Dic3!$D$3:$D$10000,Produccion_PJ!$H$35,Resultados_Dic3!$E$3:$E$10000,Produccion_PJ!$G39,Resultados_Dic3!$A$3:$A$10000,Produccion_PJ!$F39)</f>
        <v>3.8833627378965598</v>
      </c>
      <c r="J39" s="22">
        <f>+SUMIFS(Resultados_Dic3!I$3:I$10000,Resultados_Dic3!$F$3:$F$10000,Produccion_PJ!$H39,Resultados_Dic3!$D$3:$D$10000,Produccion_PJ!$H$35,Resultados_Dic3!$E$3:$E$10000,Produccion_PJ!$G39,Resultados_Dic3!$A$3:$A$10000,Produccion_PJ!$F39)</f>
        <v>3.7540970036614998</v>
      </c>
      <c r="K39" s="22">
        <f>+SUMIFS(Resultados_Dic3!J$3:J$10000,Resultados_Dic3!$F$3:$F$10000,Produccion_PJ!$H39,Resultados_Dic3!$D$3:$D$10000,Produccion_PJ!$H$35,Resultados_Dic3!$E$3:$E$10000,Produccion_PJ!$G39,Resultados_Dic3!$A$3:$A$10000,Produccion_PJ!$F39)</f>
        <v>3.37602647248604</v>
      </c>
      <c r="L39" s="22">
        <f>+SUMIFS(Resultados_Dic3!K$3:K$10000,Resultados_Dic3!$F$3:$F$10000,Produccion_PJ!$H39,Resultados_Dic3!$D$3:$D$10000,Produccion_PJ!$H$35,Resultados_Dic3!$E$3:$E$10000,Produccion_PJ!$G39,Resultados_Dic3!$A$3:$A$10000,Produccion_PJ!$F39)</f>
        <v>3.3473706298897099</v>
      </c>
      <c r="M39" s="22">
        <f>+SUMIFS(Resultados_Dic3!L$3:L$10000,Resultados_Dic3!$F$3:$F$10000,Produccion_PJ!$H39,Resultados_Dic3!$D$3:$D$10000,Produccion_PJ!$H$35,Resultados_Dic3!$E$3:$E$10000,Produccion_PJ!$G39,Resultados_Dic3!$A$3:$A$10000,Produccion_PJ!$F39)</f>
        <v>1.8419897370201599</v>
      </c>
      <c r="N39" s="22">
        <f>+SUMIFS(Resultados_Dic3!M$3:M$10000,Resultados_Dic3!$F$3:$F$10000,Produccion_PJ!$H39,Resultados_Dic3!$D$3:$D$10000,Produccion_PJ!$H$35,Resultados_Dic3!$E$3:$E$10000,Produccion_PJ!$G39,Resultados_Dic3!$A$3:$A$10000,Produccion_PJ!$F39)</f>
        <v>1.8419897370201599</v>
      </c>
      <c r="O39" s="22">
        <f>+SUMIFS(Resultados_Dic3!N$3:N$10000,Resultados_Dic3!$F$3:$F$10000,Produccion_PJ!$H39,Resultados_Dic3!$D$3:$D$10000,Produccion_PJ!$H$35,Resultados_Dic3!$E$3:$E$10000,Produccion_PJ!$G39,Resultados_Dic3!$A$3:$A$10000,Produccion_PJ!$F39)</f>
        <v>1.8419897370201599</v>
      </c>
      <c r="P39" s="22">
        <f>+SUMIFS(Resultados_Dic3!O$3:O$10000,Resultados_Dic3!$F$3:$F$10000,Produccion_PJ!$H39,Resultados_Dic3!$D$3:$D$10000,Produccion_PJ!$H$35,Resultados_Dic3!$E$3:$E$10000,Produccion_PJ!$G39,Resultados_Dic3!$A$3:$A$10000,Produccion_PJ!$F39)</f>
        <v>1.8419897370201599</v>
      </c>
      <c r="Q39" s="22">
        <f>+SUMIFS(Resultados_Dic3!P$3:P$10000,Resultados_Dic3!$F$3:$F$10000,Produccion_PJ!$H39,Resultados_Dic3!$D$3:$D$10000,Produccion_PJ!$H$35,Resultados_Dic3!$E$3:$E$10000,Produccion_PJ!$G39,Resultados_Dic3!$A$3:$A$10000,Produccion_PJ!$F39)</f>
        <v>0.57625437345295205</v>
      </c>
      <c r="R39" s="22">
        <f>+SUMIFS(Resultados_Dic3!Q$3:Q$10000,Resultados_Dic3!$F$3:$F$10000,Produccion_PJ!$H39,Resultados_Dic3!$D$3:$D$10000,Produccion_PJ!$H$35,Resultados_Dic3!$E$3:$E$10000,Produccion_PJ!$G39,Resultados_Dic3!$A$3:$A$10000,Produccion_PJ!$F39)</f>
        <v>0.196784992134207</v>
      </c>
      <c r="S39" s="22">
        <f>+SUMIFS(Resultados_Dic3!R$3:R$10000,Resultados_Dic3!$F$3:$F$10000,Produccion_PJ!$H39,Resultados_Dic3!$D$3:$D$10000,Produccion_PJ!$H$35,Resultados_Dic3!$E$3:$E$10000,Produccion_PJ!$G39,Resultados_Dic3!$A$3:$A$10000,Produccion_PJ!$F39)</f>
        <v>9.8541729582559398E-2</v>
      </c>
      <c r="T39" s="22">
        <f>+SUMIFS(Resultados_Dic3!S$3:S$10000,Resultados_Dic3!$F$3:$F$10000,Produccion_PJ!$H39,Resultados_Dic3!$D$3:$D$10000,Produccion_PJ!$H$35,Resultados_Dic3!$E$3:$E$10000,Produccion_PJ!$G39,Resultados_Dic3!$A$3:$A$10000,Produccion_PJ!$F39)</f>
        <v>0</v>
      </c>
      <c r="U39" s="22">
        <f>+SUMIFS(Resultados_Dic3!T$3:T$10000,Resultados_Dic3!$F$3:$F$10000,Produccion_PJ!$H39,Resultados_Dic3!$D$3:$D$10000,Produccion_PJ!$H$35,Resultados_Dic3!$E$3:$E$10000,Produccion_PJ!$G39,Resultados_Dic3!$A$3:$A$10000,Produccion_PJ!$F39)</f>
        <v>0</v>
      </c>
      <c r="V39" s="22">
        <f>+SUMIFS(Resultados_Dic3!U$3:U$10000,Resultados_Dic3!$F$3:$F$10000,Produccion_PJ!$H39,Resultados_Dic3!$D$3:$D$10000,Produccion_PJ!$H$35,Resultados_Dic3!$E$3:$E$10000,Produccion_PJ!$G39,Resultados_Dic3!$A$3:$A$10000,Produccion_PJ!$F39)</f>
        <v>0</v>
      </c>
      <c r="W39" s="22">
        <f>+SUMIFS(Resultados_Dic3!V$3:V$10000,Resultados_Dic3!$F$3:$F$10000,Produccion_PJ!$H39,Resultados_Dic3!$D$3:$D$10000,Produccion_PJ!$H$35,Resultados_Dic3!$E$3:$E$10000,Produccion_PJ!$G39,Resultados_Dic3!$A$3:$A$10000,Produccion_PJ!$F39)</f>
        <v>0</v>
      </c>
      <c r="X39" s="22">
        <f>+SUMIFS(Resultados_Dic3!W$3:W$10000,Resultados_Dic3!$F$3:$F$10000,Produccion_PJ!$H39,Resultados_Dic3!$D$3:$D$10000,Produccion_PJ!$H$35,Resultados_Dic3!$E$3:$E$10000,Produccion_PJ!$G39,Resultados_Dic3!$A$3:$A$10000,Produccion_PJ!$F39)</f>
        <v>0</v>
      </c>
      <c r="Y39" s="22">
        <f>+SUMIFS(Resultados_Dic3!X$3:X$10000,Resultados_Dic3!$F$3:$F$10000,Produccion_PJ!$H39,Resultados_Dic3!$D$3:$D$10000,Produccion_PJ!$H$35,Resultados_Dic3!$E$3:$E$10000,Produccion_PJ!$G39,Resultados_Dic3!$A$3:$A$10000,Produccion_PJ!$F39)</f>
        <v>0</v>
      </c>
      <c r="Z39" s="22">
        <f>+SUMIFS(Resultados_Dic3!Y$3:Y$10000,Resultados_Dic3!$F$3:$F$10000,Produccion_PJ!$H39,Resultados_Dic3!$D$3:$D$10000,Produccion_PJ!$H$35,Resultados_Dic3!$E$3:$E$10000,Produccion_PJ!$G39,Resultados_Dic3!$A$3:$A$10000,Produccion_PJ!$F39)</f>
        <v>0</v>
      </c>
      <c r="AA39" s="22">
        <f>+SUMIFS(Resultados_Dic3!Z$3:Z$10000,Resultados_Dic3!$F$3:$F$10000,Produccion_PJ!$H39,Resultados_Dic3!$D$3:$D$10000,Produccion_PJ!$H$35,Resultados_Dic3!$E$3:$E$10000,Produccion_PJ!$G39,Resultados_Dic3!$A$3:$A$10000,Produccion_PJ!$F39)</f>
        <v>0</v>
      </c>
      <c r="AB39" s="22">
        <f>+SUMIFS(Resultados_Dic3!AA$3:AA$10000,Resultados_Dic3!$F$3:$F$10000,Produccion_PJ!$H39,Resultados_Dic3!$D$3:$D$10000,Produccion_PJ!$H$35,Resultados_Dic3!$E$3:$E$10000,Produccion_PJ!$G39,Resultados_Dic3!$A$3:$A$10000,Produccion_PJ!$F39)</f>
        <v>0</v>
      </c>
      <c r="AC39" s="22">
        <f>+SUMIFS(Resultados_Dic3!AB$3:AB$10000,Resultados_Dic3!$F$3:$F$10000,Produccion_PJ!$H39,Resultados_Dic3!$D$3:$D$10000,Produccion_PJ!$H$35,Resultados_Dic3!$E$3:$E$10000,Produccion_PJ!$G39,Resultados_Dic3!$A$3:$A$10000,Produccion_PJ!$F39)</f>
        <v>0</v>
      </c>
      <c r="AD39" s="22">
        <f>+SUMIFS(Resultados_Dic3!AC$3:AC$10000,Resultados_Dic3!$F$3:$F$10000,Produccion_PJ!$H39,Resultados_Dic3!$D$3:$D$10000,Produccion_PJ!$H$35,Resultados_Dic3!$E$3:$E$10000,Produccion_PJ!$G39,Resultados_Dic3!$A$3:$A$10000,Produccion_PJ!$F39)</f>
        <v>0</v>
      </c>
      <c r="AE39" s="22">
        <f>+SUMIFS(Resultados_Dic3!AD$3:AD$10000,Resultados_Dic3!$F$3:$F$10000,Produccion_PJ!$H39,Resultados_Dic3!$D$3:$D$10000,Produccion_PJ!$H$35,Resultados_Dic3!$E$3:$E$10000,Produccion_PJ!$G39,Resultados_Dic3!$A$3:$A$10000,Produccion_PJ!$F39)</f>
        <v>0</v>
      </c>
      <c r="AF39" s="22">
        <f>+SUMIFS(Resultados_Dic3!AE$3:AE$10000,Resultados_Dic3!$F$3:$F$10000,Produccion_PJ!$H39,Resultados_Dic3!$D$3:$D$10000,Produccion_PJ!$H$35,Resultados_Dic3!$E$3:$E$10000,Produccion_PJ!$G39,Resultados_Dic3!$A$3:$A$10000,Produccion_PJ!$F39)</f>
        <v>0</v>
      </c>
      <c r="AG39" s="22">
        <f>+SUMIFS(Resultados_Dic3!AF$3:AF$10000,Resultados_Dic3!$F$3:$F$10000,Produccion_PJ!$H39,Resultados_Dic3!$D$3:$D$10000,Produccion_PJ!$H$35,Resultados_Dic3!$E$3:$E$10000,Produccion_PJ!$G39,Resultados_Dic3!$A$3:$A$10000,Produccion_PJ!$F39)</f>
        <v>0</v>
      </c>
      <c r="AH39" s="22">
        <f>+SUMIFS(Resultados_Dic3!AG$3:AG$10000,Resultados_Dic3!$F$3:$F$10000,Produccion_PJ!$H39,Resultados_Dic3!$D$3:$D$10000,Produccion_PJ!$H$35,Resultados_Dic3!$E$3:$E$10000,Produccion_PJ!$G39,Resultados_Dic3!$A$3:$A$10000,Produccion_PJ!$F39)</f>
        <v>0</v>
      </c>
      <c r="AI39" s="22">
        <f>+SUMIFS(Resultados_Dic3!AH$3:AH$10000,Resultados_Dic3!$F$3:$F$10000,Produccion_PJ!$H39,Resultados_Dic3!$D$3:$D$10000,Produccion_PJ!$H$35,Resultados_Dic3!$E$3:$E$10000,Produccion_PJ!$G39,Resultados_Dic3!$A$3:$A$10000,Produccion_PJ!$F39)</f>
        <v>0</v>
      </c>
      <c r="AJ39" s="22">
        <f>+SUMIFS(Resultados_Dic3!AI$3:AI$10000,Resultados_Dic3!$F$3:$F$10000,Produccion_PJ!$H39,Resultados_Dic3!$D$3:$D$10000,Produccion_PJ!$H$35,Resultados_Dic3!$E$3:$E$10000,Produccion_PJ!$G39,Resultados_Dic3!$A$3:$A$10000,Produccion_PJ!$F39)</f>
        <v>0</v>
      </c>
      <c r="AK39" s="22">
        <f>+SUMIFS(Resultados_Dic3!AJ$3:AJ$10000,Resultados_Dic3!$F$3:$F$10000,Produccion_PJ!$H39,Resultados_Dic3!$D$3:$D$10000,Produccion_PJ!$H$35,Resultados_Dic3!$E$3:$E$10000,Produccion_PJ!$G39,Resultados_Dic3!$A$3:$A$10000,Produccion_PJ!$F39)</f>
        <v>0</v>
      </c>
      <c r="AL39" s="22">
        <f>+SUMIFS(Resultados_Dic3!AK$3:AK$10000,Resultados_Dic3!$F$3:$F$10000,Produccion_PJ!$H39,Resultados_Dic3!$D$3:$D$10000,Produccion_PJ!$H$35,Resultados_Dic3!$E$3:$E$10000,Produccion_PJ!$G39,Resultados_Dic3!$A$3:$A$10000,Produccion_PJ!$F39)</f>
        <v>0</v>
      </c>
      <c r="AM39" s="22">
        <f>+SUMIFS(Resultados_Dic3!AL$3:AL$10000,Resultados_Dic3!$F$3:$F$10000,Produccion_PJ!$H39,Resultados_Dic3!$D$3:$D$10000,Produccion_PJ!$H$35,Resultados_Dic3!$E$3:$E$10000,Produccion_PJ!$G39,Resultados_Dic3!$A$3:$A$10000,Produccion_PJ!$F39)</f>
        <v>0</v>
      </c>
      <c r="AN39" s="22">
        <f>+SUMIFS(Resultados_Dic3!AM$3:AM$10000,Resultados_Dic3!$F$3:$F$10000,Produccion_PJ!$H39,Resultados_Dic3!$D$3:$D$10000,Produccion_PJ!$H$35,Resultados_Dic3!$E$3:$E$10000,Produccion_PJ!$G39,Resultados_Dic3!$A$3:$A$10000,Produccion_PJ!$F39)</f>
        <v>0</v>
      </c>
    </row>
    <row r="40" spans="1:40" x14ac:dyDescent="0.25">
      <c r="A40" s="2" t="s">
        <v>175</v>
      </c>
      <c r="B40">
        <f t="shared" ref="B40:C40" si="12">+I30/B30</f>
        <v>0.98952880617307604</v>
      </c>
      <c r="C40">
        <f t="shared" si="12"/>
        <v>0.98952880617307604</v>
      </c>
      <c r="F40" s="18" t="str">
        <f t="shared" si="11"/>
        <v>DIC3</v>
      </c>
      <c r="G40" s="26" t="s">
        <v>73</v>
      </c>
      <c r="H40" s="2" t="s">
        <v>172</v>
      </c>
      <c r="I40" s="22">
        <f>+SUMIFS(Resultados_Dic3!H$3:H$10000,Resultados_Dic3!$F$3:$F$10000,Produccion_PJ!$H40,Resultados_Dic3!$D$3:$D$10000,Produccion_PJ!$H$35,Resultados_Dic3!$E$3:$E$10000,Produccion_PJ!$G40,Resultados_Dic3!$A$3:$A$10000,Produccion_PJ!$F40)</f>
        <v>10.9185152593786</v>
      </c>
      <c r="J40" s="22">
        <f>+SUMIFS(Resultados_Dic3!I$3:I$10000,Resultados_Dic3!$F$3:$F$10000,Produccion_PJ!$H40,Resultados_Dic3!$D$3:$D$10000,Produccion_PJ!$H$35,Resultados_Dic3!$E$3:$E$10000,Produccion_PJ!$G40,Resultados_Dic3!$A$3:$A$10000,Produccion_PJ!$F40)</f>
        <v>10.3349220655014</v>
      </c>
      <c r="K40" s="22">
        <f>+SUMIFS(Resultados_Dic3!J$3:J$10000,Resultados_Dic3!$F$3:$F$10000,Produccion_PJ!$H40,Resultados_Dic3!$D$3:$D$10000,Produccion_PJ!$H$35,Resultados_Dic3!$E$3:$E$10000,Produccion_PJ!$G40,Resultados_Dic3!$A$3:$A$10000,Produccion_PJ!$F40)</f>
        <v>9.8325726014375494</v>
      </c>
      <c r="L40" s="22">
        <f>+SUMIFS(Resultados_Dic3!K$3:K$10000,Resultados_Dic3!$F$3:$F$10000,Produccion_PJ!$H40,Resultados_Dic3!$D$3:$D$10000,Produccion_PJ!$H$35,Resultados_Dic3!$E$3:$E$10000,Produccion_PJ!$G40,Resultados_Dic3!$A$3:$A$10000,Produccion_PJ!$F40)</f>
        <v>9.3302231373736806</v>
      </c>
      <c r="M40" s="22">
        <f>+SUMIFS(Resultados_Dic3!L$3:L$10000,Resultados_Dic3!$F$3:$F$10000,Produccion_PJ!$H40,Resultados_Dic3!$D$3:$D$10000,Produccion_PJ!$H$35,Resultados_Dic3!$E$3:$E$10000,Produccion_PJ!$G40,Resultados_Dic3!$A$3:$A$10000,Produccion_PJ!$F40)</f>
        <v>8.82787367330981</v>
      </c>
      <c r="N40" s="22">
        <f>+SUMIFS(Resultados_Dic3!M$3:M$10000,Resultados_Dic3!$F$3:$F$10000,Produccion_PJ!$H40,Resultados_Dic3!$D$3:$D$10000,Produccion_PJ!$H$35,Resultados_Dic3!$E$3:$E$10000,Produccion_PJ!$G40,Resultados_Dic3!$A$3:$A$10000,Produccion_PJ!$F40)</f>
        <v>8.1282276500648702</v>
      </c>
      <c r="O40" s="22">
        <f>+SUMIFS(Resultados_Dic3!N$3:N$10000,Resultados_Dic3!$F$3:$F$10000,Produccion_PJ!$H40,Resultados_Dic3!$D$3:$D$10000,Produccion_PJ!$H$35,Resultados_Dic3!$E$3:$E$10000,Produccion_PJ!$G40,Resultados_Dic3!$A$3:$A$10000,Produccion_PJ!$F40)</f>
        <v>7.4285816268199198</v>
      </c>
      <c r="P40" s="22">
        <f>+SUMIFS(Resultados_Dic3!O$3:O$10000,Resultados_Dic3!$F$3:$F$10000,Produccion_PJ!$H40,Resultados_Dic3!$D$3:$D$10000,Produccion_PJ!$H$35,Resultados_Dic3!$E$3:$E$10000,Produccion_PJ!$G40,Resultados_Dic3!$A$3:$A$10000,Produccion_PJ!$F40)</f>
        <v>6.8737687010216701</v>
      </c>
      <c r="Q40" s="22">
        <f>+SUMIFS(Resultados_Dic3!P$3:P$10000,Resultados_Dic3!$F$3:$F$10000,Produccion_PJ!$H40,Resultados_Dic3!$D$3:$D$10000,Produccion_PJ!$H$35,Resultados_Dic3!$E$3:$E$10000,Produccion_PJ!$G40,Resultados_Dic3!$A$3:$A$10000,Produccion_PJ!$F40)</f>
        <v>6.3189557752234196</v>
      </c>
      <c r="R40" s="22">
        <f>+SUMIFS(Resultados_Dic3!Q$3:Q$10000,Resultados_Dic3!$F$3:$F$10000,Produccion_PJ!$H40,Resultados_Dic3!$D$3:$D$10000,Produccion_PJ!$H$35,Resultados_Dic3!$E$3:$E$10000,Produccion_PJ!$G40,Resultados_Dic3!$A$3:$A$10000,Produccion_PJ!$F40)</f>
        <v>5.7641428494251796</v>
      </c>
      <c r="S40" s="22">
        <f>+SUMIFS(Resultados_Dic3!R$3:R$10000,Resultados_Dic3!$F$3:$F$10000,Produccion_PJ!$H40,Resultados_Dic3!$D$3:$D$10000,Produccion_PJ!$H$35,Resultados_Dic3!$E$3:$E$10000,Produccion_PJ!$G40,Resultados_Dic3!$A$3:$A$10000,Produccion_PJ!$F40)</f>
        <v>3.68918019692476</v>
      </c>
      <c r="T40" s="22">
        <f>+SUMIFS(Resultados_Dic3!S$3:S$10000,Resultados_Dic3!$F$3:$F$10000,Produccion_PJ!$H40,Resultados_Dic3!$D$3:$D$10000,Produccion_PJ!$H$35,Resultados_Dic3!$E$3:$E$10000,Produccion_PJ!$G40,Resultados_Dic3!$A$3:$A$10000,Produccion_PJ!$F40)</f>
        <v>3.68918019692476</v>
      </c>
      <c r="U40" s="22">
        <f>+SUMIFS(Resultados_Dic3!T$3:T$10000,Resultados_Dic3!$F$3:$F$10000,Produccion_PJ!$H40,Resultados_Dic3!$D$3:$D$10000,Produccion_PJ!$H$35,Resultados_Dic3!$E$3:$E$10000,Produccion_PJ!$G40,Resultados_Dic3!$A$3:$A$10000,Produccion_PJ!$F40)</f>
        <v>3.68918019692476</v>
      </c>
      <c r="V40" s="22">
        <f>+SUMIFS(Resultados_Dic3!U$3:U$10000,Resultados_Dic3!$F$3:$F$10000,Produccion_PJ!$H40,Resultados_Dic3!$D$3:$D$10000,Produccion_PJ!$H$35,Resultados_Dic3!$E$3:$E$10000,Produccion_PJ!$G40,Resultados_Dic3!$A$3:$A$10000,Produccion_PJ!$F40)</f>
        <v>2.61236562084571</v>
      </c>
      <c r="W40" s="22">
        <f>+SUMIFS(Resultados_Dic3!V$3:V$10000,Resultados_Dic3!$F$3:$F$10000,Produccion_PJ!$H40,Resultados_Dic3!$D$3:$D$10000,Produccion_PJ!$H$35,Resultados_Dic3!$E$3:$E$10000,Produccion_PJ!$G40,Resultados_Dic3!$A$3:$A$10000,Produccion_PJ!$F40)</f>
        <v>0</v>
      </c>
      <c r="X40" s="22">
        <f>+SUMIFS(Resultados_Dic3!W$3:W$10000,Resultados_Dic3!$F$3:$F$10000,Produccion_PJ!$H40,Resultados_Dic3!$D$3:$D$10000,Produccion_PJ!$H$35,Resultados_Dic3!$E$3:$E$10000,Produccion_PJ!$G40,Resultados_Dic3!$A$3:$A$10000,Produccion_PJ!$F40)</f>
        <v>0</v>
      </c>
      <c r="Y40" s="22">
        <f>+SUMIFS(Resultados_Dic3!X$3:X$10000,Resultados_Dic3!$F$3:$F$10000,Produccion_PJ!$H40,Resultados_Dic3!$D$3:$D$10000,Produccion_PJ!$H$35,Resultados_Dic3!$E$3:$E$10000,Produccion_PJ!$G40,Resultados_Dic3!$A$3:$A$10000,Produccion_PJ!$F40)</f>
        <v>0</v>
      </c>
      <c r="Z40" s="22">
        <f>+SUMIFS(Resultados_Dic3!Y$3:Y$10000,Resultados_Dic3!$F$3:$F$10000,Produccion_PJ!$H40,Resultados_Dic3!$D$3:$D$10000,Produccion_PJ!$H$35,Resultados_Dic3!$E$3:$E$10000,Produccion_PJ!$G40,Resultados_Dic3!$A$3:$A$10000,Produccion_PJ!$F40)</f>
        <v>0</v>
      </c>
      <c r="AA40" s="22">
        <f>+SUMIFS(Resultados_Dic3!Z$3:Z$10000,Resultados_Dic3!$F$3:$F$10000,Produccion_PJ!$H40,Resultados_Dic3!$D$3:$D$10000,Produccion_PJ!$H$35,Resultados_Dic3!$E$3:$E$10000,Produccion_PJ!$G40,Resultados_Dic3!$A$3:$A$10000,Produccion_PJ!$F40)</f>
        <v>0</v>
      </c>
      <c r="AB40" s="22">
        <f>+SUMIFS(Resultados_Dic3!AA$3:AA$10000,Resultados_Dic3!$F$3:$F$10000,Produccion_PJ!$H40,Resultados_Dic3!$D$3:$D$10000,Produccion_PJ!$H$35,Resultados_Dic3!$E$3:$E$10000,Produccion_PJ!$G40,Resultados_Dic3!$A$3:$A$10000,Produccion_PJ!$F40)</f>
        <v>0</v>
      </c>
      <c r="AC40" s="22">
        <f>+SUMIFS(Resultados_Dic3!AB$3:AB$10000,Resultados_Dic3!$F$3:$F$10000,Produccion_PJ!$H40,Resultados_Dic3!$D$3:$D$10000,Produccion_PJ!$H$35,Resultados_Dic3!$E$3:$E$10000,Produccion_PJ!$G40,Resultados_Dic3!$A$3:$A$10000,Produccion_PJ!$F40)</f>
        <v>0</v>
      </c>
      <c r="AD40" s="22">
        <f>+SUMIFS(Resultados_Dic3!AC$3:AC$10000,Resultados_Dic3!$F$3:$F$10000,Produccion_PJ!$H40,Resultados_Dic3!$D$3:$D$10000,Produccion_PJ!$H$35,Resultados_Dic3!$E$3:$E$10000,Produccion_PJ!$G40,Resultados_Dic3!$A$3:$A$10000,Produccion_PJ!$F40)</f>
        <v>0</v>
      </c>
      <c r="AE40" s="22">
        <f>+SUMIFS(Resultados_Dic3!AD$3:AD$10000,Resultados_Dic3!$F$3:$F$10000,Produccion_PJ!$H40,Resultados_Dic3!$D$3:$D$10000,Produccion_PJ!$H$35,Resultados_Dic3!$E$3:$E$10000,Produccion_PJ!$G40,Resultados_Dic3!$A$3:$A$10000,Produccion_PJ!$F40)</f>
        <v>0</v>
      </c>
      <c r="AF40" s="22">
        <f>+SUMIFS(Resultados_Dic3!AE$3:AE$10000,Resultados_Dic3!$F$3:$F$10000,Produccion_PJ!$H40,Resultados_Dic3!$D$3:$D$10000,Produccion_PJ!$H$35,Resultados_Dic3!$E$3:$E$10000,Produccion_PJ!$G40,Resultados_Dic3!$A$3:$A$10000,Produccion_PJ!$F40)</f>
        <v>0</v>
      </c>
      <c r="AG40" s="22">
        <f>+SUMIFS(Resultados_Dic3!AF$3:AF$10000,Resultados_Dic3!$F$3:$F$10000,Produccion_PJ!$H40,Resultados_Dic3!$D$3:$D$10000,Produccion_PJ!$H$35,Resultados_Dic3!$E$3:$E$10000,Produccion_PJ!$G40,Resultados_Dic3!$A$3:$A$10000,Produccion_PJ!$F40)</f>
        <v>0</v>
      </c>
      <c r="AH40" s="22">
        <f>+SUMIFS(Resultados_Dic3!AG$3:AG$10000,Resultados_Dic3!$F$3:$F$10000,Produccion_PJ!$H40,Resultados_Dic3!$D$3:$D$10000,Produccion_PJ!$H$35,Resultados_Dic3!$E$3:$E$10000,Produccion_PJ!$G40,Resultados_Dic3!$A$3:$A$10000,Produccion_PJ!$F40)</f>
        <v>0</v>
      </c>
      <c r="AI40" s="22">
        <f>+SUMIFS(Resultados_Dic3!AH$3:AH$10000,Resultados_Dic3!$F$3:$F$10000,Produccion_PJ!$H40,Resultados_Dic3!$D$3:$D$10000,Produccion_PJ!$H$35,Resultados_Dic3!$E$3:$E$10000,Produccion_PJ!$G40,Resultados_Dic3!$A$3:$A$10000,Produccion_PJ!$F40)</f>
        <v>0</v>
      </c>
      <c r="AJ40" s="22">
        <f>+SUMIFS(Resultados_Dic3!AI$3:AI$10000,Resultados_Dic3!$F$3:$F$10000,Produccion_PJ!$H40,Resultados_Dic3!$D$3:$D$10000,Produccion_PJ!$H$35,Resultados_Dic3!$E$3:$E$10000,Produccion_PJ!$G40,Resultados_Dic3!$A$3:$A$10000,Produccion_PJ!$F40)</f>
        <v>0</v>
      </c>
      <c r="AK40" s="22">
        <f>+SUMIFS(Resultados_Dic3!AJ$3:AJ$10000,Resultados_Dic3!$F$3:$F$10000,Produccion_PJ!$H40,Resultados_Dic3!$D$3:$D$10000,Produccion_PJ!$H$35,Resultados_Dic3!$E$3:$E$10000,Produccion_PJ!$G40,Resultados_Dic3!$A$3:$A$10000,Produccion_PJ!$F40)</f>
        <v>0</v>
      </c>
      <c r="AL40" s="22">
        <f>+SUMIFS(Resultados_Dic3!AK$3:AK$10000,Resultados_Dic3!$F$3:$F$10000,Produccion_PJ!$H40,Resultados_Dic3!$D$3:$D$10000,Produccion_PJ!$H$35,Resultados_Dic3!$E$3:$E$10000,Produccion_PJ!$G40,Resultados_Dic3!$A$3:$A$10000,Produccion_PJ!$F40)</f>
        <v>0</v>
      </c>
      <c r="AM40" s="22">
        <f>+SUMIFS(Resultados_Dic3!AL$3:AL$10000,Resultados_Dic3!$F$3:$F$10000,Produccion_PJ!$H40,Resultados_Dic3!$D$3:$D$10000,Produccion_PJ!$H$35,Resultados_Dic3!$E$3:$E$10000,Produccion_PJ!$G40,Resultados_Dic3!$A$3:$A$10000,Produccion_PJ!$F40)</f>
        <v>0</v>
      </c>
      <c r="AN40" s="22">
        <f>+SUMIFS(Resultados_Dic3!AM$3:AM$10000,Resultados_Dic3!$F$3:$F$10000,Produccion_PJ!$H40,Resultados_Dic3!$D$3:$D$10000,Produccion_PJ!$H$35,Resultados_Dic3!$E$3:$E$10000,Produccion_PJ!$G40,Resultados_Dic3!$A$3:$A$10000,Produccion_PJ!$F40)</f>
        <v>0</v>
      </c>
    </row>
    <row r="41" spans="1:40" x14ac:dyDescent="0.25">
      <c r="A41" s="2" t="s">
        <v>176</v>
      </c>
      <c r="B41">
        <f t="shared" ref="B41:C41" si="13">+I31/B31</f>
        <v>0.98952880617307604</v>
      </c>
      <c r="C41">
        <f t="shared" si="13"/>
        <v>0.98952880617307604</v>
      </c>
      <c r="F41" s="18" t="str">
        <f t="shared" si="11"/>
        <v>DIC3</v>
      </c>
      <c r="G41" s="26" t="s">
        <v>74</v>
      </c>
      <c r="H41" s="2" t="s">
        <v>173</v>
      </c>
      <c r="I41" s="22">
        <f>+SUMIFS(Resultados_Dic3!H$3:H$10000,Resultados_Dic3!$F$3:$F$10000,Produccion_PJ!$H41,Resultados_Dic3!$D$3:$D$10000,Produccion_PJ!$H$35,Resultados_Dic3!$E$3:$E$10000,Produccion_PJ!$G41,Resultados_Dic3!$A$3:$A$10000,Produccion_PJ!$F41)</f>
        <v>7.7086534699123396E-2</v>
      </c>
      <c r="J41" s="22">
        <f>+SUMIFS(Resultados_Dic3!I$3:I$10000,Resultados_Dic3!$F$3:$F$10000,Produccion_PJ!$H41,Resultados_Dic3!$D$3:$D$10000,Produccion_PJ!$H$35,Resultados_Dic3!$E$3:$E$10000,Produccion_PJ!$G41,Resultados_Dic3!$A$3:$A$10000,Produccion_PJ!$F41)</f>
        <v>7.28439735993794E-2</v>
      </c>
      <c r="K41" s="22">
        <f>+SUMIFS(Resultados_Dic3!J$3:J$10000,Resultados_Dic3!$F$3:$F$10000,Produccion_PJ!$H41,Resultados_Dic3!$D$3:$D$10000,Produccion_PJ!$H$35,Resultados_Dic3!$E$3:$E$10000,Produccion_PJ!$G41,Resultados_Dic3!$A$3:$A$10000,Produccion_PJ!$F41)</f>
        <v>6.9642040693912194E-2</v>
      </c>
      <c r="L41" s="22">
        <f>+SUMIFS(Resultados_Dic3!K$3:K$10000,Resultados_Dic3!$F$3:$F$10000,Produccion_PJ!$H41,Resultados_Dic3!$D$3:$D$10000,Produccion_PJ!$H$35,Resultados_Dic3!$E$3:$E$10000,Produccion_PJ!$G41,Resultados_Dic3!$A$3:$A$10000,Produccion_PJ!$F41)</f>
        <v>6.6440107788444905E-2</v>
      </c>
      <c r="M41" s="22">
        <f>+SUMIFS(Resultados_Dic3!L$3:L$10000,Resultados_Dic3!$F$3:$F$10000,Produccion_PJ!$H41,Resultados_Dic3!$D$3:$D$10000,Produccion_PJ!$H$35,Resultados_Dic3!$E$3:$E$10000,Produccion_PJ!$G41,Resultados_Dic3!$A$3:$A$10000,Produccion_PJ!$F41)</f>
        <v>6.3238174882977699E-2</v>
      </c>
      <c r="N41" s="22">
        <f>+SUMIFS(Resultados_Dic3!M$3:M$10000,Resultados_Dic3!$F$3:$F$10000,Produccion_PJ!$H41,Resultados_Dic3!$D$3:$D$10000,Produccion_PJ!$H$35,Resultados_Dic3!$E$3:$E$10000,Produccion_PJ!$G41,Resultados_Dic3!$A$3:$A$10000,Produccion_PJ!$F41)</f>
        <v>6.0036241977510403E-2</v>
      </c>
      <c r="O41" s="22">
        <f>+SUMIFS(Resultados_Dic3!N$3:N$10000,Resultados_Dic3!$F$3:$F$10000,Produccion_PJ!$H41,Resultados_Dic3!$D$3:$D$10000,Produccion_PJ!$H$35,Resultados_Dic3!$E$3:$E$10000,Produccion_PJ!$G41,Resultados_Dic3!$A$3:$A$10000,Produccion_PJ!$F41)</f>
        <v>5.6834309072043197E-2</v>
      </c>
      <c r="P41" s="22">
        <f>+SUMIFS(Resultados_Dic3!O$3:O$10000,Resultados_Dic3!$F$3:$F$10000,Produccion_PJ!$H41,Resultados_Dic3!$D$3:$D$10000,Produccion_PJ!$H$35,Resultados_Dic3!$E$3:$E$10000,Produccion_PJ!$G41,Resultados_Dic3!$A$3:$A$10000,Produccion_PJ!$F41)</f>
        <v>6.4749844781502299E-3</v>
      </c>
      <c r="Q41" s="22">
        <f>+SUMIFS(Resultados_Dic3!P$3:P$10000,Resultados_Dic3!$F$3:$F$10000,Produccion_PJ!$H41,Resultados_Dic3!$D$3:$D$10000,Produccion_PJ!$H$35,Resultados_Dic3!$E$3:$E$10000,Produccion_PJ!$G41,Resultados_Dic3!$A$3:$A$10000,Produccion_PJ!$F41)</f>
        <v>0</v>
      </c>
      <c r="R41" s="22">
        <f>+SUMIFS(Resultados_Dic3!Q$3:Q$10000,Resultados_Dic3!$F$3:$F$10000,Produccion_PJ!$H41,Resultados_Dic3!$D$3:$D$10000,Produccion_PJ!$H$35,Resultados_Dic3!$E$3:$E$10000,Produccion_PJ!$G41,Resultados_Dic3!$A$3:$A$10000,Produccion_PJ!$F41)</f>
        <v>0</v>
      </c>
      <c r="S41" s="22">
        <f>+SUMIFS(Resultados_Dic3!R$3:R$10000,Resultados_Dic3!$F$3:$F$10000,Produccion_PJ!$H41,Resultados_Dic3!$D$3:$D$10000,Produccion_PJ!$H$35,Resultados_Dic3!$E$3:$E$10000,Produccion_PJ!$G41,Resultados_Dic3!$A$3:$A$10000,Produccion_PJ!$F41)</f>
        <v>0</v>
      </c>
      <c r="T41" s="22">
        <f>+SUMIFS(Resultados_Dic3!S$3:S$10000,Resultados_Dic3!$F$3:$F$10000,Produccion_PJ!$H41,Resultados_Dic3!$D$3:$D$10000,Produccion_PJ!$H$35,Resultados_Dic3!$E$3:$E$10000,Produccion_PJ!$G41,Resultados_Dic3!$A$3:$A$10000,Produccion_PJ!$F41)</f>
        <v>0</v>
      </c>
      <c r="U41" s="22">
        <f>+SUMIFS(Resultados_Dic3!T$3:T$10000,Resultados_Dic3!$F$3:$F$10000,Produccion_PJ!$H41,Resultados_Dic3!$D$3:$D$10000,Produccion_PJ!$H$35,Resultados_Dic3!$E$3:$E$10000,Produccion_PJ!$G41,Resultados_Dic3!$A$3:$A$10000,Produccion_PJ!$F41)</f>
        <v>0</v>
      </c>
      <c r="V41" s="22">
        <f>+SUMIFS(Resultados_Dic3!U$3:U$10000,Resultados_Dic3!$F$3:$F$10000,Produccion_PJ!$H41,Resultados_Dic3!$D$3:$D$10000,Produccion_PJ!$H$35,Resultados_Dic3!$E$3:$E$10000,Produccion_PJ!$G41,Resultados_Dic3!$A$3:$A$10000,Produccion_PJ!$F41)</f>
        <v>0</v>
      </c>
      <c r="W41" s="22">
        <f>+SUMIFS(Resultados_Dic3!V$3:V$10000,Resultados_Dic3!$F$3:$F$10000,Produccion_PJ!$H41,Resultados_Dic3!$D$3:$D$10000,Produccion_PJ!$H$35,Resultados_Dic3!$E$3:$E$10000,Produccion_PJ!$G41,Resultados_Dic3!$A$3:$A$10000,Produccion_PJ!$F41)</f>
        <v>0</v>
      </c>
      <c r="X41" s="22">
        <f>+SUMIFS(Resultados_Dic3!W$3:W$10000,Resultados_Dic3!$F$3:$F$10000,Produccion_PJ!$H41,Resultados_Dic3!$D$3:$D$10000,Produccion_PJ!$H$35,Resultados_Dic3!$E$3:$E$10000,Produccion_PJ!$G41,Resultados_Dic3!$A$3:$A$10000,Produccion_PJ!$F41)</f>
        <v>0</v>
      </c>
      <c r="Y41" s="22">
        <f>+SUMIFS(Resultados_Dic3!X$3:X$10000,Resultados_Dic3!$F$3:$F$10000,Produccion_PJ!$H41,Resultados_Dic3!$D$3:$D$10000,Produccion_PJ!$H$35,Resultados_Dic3!$E$3:$E$10000,Produccion_PJ!$G41,Resultados_Dic3!$A$3:$A$10000,Produccion_PJ!$F41)</f>
        <v>0</v>
      </c>
      <c r="Z41" s="22">
        <f>+SUMIFS(Resultados_Dic3!Y$3:Y$10000,Resultados_Dic3!$F$3:$F$10000,Produccion_PJ!$H41,Resultados_Dic3!$D$3:$D$10000,Produccion_PJ!$H$35,Resultados_Dic3!$E$3:$E$10000,Produccion_PJ!$G41,Resultados_Dic3!$A$3:$A$10000,Produccion_PJ!$F41)</f>
        <v>0</v>
      </c>
      <c r="AA41" s="22">
        <f>+SUMIFS(Resultados_Dic3!Z$3:Z$10000,Resultados_Dic3!$F$3:$F$10000,Produccion_PJ!$H41,Resultados_Dic3!$D$3:$D$10000,Produccion_PJ!$H$35,Resultados_Dic3!$E$3:$E$10000,Produccion_PJ!$G41,Resultados_Dic3!$A$3:$A$10000,Produccion_PJ!$F41)</f>
        <v>0</v>
      </c>
      <c r="AB41" s="22">
        <f>+SUMIFS(Resultados_Dic3!AA$3:AA$10000,Resultados_Dic3!$F$3:$F$10000,Produccion_PJ!$H41,Resultados_Dic3!$D$3:$D$10000,Produccion_PJ!$H$35,Resultados_Dic3!$E$3:$E$10000,Produccion_PJ!$G41,Resultados_Dic3!$A$3:$A$10000,Produccion_PJ!$F41)</f>
        <v>0</v>
      </c>
      <c r="AC41" s="22">
        <f>+SUMIFS(Resultados_Dic3!AB$3:AB$10000,Resultados_Dic3!$F$3:$F$10000,Produccion_PJ!$H41,Resultados_Dic3!$D$3:$D$10000,Produccion_PJ!$H$35,Resultados_Dic3!$E$3:$E$10000,Produccion_PJ!$G41,Resultados_Dic3!$A$3:$A$10000,Produccion_PJ!$F41)</f>
        <v>0</v>
      </c>
      <c r="AD41" s="22">
        <f>+SUMIFS(Resultados_Dic3!AC$3:AC$10000,Resultados_Dic3!$F$3:$F$10000,Produccion_PJ!$H41,Resultados_Dic3!$D$3:$D$10000,Produccion_PJ!$H$35,Resultados_Dic3!$E$3:$E$10000,Produccion_PJ!$G41,Resultados_Dic3!$A$3:$A$10000,Produccion_PJ!$F41)</f>
        <v>0</v>
      </c>
      <c r="AE41" s="22">
        <f>+SUMIFS(Resultados_Dic3!AD$3:AD$10000,Resultados_Dic3!$F$3:$F$10000,Produccion_PJ!$H41,Resultados_Dic3!$D$3:$D$10000,Produccion_PJ!$H$35,Resultados_Dic3!$E$3:$E$10000,Produccion_PJ!$G41,Resultados_Dic3!$A$3:$A$10000,Produccion_PJ!$F41)</f>
        <v>0</v>
      </c>
      <c r="AF41" s="22">
        <f>+SUMIFS(Resultados_Dic3!AE$3:AE$10000,Resultados_Dic3!$F$3:$F$10000,Produccion_PJ!$H41,Resultados_Dic3!$D$3:$D$10000,Produccion_PJ!$H$35,Resultados_Dic3!$E$3:$E$10000,Produccion_PJ!$G41,Resultados_Dic3!$A$3:$A$10000,Produccion_PJ!$F41)</f>
        <v>0</v>
      </c>
      <c r="AG41" s="22">
        <f>+SUMIFS(Resultados_Dic3!AF$3:AF$10000,Resultados_Dic3!$F$3:$F$10000,Produccion_PJ!$H41,Resultados_Dic3!$D$3:$D$10000,Produccion_PJ!$H$35,Resultados_Dic3!$E$3:$E$10000,Produccion_PJ!$G41,Resultados_Dic3!$A$3:$A$10000,Produccion_PJ!$F41)</f>
        <v>0</v>
      </c>
      <c r="AH41" s="22">
        <f>+SUMIFS(Resultados_Dic3!AG$3:AG$10000,Resultados_Dic3!$F$3:$F$10000,Produccion_PJ!$H41,Resultados_Dic3!$D$3:$D$10000,Produccion_PJ!$H$35,Resultados_Dic3!$E$3:$E$10000,Produccion_PJ!$G41,Resultados_Dic3!$A$3:$A$10000,Produccion_PJ!$F41)</f>
        <v>0</v>
      </c>
      <c r="AI41" s="22">
        <f>+SUMIFS(Resultados_Dic3!AH$3:AH$10000,Resultados_Dic3!$F$3:$F$10000,Produccion_PJ!$H41,Resultados_Dic3!$D$3:$D$10000,Produccion_PJ!$H$35,Resultados_Dic3!$E$3:$E$10000,Produccion_PJ!$G41,Resultados_Dic3!$A$3:$A$10000,Produccion_PJ!$F41)</f>
        <v>0</v>
      </c>
      <c r="AJ41" s="22">
        <f>+SUMIFS(Resultados_Dic3!AI$3:AI$10000,Resultados_Dic3!$F$3:$F$10000,Produccion_PJ!$H41,Resultados_Dic3!$D$3:$D$10000,Produccion_PJ!$H$35,Resultados_Dic3!$E$3:$E$10000,Produccion_PJ!$G41,Resultados_Dic3!$A$3:$A$10000,Produccion_PJ!$F41)</f>
        <v>0</v>
      </c>
      <c r="AK41" s="22">
        <f>+SUMIFS(Resultados_Dic3!AJ$3:AJ$10000,Resultados_Dic3!$F$3:$F$10000,Produccion_PJ!$H41,Resultados_Dic3!$D$3:$D$10000,Produccion_PJ!$H$35,Resultados_Dic3!$E$3:$E$10000,Produccion_PJ!$G41,Resultados_Dic3!$A$3:$A$10000,Produccion_PJ!$F41)</f>
        <v>0</v>
      </c>
      <c r="AL41" s="22">
        <f>+SUMIFS(Resultados_Dic3!AK$3:AK$10000,Resultados_Dic3!$F$3:$F$10000,Produccion_PJ!$H41,Resultados_Dic3!$D$3:$D$10000,Produccion_PJ!$H$35,Resultados_Dic3!$E$3:$E$10000,Produccion_PJ!$G41,Resultados_Dic3!$A$3:$A$10000,Produccion_PJ!$F41)</f>
        <v>0</v>
      </c>
      <c r="AM41" s="22">
        <f>+SUMIFS(Resultados_Dic3!AL$3:AL$10000,Resultados_Dic3!$F$3:$F$10000,Produccion_PJ!$H41,Resultados_Dic3!$D$3:$D$10000,Produccion_PJ!$H$35,Resultados_Dic3!$E$3:$E$10000,Produccion_PJ!$G41,Resultados_Dic3!$A$3:$A$10000,Produccion_PJ!$F41)</f>
        <v>0</v>
      </c>
      <c r="AN41" s="22">
        <f>+SUMIFS(Resultados_Dic3!AM$3:AM$10000,Resultados_Dic3!$F$3:$F$10000,Produccion_PJ!$H41,Resultados_Dic3!$D$3:$D$10000,Produccion_PJ!$H$35,Resultados_Dic3!$E$3:$E$10000,Produccion_PJ!$G41,Resultados_Dic3!$A$3:$A$10000,Produccion_PJ!$F41)</f>
        <v>0</v>
      </c>
    </row>
    <row r="42" spans="1:40" x14ac:dyDescent="0.25">
      <c r="F42" s="18" t="str">
        <f t="shared" si="11"/>
        <v>DIC3</v>
      </c>
      <c r="G42" s="26" t="s">
        <v>75</v>
      </c>
      <c r="H42" s="2" t="s">
        <v>174</v>
      </c>
      <c r="I42" s="22">
        <f>+SUMIFS(Resultados_Dic3!H$3:H$10000,Resultados_Dic3!$F$3:$F$10000,Produccion_PJ!$H42,Resultados_Dic3!$D$3:$D$10000,Produccion_PJ!$H$35,Resultados_Dic3!$E$3:$E$10000,Produccion_PJ!$G42,Resultados_Dic3!$A$3:$A$10000,Produccion_PJ!$F42)</f>
        <v>1.7589218024781501</v>
      </c>
      <c r="J42" s="22">
        <f>+SUMIFS(Resultados_Dic3!I$3:I$10000,Resultados_Dic3!$F$3:$F$10000,Produccion_PJ!$H42,Resultados_Dic3!$D$3:$D$10000,Produccion_PJ!$H$35,Resultados_Dic3!$E$3:$E$10000,Produccion_PJ!$G42,Resultados_Dic3!$A$3:$A$10000,Produccion_PJ!$F42)</f>
        <v>1.6360887666806501</v>
      </c>
      <c r="K42" s="22">
        <f>+SUMIFS(Resultados_Dic3!J$3:J$10000,Resultados_Dic3!$F$3:$F$10000,Produccion_PJ!$H42,Resultados_Dic3!$D$3:$D$10000,Produccion_PJ!$H$35,Resultados_Dic3!$E$3:$E$10000,Produccion_PJ!$G42,Resultados_Dic3!$A$3:$A$10000,Produccion_PJ!$F42)</f>
        <v>1.50657646095562</v>
      </c>
      <c r="L42" s="22">
        <f>+SUMIFS(Resultados_Dic3!K$3:K$10000,Resultados_Dic3!$F$3:$F$10000,Produccion_PJ!$H42,Resultados_Dic3!$D$3:$D$10000,Produccion_PJ!$H$35,Resultados_Dic3!$E$3:$E$10000,Produccion_PJ!$G42,Resultados_Dic3!$A$3:$A$10000,Produccion_PJ!$F42)</f>
        <v>1.37706415523059</v>
      </c>
      <c r="M42" s="22">
        <f>+SUMIFS(Resultados_Dic3!L$3:L$10000,Resultados_Dic3!$F$3:$F$10000,Produccion_PJ!$H42,Resultados_Dic3!$D$3:$D$10000,Produccion_PJ!$H$35,Resultados_Dic3!$E$3:$E$10000,Produccion_PJ!$G42,Resultados_Dic3!$A$3:$A$10000,Produccion_PJ!$F42)</f>
        <v>1.24755184950556</v>
      </c>
      <c r="N42" s="22">
        <f>+SUMIFS(Resultados_Dic3!M$3:M$10000,Resultados_Dic3!$F$3:$F$10000,Produccion_PJ!$H42,Resultados_Dic3!$D$3:$D$10000,Produccion_PJ!$H$35,Resultados_Dic3!$E$3:$E$10000,Produccion_PJ!$G42,Resultados_Dic3!$A$3:$A$10000,Produccion_PJ!$F42)</f>
        <v>1.10873416576336</v>
      </c>
      <c r="O42" s="22">
        <f>+SUMIFS(Resultados_Dic3!N$3:N$10000,Resultados_Dic3!$F$3:$F$10000,Produccion_PJ!$H42,Resultados_Dic3!$D$3:$D$10000,Produccion_PJ!$H$35,Resultados_Dic3!$E$3:$E$10000,Produccion_PJ!$G42,Resultados_Dic3!$A$3:$A$10000,Produccion_PJ!$F42)</f>
        <v>0.969916482021147</v>
      </c>
      <c r="P42" s="22">
        <f>+SUMIFS(Resultados_Dic3!O$3:O$10000,Resultados_Dic3!$F$3:$F$10000,Produccion_PJ!$H42,Resultados_Dic3!$D$3:$D$10000,Produccion_PJ!$H$35,Resultados_Dic3!$E$3:$E$10000,Produccion_PJ!$G42,Resultados_Dic3!$A$3:$A$10000,Produccion_PJ!$F42)</f>
        <v>0.87403588058397097</v>
      </c>
      <c r="Q42" s="22">
        <f>+SUMIFS(Resultados_Dic3!P$3:P$10000,Resultados_Dic3!$F$3:$F$10000,Produccion_PJ!$H42,Resultados_Dic3!$D$3:$D$10000,Produccion_PJ!$H$35,Resultados_Dic3!$E$3:$E$10000,Produccion_PJ!$G42,Resultados_Dic3!$A$3:$A$10000,Produccion_PJ!$F42)</f>
        <v>0.72385867106116097</v>
      </c>
      <c r="R42" s="22">
        <f>+SUMIFS(Resultados_Dic3!Q$3:Q$10000,Resultados_Dic3!$F$3:$F$10000,Produccion_PJ!$H42,Resultados_Dic3!$D$3:$D$10000,Produccion_PJ!$H$35,Resultados_Dic3!$E$3:$E$10000,Produccion_PJ!$G42,Resultados_Dic3!$A$3:$A$10000,Produccion_PJ!$F42)</f>
        <v>0</v>
      </c>
      <c r="S42" s="22">
        <f>+SUMIFS(Resultados_Dic3!R$3:R$10000,Resultados_Dic3!$F$3:$F$10000,Produccion_PJ!$H42,Resultados_Dic3!$D$3:$D$10000,Produccion_PJ!$H$35,Resultados_Dic3!$E$3:$E$10000,Produccion_PJ!$G42,Resultados_Dic3!$A$3:$A$10000,Produccion_PJ!$F42)</f>
        <v>0</v>
      </c>
      <c r="T42" s="22">
        <f>+SUMIFS(Resultados_Dic3!S$3:S$10000,Resultados_Dic3!$F$3:$F$10000,Produccion_PJ!$H42,Resultados_Dic3!$D$3:$D$10000,Produccion_PJ!$H$35,Resultados_Dic3!$E$3:$E$10000,Produccion_PJ!$G42,Resultados_Dic3!$A$3:$A$10000,Produccion_PJ!$F42)</f>
        <v>0</v>
      </c>
      <c r="U42" s="22">
        <f>+SUMIFS(Resultados_Dic3!T$3:T$10000,Resultados_Dic3!$F$3:$F$10000,Produccion_PJ!$H42,Resultados_Dic3!$D$3:$D$10000,Produccion_PJ!$H$35,Resultados_Dic3!$E$3:$E$10000,Produccion_PJ!$G42,Resultados_Dic3!$A$3:$A$10000,Produccion_PJ!$F42)</f>
        <v>0</v>
      </c>
      <c r="V42" s="22">
        <f>+SUMIFS(Resultados_Dic3!U$3:U$10000,Resultados_Dic3!$F$3:$F$10000,Produccion_PJ!$H42,Resultados_Dic3!$D$3:$D$10000,Produccion_PJ!$H$35,Resultados_Dic3!$E$3:$E$10000,Produccion_PJ!$G42,Resultados_Dic3!$A$3:$A$10000,Produccion_PJ!$F42)</f>
        <v>0</v>
      </c>
      <c r="W42" s="22">
        <f>+SUMIFS(Resultados_Dic3!V$3:V$10000,Resultados_Dic3!$F$3:$F$10000,Produccion_PJ!$H42,Resultados_Dic3!$D$3:$D$10000,Produccion_PJ!$H$35,Resultados_Dic3!$E$3:$E$10000,Produccion_PJ!$G42,Resultados_Dic3!$A$3:$A$10000,Produccion_PJ!$F42)</f>
        <v>0</v>
      </c>
      <c r="X42" s="22">
        <f>+SUMIFS(Resultados_Dic3!W$3:W$10000,Resultados_Dic3!$F$3:$F$10000,Produccion_PJ!$H42,Resultados_Dic3!$D$3:$D$10000,Produccion_PJ!$H$35,Resultados_Dic3!$E$3:$E$10000,Produccion_PJ!$G42,Resultados_Dic3!$A$3:$A$10000,Produccion_PJ!$F42)</f>
        <v>0</v>
      </c>
      <c r="Y42" s="22">
        <f>+SUMIFS(Resultados_Dic3!X$3:X$10000,Resultados_Dic3!$F$3:$F$10000,Produccion_PJ!$H42,Resultados_Dic3!$D$3:$D$10000,Produccion_PJ!$H$35,Resultados_Dic3!$E$3:$E$10000,Produccion_PJ!$G42,Resultados_Dic3!$A$3:$A$10000,Produccion_PJ!$F42)</f>
        <v>0</v>
      </c>
      <c r="Z42" s="22">
        <f>+SUMIFS(Resultados_Dic3!Y$3:Y$10000,Resultados_Dic3!$F$3:$F$10000,Produccion_PJ!$H42,Resultados_Dic3!$D$3:$D$10000,Produccion_PJ!$H$35,Resultados_Dic3!$E$3:$E$10000,Produccion_PJ!$G42,Resultados_Dic3!$A$3:$A$10000,Produccion_PJ!$F42)</f>
        <v>0</v>
      </c>
      <c r="AA42" s="22">
        <f>+SUMIFS(Resultados_Dic3!Z$3:Z$10000,Resultados_Dic3!$F$3:$F$10000,Produccion_PJ!$H42,Resultados_Dic3!$D$3:$D$10000,Produccion_PJ!$H$35,Resultados_Dic3!$E$3:$E$10000,Produccion_PJ!$G42,Resultados_Dic3!$A$3:$A$10000,Produccion_PJ!$F42)</f>
        <v>0</v>
      </c>
      <c r="AB42" s="22">
        <f>+SUMIFS(Resultados_Dic3!AA$3:AA$10000,Resultados_Dic3!$F$3:$F$10000,Produccion_PJ!$H42,Resultados_Dic3!$D$3:$D$10000,Produccion_PJ!$H$35,Resultados_Dic3!$E$3:$E$10000,Produccion_PJ!$G42,Resultados_Dic3!$A$3:$A$10000,Produccion_PJ!$F42)</f>
        <v>0</v>
      </c>
      <c r="AC42" s="22">
        <f>+SUMIFS(Resultados_Dic3!AB$3:AB$10000,Resultados_Dic3!$F$3:$F$10000,Produccion_PJ!$H42,Resultados_Dic3!$D$3:$D$10000,Produccion_PJ!$H$35,Resultados_Dic3!$E$3:$E$10000,Produccion_PJ!$G42,Resultados_Dic3!$A$3:$A$10000,Produccion_PJ!$F42)</f>
        <v>0</v>
      </c>
      <c r="AD42" s="22">
        <f>+SUMIFS(Resultados_Dic3!AC$3:AC$10000,Resultados_Dic3!$F$3:$F$10000,Produccion_PJ!$H42,Resultados_Dic3!$D$3:$D$10000,Produccion_PJ!$H$35,Resultados_Dic3!$E$3:$E$10000,Produccion_PJ!$G42,Resultados_Dic3!$A$3:$A$10000,Produccion_PJ!$F42)</f>
        <v>0</v>
      </c>
      <c r="AE42" s="22">
        <f>+SUMIFS(Resultados_Dic3!AD$3:AD$10000,Resultados_Dic3!$F$3:$F$10000,Produccion_PJ!$H42,Resultados_Dic3!$D$3:$D$10000,Produccion_PJ!$H$35,Resultados_Dic3!$E$3:$E$10000,Produccion_PJ!$G42,Resultados_Dic3!$A$3:$A$10000,Produccion_PJ!$F42)</f>
        <v>0</v>
      </c>
      <c r="AF42" s="22">
        <f>+SUMIFS(Resultados_Dic3!AE$3:AE$10000,Resultados_Dic3!$F$3:$F$10000,Produccion_PJ!$H42,Resultados_Dic3!$D$3:$D$10000,Produccion_PJ!$H$35,Resultados_Dic3!$E$3:$E$10000,Produccion_PJ!$G42,Resultados_Dic3!$A$3:$A$10000,Produccion_PJ!$F42)</f>
        <v>0</v>
      </c>
      <c r="AG42" s="22">
        <f>+SUMIFS(Resultados_Dic3!AF$3:AF$10000,Resultados_Dic3!$F$3:$F$10000,Produccion_PJ!$H42,Resultados_Dic3!$D$3:$D$10000,Produccion_PJ!$H$35,Resultados_Dic3!$E$3:$E$10000,Produccion_PJ!$G42,Resultados_Dic3!$A$3:$A$10000,Produccion_PJ!$F42)</f>
        <v>0</v>
      </c>
      <c r="AH42" s="22">
        <f>+SUMIFS(Resultados_Dic3!AG$3:AG$10000,Resultados_Dic3!$F$3:$F$10000,Produccion_PJ!$H42,Resultados_Dic3!$D$3:$D$10000,Produccion_PJ!$H$35,Resultados_Dic3!$E$3:$E$10000,Produccion_PJ!$G42,Resultados_Dic3!$A$3:$A$10000,Produccion_PJ!$F42)</f>
        <v>0</v>
      </c>
      <c r="AI42" s="22">
        <f>+SUMIFS(Resultados_Dic3!AH$3:AH$10000,Resultados_Dic3!$F$3:$F$10000,Produccion_PJ!$H42,Resultados_Dic3!$D$3:$D$10000,Produccion_PJ!$H$35,Resultados_Dic3!$E$3:$E$10000,Produccion_PJ!$G42,Resultados_Dic3!$A$3:$A$10000,Produccion_PJ!$F42)</f>
        <v>0</v>
      </c>
      <c r="AJ42" s="22">
        <f>+SUMIFS(Resultados_Dic3!AI$3:AI$10000,Resultados_Dic3!$F$3:$F$10000,Produccion_PJ!$H42,Resultados_Dic3!$D$3:$D$10000,Produccion_PJ!$H$35,Resultados_Dic3!$E$3:$E$10000,Produccion_PJ!$G42,Resultados_Dic3!$A$3:$A$10000,Produccion_PJ!$F42)</f>
        <v>0</v>
      </c>
      <c r="AK42" s="22">
        <f>+SUMIFS(Resultados_Dic3!AJ$3:AJ$10000,Resultados_Dic3!$F$3:$F$10000,Produccion_PJ!$H42,Resultados_Dic3!$D$3:$D$10000,Produccion_PJ!$H$35,Resultados_Dic3!$E$3:$E$10000,Produccion_PJ!$G42,Resultados_Dic3!$A$3:$A$10000,Produccion_PJ!$F42)</f>
        <v>0</v>
      </c>
      <c r="AL42" s="22">
        <f>+SUMIFS(Resultados_Dic3!AK$3:AK$10000,Resultados_Dic3!$F$3:$F$10000,Produccion_PJ!$H42,Resultados_Dic3!$D$3:$D$10000,Produccion_PJ!$H$35,Resultados_Dic3!$E$3:$E$10000,Produccion_PJ!$G42,Resultados_Dic3!$A$3:$A$10000,Produccion_PJ!$F42)</f>
        <v>0</v>
      </c>
      <c r="AM42" s="22">
        <f>+SUMIFS(Resultados_Dic3!AL$3:AL$10000,Resultados_Dic3!$F$3:$F$10000,Produccion_PJ!$H42,Resultados_Dic3!$D$3:$D$10000,Produccion_PJ!$H$35,Resultados_Dic3!$E$3:$E$10000,Produccion_PJ!$G42,Resultados_Dic3!$A$3:$A$10000,Produccion_PJ!$F42)</f>
        <v>0</v>
      </c>
      <c r="AN42" s="22">
        <f>+SUMIFS(Resultados_Dic3!AM$3:AM$10000,Resultados_Dic3!$F$3:$F$10000,Produccion_PJ!$H42,Resultados_Dic3!$D$3:$D$10000,Produccion_PJ!$H$35,Resultados_Dic3!$E$3:$E$10000,Produccion_PJ!$G42,Resultados_Dic3!$A$3:$A$10000,Produccion_PJ!$F42)</f>
        <v>0</v>
      </c>
    </row>
    <row r="43" spans="1:40" x14ac:dyDescent="0.25">
      <c r="F43" s="18" t="str">
        <f t="shared" si="11"/>
        <v>DIC3</v>
      </c>
      <c r="G43" s="26" t="s">
        <v>76</v>
      </c>
      <c r="H43" s="2" t="s">
        <v>175</v>
      </c>
      <c r="I43" s="22">
        <f>+SUMIFS(Resultados_Dic3!H$3:H$10000,Resultados_Dic3!$F$3:$F$10000,Produccion_PJ!$H43,Resultados_Dic3!$D$3:$D$10000,Produccion_PJ!$H$35,Resultados_Dic3!$E$3:$E$10000,Produccion_PJ!$G43,Resultados_Dic3!$A$3:$A$10000,Produccion_PJ!$F43)</f>
        <v>0.318589479957195</v>
      </c>
      <c r="J43" s="22">
        <f>+SUMIFS(Resultados_Dic3!I$3:I$10000,Resultados_Dic3!$F$3:$F$10000,Produccion_PJ!$H43,Resultados_Dic3!$D$3:$D$10000,Produccion_PJ!$H$35,Resultados_Dic3!$E$3:$E$10000,Produccion_PJ!$G43,Resultados_Dic3!$A$3:$A$10000,Produccion_PJ!$F43)</f>
        <v>0.296953402346739</v>
      </c>
      <c r="K43" s="22">
        <f>+SUMIFS(Resultados_Dic3!J$3:J$10000,Resultados_Dic3!$F$3:$F$10000,Produccion_PJ!$H43,Resultados_Dic3!$D$3:$D$10000,Produccion_PJ!$H$35,Resultados_Dic3!$E$3:$E$10000,Produccion_PJ!$G43,Resultados_Dic3!$A$3:$A$10000,Produccion_PJ!$F43)</f>
        <v>0.283292817920135</v>
      </c>
      <c r="L43" s="22">
        <f>+SUMIFS(Resultados_Dic3!K$3:K$10000,Resultados_Dic3!$F$3:$F$10000,Produccion_PJ!$H43,Resultados_Dic3!$D$3:$D$10000,Produccion_PJ!$H$35,Resultados_Dic3!$E$3:$E$10000,Produccion_PJ!$G43,Resultados_Dic3!$A$3:$A$10000,Produccion_PJ!$F43)</f>
        <v>0.26963223349353199</v>
      </c>
      <c r="M43" s="22">
        <f>+SUMIFS(Resultados_Dic3!L$3:L$10000,Resultados_Dic3!$F$3:$F$10000,Produccion_PJ!$H43,Resultados_Dic3!$D$3:$D$10000,Produccion_PJ!$H$35,Resultados_Dic3!$E$3:$E$10000,Produccion_PJ!$G43,Resultados_Dic3!$A$3:$A$10000,Produccion_PJ!$F43)</f>
        <v>0.25597164906692799</v>
      </c>
      <c r="N43" s="22">
        <f>+SUMIFS(Resultados_Dic3!M$3:M$10000,Resultados_Dic3!$F$3:$F$10000,Produccion_PJ!$H43,Resultados_Dic3!$D$3:$D$10000,Produccion_PJ!$H$35,Resultados_Dic3!$E$3:$E$10000,Produccion_PJ!$G43,Resultados_Dic3!$A$3:$A$10000,Produccion_PJ!$F43)</f>
        <v>0.236134225503042</v>
      </c>
      <c r="O43" s="22">
        <f>+SUMIFS(Resultados_Dic3!N$3:N$10000,Resultados_Dic3!$F$3:$F$10000,Produccion_PJ!$H43,Resultados_Dic3!$D$3:$D$10000,Produccion_PJ!$H$35,Resultados_Dic3!$E$3:$E$10000,Produccion_PJ!$G43,Resultados_Dic3!$A$3:$A$10000,Produccion_PJ!$F43)</f>
        <v>0.21629680193915601</v>
      </c>
      <c r="P43" s="22">
        <f>+SUMIFS(Resultados_Dic3!O$3:O$10000,Resultados_Dic3!$F$3:$F$10000,Produccion_PJ!$H43,Resultados_Dic3!$D$3:$D$10000,Produccion_PJ!$H$35,Resultados_Dic3!$E$3:$E$10000,Produccion_PJ!$G43,Resultados_Dic3!$A$3:$A$10000,Produccion_PJ!$F43)</f>
        <v>0.19977716479403901</v>
      </c>
      <c r="Q43" s="22">
        <f>+SUMIFS(Resultados_Dic3!P$3:P$10000,Resultados_Dic3!$F$3:$F$10000,Produccion_PJ!$H43,Resultados_Dic3!$D$3:$D$10000,Produccion_PJ!$H$35,Resultados_Dic3!$E$3:$E$10000,Produccion_PJ!$G43,Resultados_Dic3!$A$3:$A$10000,Produccion_PJ!$F43)</f>
        <v>0.183257527648921</v>
      </c>
      <c r="R43" s="22">
        <f>+SUMIFS(Resultados_Dic3!Q$3:Q$10000,Resultados_Dic3!$F$3:$F$10000,Produccion_PJ!$H43,Resultados_Dic3!$D$3:$D$10000,Produccion_PJ!$H$35,Resultados_Dic3!$E$3:$E$10000,Produccion_PJ!$G43,Resultados_Dic3!$A$3:$A$10000,Produccion_PJ!$F43)</f>
        <v>0.167503426976436</v>
      </c>
      <c r="S43" s="22">
        <f>+SUMIFS(Resultados_Dic3!R$3:R$10000,Resultados_Dic3!$F$3:$F$10000,Produccion_PJ!$H43,Resultados_Dic3!$D$3:$D$10000,Produccion_PJ!$H$35,Resultados_Dic3!$E$3:$E$10000,Produccion_PJ!$G43,Resultados_Dic3!$A$3:$A$10000,Produccion_PJ!$F43)</f>
        <v>0.15174932630395199</v>
      </c>
      <c r="T43" s="22">
        <f>+SUMIFS(Resultados_Dic3!S$3:S$10000,Resultados_Dic3!$F$3:$F$10000,Produccion_PJ!$H43,Resultados_Dic3!$D$3:$D$10000,Produccion_PJ!$H$35,Resultados_Dic3!$E$3:$E$10000,Produccion_PJ!$G43,Resultados_Dic3!$A$3:$A$10000,Produccion_PJ!$F43)</f>
        <v>0.13599522563146799</v>
      </c>
      <c r="U43" s="22">
        <f>+SUMIFS(Resultados_Dic3!T$3:T$10000,Resultados_Dic3!$F$3:$F$10000,Produccion_PJ!$H43,Resultados_Dic3!$D$3:$D$10000,Produccion_PJ!$H$35,Resultados_Dic3!$E$3:$E$10000,Produccion_PJ!$G43,Resultados_Dic3!$A$3:$A$10000,Produccion_PJ!$F43)</f>
        <v>0.12784198482983</v>
      </c>
      <c r="V43" s="22">
        <f>+SUMIFS(Resultados_Dic3!U$3:U$10000,Resultados_Dic3!$F$3:$F$10000,Produccion_PJ!$H43,Resultados_Dic3!$D$3:$D$10000,Produccion_PJ!$H$35,Resultados_Dic3!$E$3:$E$10000,Produccion_PJ!$G43,Resultados_Dic3!$A$3:$A$10000,Produccion_PJ!$F43)</f>
        <v>0.119688744028192</v>
      </c>
      <c r="W43" s="22">
        <f>+SUMIFS(Resultados_Dic3!V$3:V$10000,Resultados_Dic3!$F$3:$F$10000,Produccion_PJ!$H43,Resultados_Dic3!$D$3:$D$10000,Produccion_PJ!$H$35,Resultados_Dic3!$E$3:$E$10000,Produccion_PJ!$G43,Resultados_Dic3!$A$3:$A$10000,Produccion_PJ!$F43)</f>
        <v>3.5538981795108102E-2</v>
      </c>
      <c r="X43" s="22">
        <f>+SUMIFS(Resultados_Dic3!W$3:W$10000,Resultados_Dic3!$F$3:$F$10000,Produccion_PJ!$H43,Resultados_Dic3!$D$3:$D$10000,Produccion_PJ!$H$35,Resultados_Dic3!$E$3:$E$10000,Produccion_PJ!$G43,Resultados_Dic3!$A$3:$A$10000,Produccion_PJ!$F43)</f>
        <v>0</v>
      </c>
      <c r="Y43" s="22">
        <f>+SUMIFS(Resultados_Dic3!X$3:X$10000,Resultados_Dic3!$F$3:$F$10000,Produccion_PJ!$H43,Resultados_Dic3!$D$3:$D$10000,Produccion_PJ!$H$35,Resultados_Dic3!$E$3:$E$10000,Produccion_PJ!$G43,Resultados_Dic3!$A$3:$A$10000,Produccion_PJ!$F43)</f>
        <v>0</v>
      </c>
      <c r="Z43" s="22">
        <f>+SUMIFS(Resultados_Dic3!Y$3:Y$10000,Resultados_Dic3!$F$3:$F$10000,Produccion_PJ!$H43,Resultados_Dic3!$D$3:$D$10000,Produccion_PJ!$H$35,Resultados_Dic3!$E$3:$E$10000,Produccion_PJ!$G43,Resultados_Dic3!$A$3:$A$10000,Produccion_PJ!$F43)</f>
        <v>0</v>
      </c>
      <c r="AA43" s="22">
        <f>+SUMIFS(Resultados_Dic3!Z$3:Z$10000,Resultados_Dic3!$F$3:$F$10000,Produccion_PJ!$H43,Resultados_Dic3!$D$3:$D$10000,Produccion_PJ!$H$35,Resultados_Dic3!$E$3:$E$10000,Produccion_PJ!$G43,Resultados_Dic3!$A$3:$A$10000,Produccion_PJ!$F43)</f>
        <v>0</v>
      </c>
      <c r="AB43" s="22">
        <f>+SUMIFS(Resultados_Dic3!AA$3:AA$10000,Resultados_Dic3!$F$3:$F$10000,Produccion_PJ!$H43,Resultados_Dic3!$D$3:$D$10000,Produccion_PJ!$H$35,Resultados_Dic3!$E$3:$E$10000,Produccion_PJ!$G43,Resultados_Dic3!$A$3:$A$10000,Produccion_PJ!$F43)</f>
        <v>0</v>
      </c>
      <c r="AC43" s="22">
        <f>+SUMIFS(Resultados_Dic3!AB$3:AB$10000,Resultados_Dic3!$F$3:$F$10000,Produccion_PJ!$H43,Resultados_Dic3!$D$3:$D$10000,Produccion_PJ!$H$35,Resultados_Dic3!$E$3:$E$10000,Produccion_PJ!$G43,Resultados_Dic3!$A$3:$A$10000,Produccion_PJ!$F43)</f>
        <v>0</v>
      </c>
      <c r="AD43" s="22">
        <f>+SUMIFS(Resultados_Dic3!AC$3:AC$10000,Resultados_Dic3!$F$3:$F$10000,Produccion_PJ!$H43,Resultados_Dic3!$D$3:$D$10000,Produccion_PJ!$H$35,Resultados_Dic3!$E$3:$E$10000,Produccion_PJ!$G43,Resultados_Dic3!$A$3:$A$10000,Produccion_PJ!$F43)</f>
        <v>0</v>
      </c>
      <c r="AE43" s="22">
        <f>+SUMIFS(Resultados_Dic3!AD$3:AD$10000,Resultados_Dic3!$F$3:$F$10000,Produccion_PJ!$H43,Resultados_Dic3!$D$3:$D$10000,Produccion_PJ!$H$35,Resultados_Dic3!$E$3:$E$10000,Produccion_PJ!$G43,Resultados_Dic3!$A$3:$A$10000,Produccion_PJ!$F43)</f>
        <v>0</v>
      </c>
      <c r="AF43" s="22">
        <f>+SUMIFS(Resultados_Dic3!AE$3:AE$10000,Resultados_Dic3!$F$3:$F$10000,Produccion_PJ!$H43,Resultados_Dic3!$D$3:$D$10000,Produccion_PJ!$H$35,Resultados_Dic3!$E$3:$E$10000,Produccion_PJ!$G43,Resultados_Dic3!$A$3:$A$10000,Produccion_PJ!$F43)</f>
        <v>0</v>
      </c>
      <c r="AG43" s="22">
        <f>+SUMIFS(Resultados_Dic3!AF$3:AF$10000,Resultados_Dic3!$F$3:$F$10000,Produccion_PJ!$H43,Resultados_Dic3!$D$3:$D$10000,Produccion_PJ!$H$35,Resultados_Dic3!$E$3:$E$10000,Produccion_PJ!$G43,Resultados_Dic3!$A$3:$A$10000,Produccion_PJ!$F43)</f>
        <v>0</v>
      </c>
      <c r="AH43" s="22">
        <f>+SUMIFS(Resultados_Dic3!AG$3:AG$10000,Resultados_Dic3!$F$3:$F$10000,Produccion_PJ!$H43,Resultados_Dic3!$D$3:$D$10000,Produccion_PJ!$H$35,Resultados_Dic3!$E$3:$E$10000,Produccion_PJ!$G43,Resultados_Dic3!$A$3:$A$10000,Produccion_PJ!$F43)</f>
        <v>0</v>
      </c>
      <c r="AI43" s="22">
        <f>+SUMIFS(Resultados_Dic3!AH$3:AH$10000,Resultados_Dic3!$F$3:$F$10000,Produccion_PJ!$H43,Resultados_Dic3!$D$3:$D$10000,Produccion_PJ!$H$35,Resultados_Dic3!$E$3:$E$10000,Produccion_PJ!$G43,Resultados_Dic3!$A$3:$A$10000,Produccion_PJ!$F43)</f>
        <v>0</v>
      </c>
      <c r="AJ43" s="22">
        <f>+SUMIFS(Resultados_Dic3!AI$3:AI$10000,Resultados_Dic3!$F$3:$F$10000,Produccion_PJ!$H43,Resultados_Dic3!$D$3:$D$10000,Produccion_PJ!$H$35,Resultados_Dic3!$E$3:$E$10000,Produccion_PJ!$G43,Resultados_Dic3!$A$3:$A$10000,Produccion_PJ!$F43)</f>
        <v>0</v>
      </c>
      <c r="AK43" s="22">
        <f>+SUMIFS(Resultados_Dic3!AJ$3:AJ$10000,Resultados_Dic3!$F$3:$F$10000,Produccion_PJ!$H43,Resultados_Dic3!$D$3:$D$10000,Produccion_PJ!$H$35,Resultados_Dic3!$E$3:$E$10000,Produccion_PJ!$G43,Resultados_Dic3!$A$3:$A$10000,Produccion_PJ!$F43)</f>
        <v>0</v>
      </c>
      <c r="AL43" s="22">
        <f>+SUMIFS(Resultados_Dic3!AK$3:AK$10000,Resultados_Dic3!$F$3:$F$10000,Produccion_PJ!$H43,Resultados_Dic3!$D$3:$D$10000,Produccion_PJ!$H$35,Resultados_Dic3!$E$3:$E$10000,Produccion_PJ!$G43,Resultados_Dic3!$A$3:$A$10000,Produccion_PJ!$F43)</f>
        <v>0</v>
      </c>
      <c r="AM43" s="22">
        <f>+SUMIFS(Resultados_Dic3!AL$3:AL$10000,Resultados_Dic3!$F$3:$F$10000,Produccion_PJ!$H43,Resultados_Dic3!$D$3:$D$10000,Produccion_PJ!$H$35,Resultados_Dic3!$E$3:$E$10000,Produccion_PJ!$G43,Resultados_Dic3!$A$3:$A$10000,Produccion_PJ!$F43)</f>
        <v>0</v>
      </c>
      <c r="AN43" s="22">
        <f>+SUMIFS(Resultados_Dic3!AM$3:AM$10000,Resultados_Dic3!$F$3:$F$10000,Produccion_PJ!$H43,Resultados_Dic3!$D$3:$D$10000,Produccion_PJ!$H$35,Resultados_Dic3!$E$3:$E$10000,Produccion_PJ!$G43,Resultados_Dic3!$A$3:$A$10000,Produccion_PJ!$F43)</f>
        <v>0</v>
      </c>
    </row>
    <row r="44" spans="1:40" x14ac:dyDescent="0.25">
      <c r="A44" s="42" t="s">
        <v>359</v>
      </c>
      <c r="F44" s="18" t="str">
        <f t="shared" si="11"/>
        <v>DIC3</v>
      </c>
      <c r="G44" s="26" t="s">
        <v>77</v>
      </c>
      <c r="H44" s="2" t="s">
        <v>176</v>
      </c>
      <c r="I44" s="22">
        <f>+SUMIFS(Resultados_Dic3!H$3:H$10000,Resultados_Dic3!$F$3:$F$10000,Produccion_PJ!$H44,Resultados_Dic3!$D$3:$D$10000,Produccion_PJ!$H$35,Resultados_Dic3!$E$3:$E$10000,Produccion_PJ!$G44,Resultados_Dic3!$A$3:$A$10000,Produccion_PJ!$F44)</f>
        <v>0.14870427012989401</v>
      </c>
      <c r="J44" s="22">
        <f>+SUMIFS(Resultados_Dic3!I$3:I$10000,Resultados_Dic3!$F$3:$F$10000,Produccion_PJ!$H44,Resultados_Dic3!$D$3:$D$10000,Produccion_PJ!$H$35,Resultados_Dic3!$E$3:$E$10000,Produccion_PJ!$G44,Resultados_Dic3!$A$3:$A$10000,Produccion_PJ!$F44)</f>
        <v>0.14600240361227401</v>
      </c>
      <c r="K44" s="22">
        <f>+SUMIFS(Resultados_Dic3!J$3:J$10000,Resultados_Dic3!$F$3:$F$10000,Produccion_PJ!$H44,Resultados_Dic3!$D$3:$D$10000,Produccion_PJ!$H$35,Resultados_Dic3!$E$3:$E$10000,Produccion_PJ!$G44,Resultados_Dic3!$A$3:$A$10000,Produccion_PJ!$F44)</f>
        <v>0.146093419598187</v>
      </c>
      <c r="L44" s="22">
        <f>+SUMIFS(Resultados_Dic3!K$3:K$10000,Resultados_Dic3!$F$3:$F$10000,Produccion_PJ!$H44,Resultados_Dic3!$D$3:$D$10000,Produccion_PJ!$H$35,Resultados_Dic3!$E$3:$E$10000,Produccion_PJ!$G44,Resultados_Dic3!$A$3:$A$10000,Produccion_PJ!$F44)</f>
        <v>0.14618443558409999</v>
      </c>
      <c r="M44" s="22">
        <f>+SUMIFS(Resultados_Dic3!L$3:L$10000,Resultados_Dic3!$F$3:$F$10000,Produccion_PJ!$H44,Resultados_Dic3!$D$3:$D$10000,Produccion_PJ!$H$35,Resultados_Dic3!$E$3:$E$10000,Produccion_PJ!$G44,Resultados_Dic3!$A$3:$A$10000,Produccion_PJ!$F44)</f>
        <v>0.14627545157001301</v>
      </c>
      <c r="N44" s="22">
        <f>+SUMIFS(Resultados_Dic3!M$3:M$10000,Resultados_Dic3!$F$3:$F$10000,Produccion_PJ!$H44,Resultados_Dic3!$D$3:$D$10000,Produccion_PJ!$H$35,Resultados_Dic3!$E$3:$E$10000,Produccion_PJ!$G44,Resultados_Dic3!$A$3:$A$10000,Produccion_PJ!$F44)</f>
        <v>0.13514319940043601</v>
      </c>
      <c r="O44" s="22">
        <f>+SUMIFS(Resultados_Dic3!N$3:N$10000,Resultados_Dic3!$F$3:$F$10000,Produccion_PJ!$H44,Resultados_Dic3!$D$3:$D$10000,Produccion_PJ!$H$35,Resultados_Dic3!$E$3:$E$10000,Produccion_PJ!$G44,Resultados_Dic3!$A$3:$A$10000,Produccion_PJ!$F44)</f>
        <v>0.12401094723085899</v>
      </c>
      <c r="P44" s="22">
        <f>+SUMIFS(Resultados_Dic3!O$3:O$10000,Resultados_Dic3!$F$3:$F$10000,Produccion_PJ!$H44,Resultados_Dic3!$D$3:$D$10000,Produccion_PJ!$H$35,Resultados_Dic3!$E$3:$E$10000,Produccion_PJ!$G44,Resultados_Dic3!$A$3:$A$10000,Produccion_PJ!$F44)</f>
        <v>0.11485041958601901</v>
      </c>
      <c r="Q44" s="22">
        <f>+SUMIFS(Resultados_Dic3!P$3:P$10000,Resultados_Dic3!$F$3:$F$10000,Produccion_PJ!$H44,Resultados_Dic3!$D$3:$D$10000,Produccion_PJ!$H$35,Resultados_Dic3!$E$3:$E$10000,Produccion_PJ!$G44,Resultados_Dic3!$A$3:$A$10000,Produccion_PJ!$F44)</f>
        <v>0.105689891941179</v>
      </c>
      <c r="R44" s="22">
        <f>+SUMIFS(Resultados_Dic3!Q$3:Q$10000,Resultados_Dic3!$F$3:$F$10000,Produccion_PJ!$H44,Resultados_Dic3!$D$3:$D$10000,Produccion_PJ!$H$35,Resultados_Dic3!$E$3:$E$10000,Produccion_PJ!$G44,Resultados_Dic3!$A$3:$A$10000,Produccion_PJ!$F44)</f>
        <v>9.8096800266428294E-2</v>
      </c>
      <c r="S44" s="22">
        <f>+SUMIFS(Resultados_Dic3!R$3:R$10000,Resultados_Dic3!$F$3:$F$10000,Produccion_PJ!$H44,Resultados_Dic3!$D$3:$D$10000,Produccion_PJ!$H$35,Resultados_Dic3!$E$3:$E$10000,Produccion_PJ!$G44,Resultados_Dic3!$A$3:$A$10000,Produccion_PJ!$F44)</f>
        <v>9.0503708591677196E-2</v>
      </c>
      <c r="T44" s="22">
        <f>+SUMIFS(Resultados_Dic3!S$3:S$10000,Resultados_Dic3!$F$3:$F$10000,Produccion_PJ!$H44,Resultados_Dic3!$D$3:$D$10000,Produccion_PJ!$H$35,Resultados_Dic3!$E$3:$E$10000,Produccion_PJ!$G44,Resultados_Dic3!$A$3:$A$10000,Produccion_PJ!$F44)</f>
        <v>8.2910616916926194E-2</v>
      </c>
      <c r="U44" s="22">
        <f>+SUMIFS(Resultados_Dic3!T$3:T$10000,Resultados_Dic3!$F$3:$F$10000,Produccion_PJ!$H44,Resultados_Dic3!$D$3:$D$10000,Produccion_PJ!$H$35,Resultados_Dic3!$E$3:$E$10000,Produccion_PJ!$G44,Resultados_Dic3!$A$3:$A$10000,Produccion_PJ!$F44)</f>
        <v>7.7583880040540606E-2</v>
      </c>
      <c r="V44" s="22">
        <f>+SUMIFS(Resultados_Dic3!U$3:U$10000,Resultados_Dic3!$F$3:$F$10000,Produccion_PJ!$H44,Resultados_Dic3!$D$3:$D$10000,Produccion_PJ!$H$35,Resultados_Dic3!$E$3:$E$10000,Produccion_PJ!$G44,Resultados_Dic3!$A$3:$A$10000,Produccion_PJ!$F44)</f>
        <v>7.2257143164155005E-2</v>
      </c>
      <c r="W44" s="22">
        <f>+SUMIFS(Resultados_Dic3!V$3:V$10000,Resultados_Dic3!$F$3:$F$10000,Produccion_PJ!$H44,Resultados_Dic3!$D$3:$D$10000,Produccion_PJ!$H$35,Resultados_Dic3!$E$3:$E$10000,Produccion_PJ!$G44,Resultados_Dic3!$A$3:$A$10000,Produccion_PJ!$F44)</f>
        <v>3.5030621213026698E-2</v>
      </c>
      <c r="X44" s="22">
        <f>+SUMIFS(Resultados_Dic3!W$3:W$10000,Resultados_Dic3!$F$3:$F$10000,Produccion_PJ!$H44,Resultados_Dic3!$D$3:$D$10000,Produccion_PJ!$H$35,Resultados_Dic3!$E$3:$E$10000,Produccion_PJ!$G44,Resultados_Dic3!$A$3:$A$10000,Produccion_PJ!$F44)</f>
        <v>0</v>
      </c>
      <c r="Y44" s="22">
        <f>+SUMIFS(Resultados_Dic3!X$3:X$10000,Resultados_Dic3!$F$3:$F$10000,Produccion_PJ!$H44,Resultados_Dic3!$D$3:$D$10000,Produccion_PJ!$H$35,Resultados_Dic3!$E$3:$E$10000,Produccion_PJ!$G44,Resultados_Dic3!$A$3:$A$10000,Produccion_PJ!$F44)</f>
        <v>0</v>
      </c>
      <c r="Z44" s="22">
        <f>+SUMIFS(Resultados_Dic3!Y$3:Y$10000,Resultados_Dic3!$F$3:$F$10000,Produccion_PJ!$H44,Resultados_Dic3!$D$3:$D$10000,Produccion_PJ!$H$35,Resultados_Dic3!$E$3:$E$10000,Produccion_PJ!$G44,Resultados_Dic3!$A$3:$A$10000,Produccion_PJ!$F44)</f>
        <v>0</v>
      </c>
      <c r="AA44" s="22">
        <f>+SUMIFS(Resultados_Dic3!Z$3:Z$10000,Resultados_Dic3!$F$3:$F$10000,Produccion_PJ!$H44,Resultados_Dic3!$D$3:$D$10000,Produccion_PJ!$H$35,Resultados_Dic3!$E$3:$E$10000,Produccion_PJ!$G44,Resultados_Dic3!$A$3:$A$10000,Produccion_PJ!$F44)</f>
        <v>0</v>
      </c>
      <c r="AB44" s="22">
        <f>+SUMIFS(Resultados_Dic3!AA$3:AA$10000,Resultados_Dic3!$F$3:$F$10000,Produccion_PJ!$H44,Resultados_Dic3!$D$3:$D$10000,Produccion_PJ!$H$35,Resultados_Dic3!$E$3:$E$10000,Produccion_PJ!$G44,Resultados_Dic3!$A$3:$A$10000,Produccion_PJ!$F44)</f>
        <v>0</v>
      </c>
      <c r="AC44" s="22">
        <f>+SUMIFS(Resultados_Dic3!AB$3:AB$10000,Resultados_Dic3!$F$3:$F$10000,Produccion_PJ!$H44,Resultados_Dic3!$D$3:$D$10000,Produccion_PJ!$H$35,Resultados_Dic3!$E$3:$E$10000,Produccion_PJ!$G44,Resultados_Dic3!$A$3:$A$10000,Produccion_PJ!$F44)</f>
        <v>0</v>
      </c>
      <c r="AD44" s="22">
        <f>+SUMIFS(Resultados_Dic3!AC$3:AC$10000,Resultados_Dic3!$F$3:$F$10000,Produccion_PJ!$H44,Resultados_Dic3!$D$3:$D$10000,Produccion_PJ!$H$35,Resultados_Dic3!$E$3:$E$10000,Produccion_PJ!$G44,Resultados_Dic3!$A$3:$A$10000,Produccion_PJ!$F44)</f>
        <v>0</v>
      </c>
      <c r="AE44" s="22">
        <f>+SUMIFS(Resultados_Dic3!AD$3:AD$10000,Resultados_Dic3!$F$3:$F$10000,Produccion_PJ!$H44,Resultados_Dic3!$D$3:$D$10000,Produccion_PJ!$H$35,Resultados_Dic3!$E$3:$E$10000,Produccion_PJ!$G44,Resultados_Dic3!$A$3:$A$10000,Produccion_PJ!$F44)</f>
        <v>0</v>
      </c>
      <c r="AF44" s="22">
        <f>+SUMIFS(Resultados_Dic3!AE$3:AE$10000,Resultados_Dic3!$F$3:$F$10000,Produccion_PJ!$H44,Resultados_Dic3!$D$3:$D$10000,Produccion_PJ!$H$35,Resultados_Dic3!$E$3:$E$10000,Produccion_PJ!$G44,Resultados_Dic3!$A$3:$A$10000,Produccion_PJ!$F44)</f>
        <v>0</v>
      </c>
      <c r="AG44" s="22">
        <f>+SUMIFS(Resultados_Dic3!AF$3:AF$10000,Resultados_Dic3!$F$3:$F$10000,Produccion_PJ!$H44,Resultados_Dic3!$D$3:$D$10000,Produccion_PJ!$H$35,Resultados_Dic3!$E$3:$E$10000,Produccion_PJ!$G44,Resultados_Dic3!$A$3:$A$10000,Produccion_PJ!$F44)</f>
        <v>0</v>
      </c>
      <c r="AH44" s="22">
        <f>+SUMIFS(Resultados_Dic3!AG$3:AG$10000,Resultados_Dic3!$F$3:$F$10000,Produccion_PJ!$H44,Resultados_Dic3!$D$3:$D$10000,Produccion_PJ!$H$35,Resultados_Dic3!$E$3:$E$10000,Produccion_PJ!$G44,Resultados_Dic3!$A$3:$A$10000,Produccion_PJ!$F44)</f>
        <v>0</v>
      </c>
      <c r="AI44" s="22">
        <f>+SUMIFS(Resultados_Dic3!AH$3:AH$10000,Resultados_Dic3!$F$3:$F$10000,Produccion_PJ!$H44,Resultados_Dic3!$D$3:$D$10000,Produccion_PJ!$H$35,Resultados_Dic3!$E$3:$E$10000,Produccion_PJ!$G44,Resultados_Dic3!$A$3:$A$10000,Produccion_PJ!$F44)</f>
        <v>0</v>
      </c>
      <c r="AJ44" s="22">
        <f>+SUMIFS(Resultados_Dic3!AI$3:AI$10000,Resultados_Dic3!$F$3:$F$10000,Produccion_PJ!$H44,Resultados_Dic3!$D$3:$D$10000,Produccion_PJ!$H$35,Resultados_Dic3!$E$3:$E$10000,Produccion_PJ!$G44,Resultados_Dic3!$A$3:$A$10000,Produccion_PJ!$F44)</f>
        <v>0</v>
      </c>
      <c r="AK44" s="22">
        <f>+SUMIFS(Resultados_Dic3!AJ$3:AJ$10000,Resultados_Dic3!$F$3:$F$10000,Produccion_PJ!$H44,Resultados_Dic3!$D$3:$D$10000,Produccion_PJ!$H$35,Resultados_Dic3!$E$3:$E$10000,Produccion_PJ!$G44,Resultados_Dic3!$A$3:$A$10000,Produccion_PJ!$F44)</f>
        <v>0</v>
      </c>
      <c r="AL44" s="22">
        <f>+SUMIFS(Resultados_Dic3!AK$3:AK$10000,Resultados_Dic3!$F$3:$F$10000,Produccion_PJ!$H44,Resultados_Dic3!$D$3:$D$10000,Produccion_PJ!$H$35,Resultados_Dic3!$E$3:$E$10000,Produccion_PJ!$G44,Resultados_Dic3!$A$3:$A$10000,Produccion_PJ!$F44)</f>
        <v>0</v>
      </c>
      <c r="AM44" s="22">
        <f>+SUMIFS(Resultados_Dic3!AL$3:AL$10000,Resultados_Dic3!$F$3:$F$10000,Produccion_PJ!$H44,Resultados_Dic3!$D$3:$D$10000,Produccion_PJ!$H$35,Resultados_Dic3!$E$3:$E$10000,Produccion_PJ!$G44,Resultados_Dic3!$A$3:$A$10000,Produccion_PJ!$F44)</f>
        <v>0</v>
      </c>
      <c r="AN44" s="22">
        <f>+SUMIFS(Resultados_Dic3!AM$3:AM$10000,Resultados_Dic3!$F$3:$F$10000,Produccion_PJ!$H44,Resultados_Dic3!$D$3:$D$10000,Produccion_PJ!$H$35,Resultados_Dic3!$E$3:$E$10000,Produccion_PJ!$G44,Resultados_Dic3!$A$3:$A$10000,Produccion_PJ!$F44)</f>
        <v>0</v>
      </c>
    </row>
    <row r="45" spans="1:40" x14ac:dyDescent="0.25">
      <c r="A45" s="2" t="s">
        <v>170</v>
      </c>
      <c r="B45" s="22">
        <f>+B25*B35</f>
        <v>68.678696673107595</v>
      </c>
      <c r="C45" s="22">
        <f>+C25*C35</f>
        <v>55.498016951083997</v>
      </c>
    </row>
    <row r="46" spans="1:40" x14ac:dyDescent="0.25">
      <c r="A46" s="2" t="s">
        <v>171</v>
      </c>
      <c r="B46" s="22">
        <f t="shared" ref="B46:C46" si="14">+B26*B36</f>
        <v>366.97814570935401</v>
      </c>
      <c r="C46" s="22">
        <f t="shared" si="14"/>
        <v>354.76252160851698</v>
      </c>
    </row>
    <row r="47" spans="1:40" ht="18.75" x14ac:dyDescent="0.3">
      <c r="A47" s="2" t="s">
        <v>172</v>
      </c>
      <c r="B47" s="22">
        <f t="shared" ref="B47:C47" si="15">+B27*B37</f>
        <v>727.99808370307301</v>
      </c>
      <c r="C47" s="22">
        <f t="shared" si="15"/>
        <v>689.086682591113</v>
      </c>
      <c r="H47" s="36" t="s">
        <v>342</v>
      </c>
    </row>
    <row r="48" spans="1:40" x14ac:dyDescent="0.25">
      <c r="A48" s="2" t="s">
        <v>173</v>
      </c>
      <c r="B48" s="22">
        <f t="shared" ref="B48:C48" si="16">+B28*B38</f>
        <v>7.2846848137516496</v>
      </c>
      <c r="C48" s="22">
        <f t="shared" si="16"/>
        <v>6.8837623889034303</v>
      </c>
      <c r="H48" s="2" t="s">
        <v>27</v>
      </c>
      <c r="I48" s="35" t="s">
        <v>356</v>
      </c>
    </row>
    <row r="49" spans="1:40" x14ac:dyDescent="0.25">
      <c r="A49" s="2" t="s">
        <v>174</v>
      </c>
      <c r="B49" s="22">
        <f t="shared" ref="B49:C49" si="17">+B29*B39</f>
        <v>166.218276552454</v>
      </c>
      <c r="C49" s="22">
        <f t="shared" si="17"/>
        <v>154.61054306185801</v>
      </c>
    </row>
    <row r="50" spans="1:40" x14ac:dyDescent="0.25">
      <c r="A50" s="2" t="s">
        <v>175</v>
      </c>
      <c r="B50" s="22">
        <f t="shared" ref="B50:C50" si="18">+B30*B40</f>
        <v>30.106735962689498</v>
      </c>
      <c r="C50" s="22">
        <f t="shared" si="18"/>
        <v>28.0621245838901</v>
      </c>
      <c r="I50" s="5">
        <v>2019</v>
      </c>
      <c r="J50" s="5">
        <v>2020</v>
      </c>
      <c r="K50" s="5">
        <v>2021</v>
      </c>
      <c r="L50" s="5">
        <v>2022</v>
      </c>
      <c r="M50" s="5">
        <v>2023</v>
      </c>
      <c r="N50" s="5">
        <v>2024</v>
      </c>
      <c r="O50" s="5">
        <v>2025</v>
      </c>
      <c r="P50" s="5">
        <v>2026</v>
      </c>
      <c r="Q50" s="5">
        <v>2027</v>
      </c>
      <c r="R50" s="5">
        <v>2028</v>
      </c>
      <c r="S50" s="5">
        <v>2029</v>
      </c>
      <c r="T50" s="5">
        <v>2030</v>
      </c>
      <c r="U50" s="5">
        <v>2031</v>
      </c>
      <c r="V50" s="5">
        <v>2032</v>
      </c>
      <c r="W50" s="5">
        <v>2033</v>
      </c>
      <c r="X50" s="5">
        <v>2034</v>
      </c>
      <c r="Y50" s="5">
        <v>2035</v>
      </c>
      <c r="Z50" s="5">
        <v>2036</v>
      </c>
      <c r="AA50" s="5">
        <v>2037</v>
      </c>
      <c r="AB50" s="5">
        <v>2038</v>
      </c>
      <c r="AC50" s="5">
        <v>2039</v>
      </c>
      <c r="AD50" s="5">
        <v>2040</v>
      </c>
      <c r="AE50" s="5">
        <v>2041</v>
      </c>
      <c r="AF50" s="5">
        <v>2042</v>
      </c>
      <c r="AG50" s="5">
        <v>2043</v>
      </c>
      <c r="AH50" s="5">
        <v>2044</v>
      </c>
      <c r="AI50" s="5">
        <v>2045</v>
      </c>
      <c r="AJ50" s="5">
        <v>2046</v>
      </c>
      <c r="AK50" s="5">
        <v>2047</v>
      </c>
      <c r="AL50" s="5">
        <v>2048</v>
      </c>
      <c r="AM50" s="5">
        <v>2049</v>
      </c>
      <c r="AN50" s="5">
        <v>2050</v>
      </c>
    </row>
    <row r="51" spans="1:40" x14ac:dyDescent="0.25">
      <c r="A51" s="2" t="s">
        <v>176</v>
      </c>
      <c r="B51" s="22">
        <f t="shared" ref="B51:C51" si="19">+B31*B41</f>
        <v>14.052567579841901</v>
      </c>
      <c r="C51" s="22">
        <f t="shared" si="19"/>
        <v>13.797240938600201</v>
      </c>
      <c r="F51" s="18" t="str">
        <f>+$F$1</f>
        <v>DIC3</v>
      </c>
      <c r="G51" s="26" t="s">
        <v>93</v>
      </c>
      <c r="H51" s="2" t="s">
        <v>170</v>
      </c>
      <c r="I51" s="22">
        <f>+SUMIFS(Resultados_Dic3!H$3:H$10000,Resultados_Dic3!$F$3:$F$10000,Produccion_PJ!$H51,Resultados_Dic3!$D$3:$D$10000,Produccion_PJ!$H$48,Resultados_Dic3!$E$3:$E$10000,Produccion_PJ!$G51,Resultados_Dic3!$A$3:$A$10000,Produccion_PJ!$F51)</f>
        <v>68.585731940983607</v>
      </c>
      <c r="J51" s="22">
        <f>+SUMIFS(Resultados_Dic3!I$3:I$1000,Resultados_Dic3!$F$3:$F$1000,Produccion_PJ!$H51,Resultados_Dic3!$D$3:$D$1000,Produccion_PJ!$H$48,Resultados_Dic3!$E$3:$E$1000,Produccion_PJ!$G51)</f>
        <v>55.422893826604401</v>
      </c>
      <c r="K51" s="22">
        <f>+SUMIFS(Resultados_Dic3!J$3:J$1000,Resultados_Dic3!$F$3:$F$1000,Produccion_PJ!$H51,Resultados_Dic3!$D$3:$D$1000,Produccion_PJ!$H$48,Resultados_Dic3!$E$3:$E$1000,Produccion_PJ!$G51)</f>
        <v>43.393094134163597</v>
      </c>
      <c r="L51" s="22">
        <f>+SUMIFS(Resultados_Dic3!K$3:K$1000,Resultados_Dic3!$F$3:$F$1000,Produccion_PJ!$H51,Resultados_Dic3!$D$3:$D$1000,Produccion_PJ!$H$48,Resultados_Dic3!$E$3:$E$1000,Produccion_PJ!$G51)</f>
        <v>50.674999998213103</v>
      </c>
      <c r="M51" s="22">
        <f>+SUMIFS(Resultados_Dic3!L$3:L$1000,Resultados_Dic3!$F$3:$F$1000,Produccion_PJ!$H51,Resultados_Dic3!$D$3:$D$1000,Produccion_PJ!$H$48,Resultados_Dic3!$E$3:$E$1000,Produccion_PJ!$G51)</f>
        <v>48.301053084017497</v>
      </c>
      <c r="N51" s="22">
        <f>+SUMIFS(Resultados_Dic3!M$3:M$1000,Resultados_Dic3!$F$3:$F$1000,Produccion_PJ!$H51,Resultados_Dic3!$D$3:$D$1000,Produccion_PJ!$H$48,Resultados_Dic3!$E$3:$E$1000,Produccion_PJ!$G51)</f>
        <v>0</v>
      </c>
      <c r="O51" s="22">
        <f>+SUMIFS(Resultados_Dic3!N$3:N$1000,Resultados_Dic3!$F$3:$F$1000,Produccion_PJ!$H51,Resultados_Dic3!$D$3:$D$1000,Produccion_PJ!$H$48,Resultados_Dic3!$E$3:$E$1000,Produccion_PJ!$G51)</f>
        <v>0</v>
      </c>
      <c r="P51" s="22">
        <f>+SUMIFS(Resultados_Dic3!O$3:O$1000,Resultados_Dic3!$F$3:$F$1000,Produccion_PJ!$H51,Resultados_Dic3!$D$3:$D$1000,Produccion_PJ!$H$48,Resultados_Dic3!$E$3:$E$1000,Produccion_PJ!$G51)</f>
        <v>0</v>
      </c>
      <c r="Q51" s="22">
        <f>+SUMIFS(Resultados_Dic3!P$3:P$1000,Resultados_Dic3!$F$3:$F$1000,Produccion_PJ!$H51,Resultados_Dic3!$D$3:$D$1000,Produccion_PJ!$H$48,Resultados_Dic3!$E$3:$E$1000,Produccion_PJ!$G51)</f>
        <v>0</v>
      </c>
      <c r="R51" s="22">
        <f>+SUMIFS(Resultados_Dic3!Q$3:Q$1000,Resultados_Dic3!$F$3:$F$1000,Produccion_PJ!$H51,Resultados_Dic3!$D$3:$D$1000,Produccion_PJ!$H$48,Resultados_Dic3!$E$3:$E$1000,Produccion_PJ!$G51)</f>
        <v>0</v>
      </c>
      <c r="S51" s="22">
        <f>+SUMIFS(Resultados_Dic3!R$3:R$1000,Resultados_Dic3!$F$3:$F$1000,Produccion_PJ!$H51,Resultados_Dic3!$D$3:$D$1000,Produccion_PJ!$H$48,Resultados_Dic3!$E$3:$E$1000,Produccion_PJ!$G51)</f>
        <v>0</v>
      </c>
      <c r="T51" s="22">
        <f>+SUMIFS(Resultados_Dic3!S$3:S$1000,Resultados_Dic3!$F$3:$F$1000,Produccion_PJ!$H51,Resultados_Dic3!$D$3:$D$1000,Produccion_PJ!$H$48,Resultados_Dic3!$E$3:$E$1000,Produccion_PJ!$G51)</f>
        <v>0</v>
      </c>
      <c r="U51" s="22">
        <f>+SUMIFS(Resultados_Dic3!T$3:T$1000,Resultados_Dic3!$F$3:$F$1000,Produccion_PJ!$H51,Resultados_Dic3!$D$3:$D$1000,Produccion_PJ!$H$48,Resultados_Dic3!$E$3:$E$1000,Produccion_PJ!$G51)</f>
        <v>0</v>
      </c>
      <c r="V51" s="22">
        <f>+SUMIFS(Resultados_Dic3!U$3:U$1000,Resultados_Dic3!$F$3:$F$1000,Produccion_PJ!$H51,Resultados_Dic3!$D$3:$D$1000,Produccion_PJ!$H$48,Resultados_Dic3!$E$3:$E$1000,Produccion_PJ!$G51)</f>
        <v>0</v>
      </c>
      <c r="W51" s="22">
        <f>+SUMIFS(Resultados_Dic3!V$3:V$1000,Resultados_Dic3!$F$3:$F$1000,Produccion_PJ!$H51,Resultados_Dic3!$D$3:$D$1000,Produccion_PJ!$H$48,Resultados_Dic3!$E$3:$E$1000,Produccion_PJ!$G51)</f>
        <v>0</v>
      </c>
      <c r="X51" s="22">
        <f>+SUMIFS(Resultados_Dic3!W$3:W$1000,Resultados_Dic3!$F$3:$F$1000,Produccion_PJ!$H51,Resultados_Dic3!$D$3:$D$1000,Produccion_PJ!$H$48,Resultados_Dic3!$E$3:$E$1000,Produccion_PJ!$G51)</f>
        <v>0</v>
      </c>
      <c r="Y51" s="22">
        <f>+SUMIFS(Resultados_Dic3!X$3:X$1000,Resultados_Dic3!$F$3:$F$1000,Produccion_PJ!$H51,Resultados_Dic3!$D$3:$D$1000,Produccion_PJ!$H$48,Resultados_Dic3!$E$3:$E$1000,Produccion_PJ!$G51)</f>
        <v>0</v>
      </c>
      <c r="Z51" s="22">
        <f>+SUMIFS(Resultados_Dic3!Y$3:Y$1000,Resultados_Dic3!$F$3:$F$1000,Produccion_PJ!$H51,Resultados_Dic3!$D$3:$D$1000,Produccion_PJ!$H$48,Resultados_Dic3!$E$3:$E$1000,Produccion_PJ!$G51)</f>
        <v>0</v>
      </c>
      <c r="AA51" s="22">
        <f>+SUMIFS(Resultados_Dic3!Z$3:Z$1000,Resultados_Dic3!$F$3:$F$1000,Produccion_PJ!$H51,Resultados_Dic3!$D$3:$D$1000,Produccion_PJ!$H$48,Resultados_Dic3!$E$3:$E$1000,Produccion_PJ!$G51)</f>
        <v>0</v>
      </c>
      <c r="AB51" s="22">
        <f>+SUMIFS(Resultados_Dic3!AA$3:AA$1000,Resultados_Dic3!$F$3:$F$1000,Produccion_PJ!$H51,Resultados_Dic3!$D$3:$D$1000,Produccion_PJ!$H$48,Resultados_Dic3!$E$3:$E$1000,Produccion_PJ!$G51)</f>
        <v>0</v>
      </c>
      <c r="AC51" s="22">
        <f>+SUMIFS(Resultados_Dic3!AB$3:AB$1000,Resultados_Dic3!$F$3:$F$1000,Produccion_PJ!$H51,Resultados_Dic3!$D$3:$D$1000,Produccion_PJ!$H$48,Resultados_Dic3!$E$3:$E$1000,Produccion_PJ!$G51)</f>
        <v>0</v>
      </c>
      <c r="AD51" s="22">
        <f>+SUMIFS(Resultados_Dic3!AC$3:AC$1000,Resultados_Dic3!$F$3:$F$1000,Produccion_PJ!$H51,Resultados_Dic3!$D$3:$D$1000,Produccion_PJ!$H$48,Resultados_Dic3!$E$3:$E$1000,Produccion_PJ!$G51)</f>
        <v>0</v>
      </c>
      <c r="AE51" s="22">
        <f>+SUMIFS(Resultados_Dic3!AD$3:AD$1000,Resultados_Dic3!$F$3:$F$1000,Produccion_PJ!$H51,Resultados_Dic3!$D$3:$D$1000,Produccion_PJ!$H$48,Resultados_Dic3!$E$3:$E$1000,Produccion_PJ!$G51)</f>
        <v>0</v>
      </c>
      <c r="AF51" s="22">
        <f>+SUMIFS(Resultados_Dic3!AE$3:AE$1000,Resultados_Dic3!$F$3:$F$1000,Produccion_PJ!$H51,Resultados_Dic3!$D$3:$D$1000,Produccion_PJ!$H$48,Resultados_Dic3!$E$3:$E$1000,Produccion_PJ!$G51)</f>
        <v>0</v>
      </c>
      <c r="AG51" s="22">
        <f>+SUMIFS(Resultados_Dic3!AF$3:AF$1000,Resultados_Dic3!$F$3:$F$1000,Produccion_PJ!$H51,Resultados_Dic3!$D$3:$D$1000,Produccion_PJ!$H$48,Resultados_Dic3!$E$3:$E$1000,Produccion_PJ!$G51)</f>
        <v>0</v>
      </c>
      <c r="AH51" s="22">
        <f>+SUMIFS(Resultados_Dic3!AG$3:AG$1000,Resultados_Dic3!$F$3:$F$1000,Produccion_PJ!$H51,Resultados_Dic3!$D$3:$D$1000,Produccion_PJ!$H$48,Resultados_Dic3!$E$3:$E$1000,Produccion_PJ!$G51)</f>
        <v>0</v>
      </c>
      <c r="AI51" s="22">
        <f>+SUMIFS(Resultados_Dic3!AH$3:AH$1000,Resultados_Dic3!$F$3:$F$1000,Produccion_PJ!$H51,Resultados_Dic3!$D$3:$D$1000,Produccion_PJ!$H$48,Resultados_Dic3!$E$3:$E$1000,Produccion_PJ!$G51)</f>
        <v>0</v>
      </c>
      <c r="AJ51" s="22">
        <f>+SUMIFS(Resultados_Dic3!AI$3:AI$1000,Resultados_Dic3!$F$3:$F$1000,Produccion_PJ!$H51,Resultados_Dic3!$D$3:$D$1000,Produccion_PJ!$H$48,Resultados_Dic3!$E$3:$E$1000,Produccion_PJ!$G51)</f>
        <v>0</v>
      </c>
      <c r="AK51" s="22">
        <f>+SUMIFS(Resultados_Dic3!AJ$3:AJ$1000,Resultados_Dic3!$F$3:$F$1000,Produccion_PJ!$H51,Resultados_Dic3!$D$3:$D$1000,Produccion_PJ!$H$48,Resultados_Dic3!$E$3:$E$1000,Produccion_PJ!$G51)</f>
        <v>0</v>
      </c>
      <c r="AL51" s="22">
        <f>+SUMIFS(Resultados_Dic3!AK$3:AK$1000,Resultados_Dic3!$F$3:$F$1000,Produccion_PJ!$H51,Resultados_Dic3!$D$3:$D$1000,Produccion_PJ!$H$48,Resultados_Dic3!$E$3:$E$1000,Produccion_PJ!$G51)</f>
        <v>0</v>
      </c>
      <c r="AM51" s="22">
        <f>+SUMIFS(Resultados_Dic3!AL$3:AL$1000,Resultados_Dic3!$F$3:$F$1000,Produccion_PJ!$H51,Resultados_Dic3!$D$3:$D$1000,Produccion_PJ!$H$48,Resultados_Dic3!$E$3:$E$1000,Produccion_PJ!$G51)</f>
        <v>0</v>
      </c>
      <c r="AN51" s="22">
        <f>+SUMIFS(Resultados_Dic3!AM$3:AM$1000,Resultados_Dic3!$F$3:$F$1000,Produccion_PJ!$H51,Resultados_Dic3!$D$3:$D$1000,Produccion_PJ!$H$48,Resultados_Dic3!$E$3:$E$1000,Produccion_PJ!$G51)</f>
        <v>0</v>
      </c>
    </row>
    <row r="52" spans="1:40" x14ac:dyDescent="0.25">
      <c r="F52" s="18" t="str">
        <f t="shared" ref="F52:F57" si="20">+$F$1</f>
        <v>DIC3</v>
      </c>
      <c r="G52" s="26" t="s">
        <v>94</v>
      </c>
      <c r="H52" s="2" t="s">
        <v>171</v>
      </c>
      <c r="I52" s="22">
        <f>+SUMIFS(Resultados_Dic3!H$3:H$1000,Resultados_Dic3!$F$3:$F$1000,Produccion_PJ!$H52,Resultados_Dic3!$D$3:$D$1000,Produccion_PJ!$H$48,Resultados_Dic3!$E$3:$E$1000,Produccion_PJ!$G52)</f>
        <v>363.68563536317902</v>
      </c>
      <c r="J52" s="22">
        <f>+SUMIFS(Resultados_Dic3!I$3:I$1000,Resultados_Dic3!$F$3:$F$1000,Produccion_PJ!$H52,Resultados_Dic3!$D$3:$D$1000,Produccion_PJ!$H$48,Resultados_Dic3!$E$3:$E$1000,Produccion_PJ!$G52)</f>
        <v>351.57960925668402</v>
      </c>
      <c r="K52" s="22">
        <f>+SUMIFS(Resultados_Dic3!J$3:J$1000,Resultados_Dic3!$F$3:$F$1000,Produccion_PJ!$H52,Resultados_Dic3!$D$3:$D$1000,Produccion_PJ!$H$48,Resultados_Dic3!$E$3:$E$1000,Produccion_PJ!$G52)</f>
        <v>316.17245555434403</v>
      </c>
      <c r="L52" s="22">
        <f>+SUMIFS(Resultados_Dic3!K$3:K$1000,Resultados_Dic3!$F$3:$F$1000,Produccion_PJ!$H52,Resultados_Dic3!$D$3:$D$1000,Produccion_PJ!$H$48,Resultados_Dic3!$E$3:$E$1000,Produccion_PJ!$G52)</f>
        <v>313.48877158637202</v>
      </c>
      <c r="M52" s="22">
        <f>+SUMIFS(Resultados_Dic3!L$3:L$1000,Resultados_Dic3!$F$3:$F$1000,Produccion_PJ!$H52,Resultados_Dic3!$D$3:$D$1000,Produccion_PJ!$H$48,Resultados_Dic3!$E$3:$E$1000,Produccion_PJ!$G52)</f>
        <v>172.50647262570399</v>
      </c>
      <c r="N52" s="22">
        <f>+SUMIFS(Resultados_Dic3!M$3:M$1000,Resultados_Dic3!$F$3:$F$1000,Produccion_PJ!$H52,Resultados_Dic3!$D$3:$D$1000,Produccion_PJ!$H$48,Resultados_Dic3!$E$3:$E$1000,Produccion_PJ!$G52)</f>
        <v>172.50647262570399</v>
      </c>
      <c r="O52" s="22">
        <f>+SUMIFS(Resultados_Dic3!N$3:N$1000,Resultados_Dic3!$F$3:$F$1000,Produccion_PJ!$H52,Resultados_Dic3!$D$3:$D$1000,Produccion_PJ!$H$48,Resultados_Dic3!$E$3:$E$1000,Produccion_PJ!$G52)</f>
        <v>172.50647262570399</v>
      </c>
      <c r="P52" s="22">
        <f>+SUMIFS(Resultados_Dic3!O$3:O$1000,Resultados_Dic3!$F$3:$F$1000,Produccion_PJ!$H52,Resultados_Dic3!$D$3:$D$1000,Produccion_PJ!$H$48,Resultados_Dic3!$E$3:$E$1000,Produccion_PJ!$G52)</f>
        <v>172.50647262570399</v>
      </c>
      <c r="Q52" s="22">
        <f>+SUMIFS(Resultados_Dic3!P$3:P$1000,Resultados_Dic3!$F$3:$F$1000,Produccion_PJ!$H52,Resultados_Dic3!$D$3:$D$1000,Produccion_PJ!$H$48,Resultados_Dic3!$E$3:$E$1000,Produccion_PJ!$G52)</f>
        <v>53.9675152915447</v>
      </c>
      <c r="R52" s="22">
        <f>+SUMIFS(Resultados_Dic3!Q$3:Q$1000,Resultados_Dic3!$F$3:$F$1000,Produccion_PJ!$H52,Resultados_Dic3!$D$3:$D$1000,Produccion_PJ!$H$48,Resultados_Dic3!$E$3:$E$1000,Produccion_PJ!$G52)</f>
        <v>18.429356134016999</v>
      </c>
      <c r="S52" s="22">
        <f>+SUMIFS(Resultados_Dic3!R$3:R$1000,Resultados_Dic3!$F$3:$F$1000,Produccion_PJ!$H52,Resultados_Dic3!$D$3:$D$1000,Produccion_PJ!$H$48,Resultados_Dic3!$E$3:$E$1000,Produccion_PJ!$G52)</f>
        <v>9.2286541206376196</v>
      </c>
      <c r="T52" s="22">
        <f>+SUMIFS(Resultados_Dic3!S$3:S$1000,Resultados_Dic3!$F$3:$F$1000,Produccion_PJ!$H52,Resultados_Dic3!$D$3:$D$1000,Produccion_PJ!$H$48,Resultados_Dic3!$E$3:$E$1000,Produccion_PJ!$G52)</f>
        <v>0</v>
      </c>
      <c r="U52" s="22">
        <f>+SUMIFS(Resultados_Dic3!T$3:T$1000,Resultados_Dic3!$F$3:$F$1000,Produccion_PJ!$H52,Resultados_Dic3!$D$3:$D$1000,Produccion_PJ!$H$48,Resultados_Dic3!$E$3:$E$1000,Produccion_PJ!$G52)</f>
        <v>0</v>
      </c>
      <c r="V52" s="22">
        <f>+SUMIFS(Resultados_Dic3!U$3:U$1000,Resultados_Dic3!$F$3:$F$1000,Produccion_PJ!$H52,Resultados_Dic3!$D$3:$D$1000,Produccion_PJ!$H$48,Resultados_Dic3!$E$3:$E$1000,Produccion_PJ!$G52)</f>
        <v>0</v>
      </c>
      <c r="W52" s="22">
        <f>+SUMIFS(Resultados_Dic3!V$3:V$1000,Resultados_Dic3!$F$3:$F$1000,Produccion_PJ!$H52,Resultados_Dic3!$D$3:$D$1000,Produccion_PJ!$H$48,Resultados_Dic3!$E$3:$E$1000,Produccion_PJ!$G52)</f>
        <v>0</v>
      </c>
      <c r="X52" s="22">
        <f>+SUMIFS(Resultados_Dic3!W$3:W$1000,Resultados_Dic3!$F$3:$F$1000,Produccion_PJ!$H52,Resultados_Dic3!$D$3:$D$1000,Produccion_PJ!$H$48,Resultados_Dic3!$E$3:$E$1000,Produccion_PJ!$G52)</f>
        <v>0</v>
      </c>
      <c r="Y52" s="22">
        <f>+SUMIFS(Resultados_Dic3!X$3:X$1000,Resultados_Dic3!$F$3:$F$1000,Produccion_PJ!$H52,Resultados_Dic3!$D$3:$D$1000,Produccion_PJ!$H$48,Resultados_Dic3!$E$3:$E$1000,Produccion_PJ!$G52)</f>
        <v>0</v>
      </c>
      <c r="Z52" s="22">
        <f>+SUMIFS(Resultados_Dic3!Y$3:Y$1000,Resultados_Dic3!$F$3:$F$1000,Produccion_PJ!$H52,Resultados_Dic3!$D$3:$D$1000,Produccion_PJ!$H$48,Resultados_Dic3!$E$3:$E$1000,Produccion_PJ!$G52)</f>
        <v>0</v>
      </c>
      <c r="AA52" s="22">
        <f>+SUMIFS(Resultados_Dic3!Z$3:Z$1000,Resultados_Dic3!$F$3:$F$1000,Produccion_PJ!$H52,Resultados_Dic3!$D$3:$D$1000,Produccion_PJ!$H$48,Resultados_Dic3!$E$3:$E$1000,Produccion_PJ!$G52)</f>
        <v>0</v>
      </c>
      <c r="AB52" s="22">
        <f>+SUMIFS(Resultados_Dic3!AA$3:AA$1000,Resultados_Dic3!$F$3:$F$1000,Produccion_PJ!$H52,Resultados_Dic3!$D$3:$D$1000,Produccion_PJ!$H$48,Resultados_Dic3!$E$3:$E$1000,Produccion_PJ!$G52)</f>
        <v>0</v>
      </c>
      <c r="AC52" s="22">
        <f>+SUMIFS(Resultados_Dic3!AB$3:AB$1000,Resultados_Dic3!$F$3:$F$1000,Produccion_PJ!$H52,Resultados_Dic3!$D$3:$D$1000,Produccion_PJ!$H$48,Resultados_Dic3!$E$3:$E$1000,Produccion_PJ!$G52)</f>
        <v>0</v>
      </c>
      <c r="AD52" s="22">
        <f>+SUMIFS(Resultados_Dic3!AC$3:AC$1000,Resultados_Dic3!$F$3:$F$1000,Produccion_PJ!$H52,Resultados_Dic3!$D$3:$D$1000,Produccion_PJ!$H$48,Resultados_Dic3!$E$3:$E$1000,Produccion_PJ!$G52)</f>
        <v>0</v>
      </c>
      <c r="AE52" s="22">
        <f>+SUMIFS(Resultados_Dic3!AD$3:AD$1000,Resultados_Dic3!$F$3:$F$1000,Produccion_PJ!$H52,Resultados_Dic3!$D$3:$D$1000,Produccion_PJ!$H$48,Resultados_Dic3!$E$3:$E$1000,Produccion_PJ!$G52)</f>
        <v>0</v>
      </c>
      <c r="AF52" s="22">
        <f>+SUMIFS(Resultados_Dic3!AE$3:AE$1000,Resultados_Dic3!$F$3:$F$1000,Produccion_PJ!$H52,Resultados_Dic3!$D$3:$D$1000,Produccion_PJ!$H$48,Resultados_Dic3!$E$3:$E$1000,Produccion_PJ!$G52)</f>
        <v>0</v>
      </c>
      <c r="AG52" s="22">
        <f>+SUMIFS(Resultados_Dic3!AF$3:AF$1000,Resultados_Dic3!$F$3:$F$1000,Produccion_PJ!$H52,Resultados_Dic3!$D$3:$D$1000,Produccion_PJ!$H$48,Resultados_Dic3!$E$3:$E$1000,Produccion_PJ!$G52)</f>
        <v>0</v>
      </c>
      <c r="AH52" s="22">
        <f>+SUMIFS(Resultados_Dic3!AG$3:AG$1000,Resultados_Dic3!$F$3:$F$1000,Produccion_PJ!$H52,Resultados_Dic3!$D$3:$D$1000,Produccion_PJ!$H$48,Resultados_Dic3!$E$3:$E$1000,Produccion_PJ!$G52)</f>
        <v>0</v>
      </c>
      <c r="AI52" s="22">
        <f>+SUMIFS(Resultados_Dic3!AH$3:AH$1000,Resultados_Dic3!$F$3:$F$1000,Produccion_PJ!$H52,Resultados_Dic3!$D$3:$D$1000,Produccion_PJ!$H$48,Resultados_Dic3!$E$3:$E$1000,Produccion_PJ!$G52)</f>
        <v>0</v>
      </c>
      <c r="AJ52" s="22">
        <f>+SUMIFS(Resultados_Dic3!AI$3:AI$1000,Resultados_Dic3!$F$3:$F$1000,Produccion_PJ!$H52,Resultados_Dic3!$D$3:$D$1000,Produccion_PJ!$H$48,Resultados_Dic3!$E$3:$E$1000,Produccion_PJ!$G52)</f>
        <v>0</v>
      </c>
      <c r="AK52" s="22">
        <f>+SUMIFS(Resultados_Dic3!AJ$3:AJ$1000,Resultados_Dic3!$F$3:$F$1000,Produccion_PJ!$H52,Resultados_Dic3!$D$3:$D$1000,Produccion_PJ!$H$48,Resultados_Dic3!$E$3:$E$1000,Produccion_PJ!$G52)</f>
        <v>0</v>
      </c>
      <c r="AL52" s="22">
        <f>+SUMIFS(Resultados_Dic3!AK$3:AK$1000,Resultados_Dic3!$F$3:$F$1000,Produccion_PJ!$H52,Resultados_Dic3!$D$3:$D$1000,Produccion_PJ!$H$48,Resultados_Dic3!$E$3:$E$1000,Produccion_PJ!$G52)</f>
        <v>0</v>
      </c>
      <c r="AM52" s="22">
        <f>+SUMIFS(Resultados_Dic3!AL$3:AL$1000,Resultados_Dic3!$F$3:$F$1000,Produccion_PJ!$H52,Resultados_Dic3!$D$3:$D$1000,Produccion_PJ!$H$48,Resultados_Dic3!$E$3:$E$1000,Produccion_PJ!$G52)</f>
        <v>0</v>
      </c>
      <c r="AN52" s="22">
        <f>+SUMIFS(Resultados_Dic3!AM$3:AM$1000,Resultados_Dic3!$F$3:$F$1000,Produccion_PJ!$H52,Resultados_Dic3!$D$3:$D$1000,Produccion_PJ!$H$48,Resultados_Dic3!$E$3:$E$1000,Produccion_PJ!$G52)</f>
        <v>0</v>
      </c>
    </row>
    <row r="53" spans="1:40" x14ac:dyDescent="0.25">
      <c r="A53" s="43" t="s">
        <v>361</v>
      </c>
      <c r="F53" s="18" t="str">
        <f t="shared" si="20"/>
        <v>DIC3</v>
      </c>
      <c r="G53" s="26" t="s">
        <v>95</v>
      </c>
      <c r="H53" s="2" t="s">
        <v>172</v>
      </c>
      <c r="I53" s="22">
        <f>+SUMIFS(Resultados_Dic3!H$3:H$1000,Resultados_Dic3!$F$3:$F$1000,Produccion_PJ!$H53,Resultados_Dic3!$D$3:$D$1000,Produccion_PJ!$H$48,Resultados_Dic3!$E$3:$E$1000,Produccion_PJ!$G53)</f>
        <v>726.70451084468402</v>
      </c>
      <c r="J53" s="22">
        <f>+SUMIFS(Resultados_Dic3!I$3:I$1000,Resultados_Dic3!$F$3:$F$1000,Produccion_PJ!$H53,Resultados_Dic3!$D$3:$D$1000,Produccion_PJ!$H$48,Resultados_Dic3!$E$3:$E$1000,Produccion_PJ!$G53)</f>
        <v>687.86225103060201</v>
      </c>
      <c r="K53" s="22">
        <f>+SUMIFS(Resultados_Dic3!J$3:J$1000,Resultados_Dic3!$F$3:$F$1000,Produccion_PJ!$H53,Resultados_Dic3!$D$3:$D$1000,Produccion_PJ!$H$48,Resultados_Dic3!$E$3:$E$1000,Produccion_PJ!$G53)</f>
        <v>654.42733676952105</v>
      </c>
      <c r="L53" s="22">
        <f>+SUMIFS(Resultados_Dic3!K$3:K$1000,Resultados_Dic3!$F$3:$F$1000,Produccion_PJ!$H53,Resultados_Dic3!$D$3:$D$1000,Produccion_PJ!$H$48,Resultados_Dic3!$E$3:$E$1000,Produccion_PJ!$G53)</f>
        <v>620.992422508441</v>
      </c>
      <c r="M53" s="22">
        <f>+SUMIFS(Resultados_Dic3!L$3:L$1000,Resultados_Dic3!$F$3:$F$1000,Produccion_PJ!$H53,Resultados_Dic3!$D$3:$D$1000,Produccion_PJ!$H$48,Resultados_Dic3!$E$3:$E$1000,Produccion_PJ!$G53)</f>
        <v>587.55750824736003</v>
      </c>
      <c r="N53" s="22">
        <f>+SUMIFS(Resultados_Dic3!M$3:M$1000,Resultados_Dic3!$F$3:$F$1000,Produccion_PJ!$H53,Resultados_Dic3!$D$3:$D$1000,Produccion_PJ!$H$48,Resultados_Dic3!$E$3:$E$1000,Produccion_PJ!$G53)</f>
        <v>540.991110801525</v>
      </c>
      <c r="O53" s="22">
        <f>+SUMIFS(Resultados_Dic3!N$3:N$1000,Resultados_Dic3!$F$3:$F$1000,Produccion_PJ!$H53,Resultados_Dic3!$D$3:$D$1000,Produccion_PJ!$H$48,Resultados_Dic3!$E$3:$E$1000,Produccion_PJ!$G53)</f>
        <v>494.42471335568899</v>
      </c>
      <c r="P53" s="22">
        <f>+SUMIFS(Resultados_Dic3!O$3:O$1000,Resultados_Dic3!$F$3:$F$1000,Produccion_PJ!$H53,Resultados_Dic3!$D$3:$D$1000,Produccion_PJ!$H$48,Resultados_Dic3!$E$3:$E$1000,Produccion_PJ!$G53)</f>
        <v>457.49798419201397</v>
      </c>
      <c r="Q53" s="22">
        <f>+SUMIFS(Resultados_Dic3!P$3:P$1000,Resultados_Dic3!$F$3:$F$1000,Produccion_PJ!$H53,Resultados_Dic3!$D$3:$D$1000,Produccion_PJ!$H$48,Resultados_Dic3!$E$3:$E$1000,Produccion_PJ!$G53)</f>
        <v>420.57125502833901</v>
      </c>
      <c r="R53" s="22">
        <f>+SUMIFS(Resultados_Dic3!Q$3:Q$1000,Resultados_Dic3!$F$3:$F$1000,Produccion_PJ!$H53,Resultados_Dic3!$D$3:$D$1000,Produccion_PJ!$H$48,Resultados_Dic3!$E$3:$E$1000,Produccion_PJ!$G53)</f>
        <v>383.64452586466501</v>
      </c>
      <c r="S53" s="22">
        <f>+SUMIFS(Resultados_Dic3!R$3:R$1000,Resultados_Dic3!$F$3:$F$1000,Produccion_PJ!$H53,Resultados_Dic3!$D$3:$D$1000,Produccion_PJ!$H$48,Resultados_Dic3!$E$3:$E$1000,Produccion_PJ!$G53)</f>
        <v>245.541067327929</v>
      </c>
      <c r="T53" s="22">
        <f>+SUMIFS(Resultados_Dic3!S$3:S$1000,Resultados_Dic3!$F$3:$F$1000,Produccion_PJ!$H53,Resultados_Dic3!$D$3:$D$1000,Produccion_PJ!$H$48,Resultados_Dic3!$E$3:$E$1000,Produccion_PJ!$G53)</f>
        <v>245.54106732792999</v>
      </c>
      <c r="U53" s="22">
        <f>+SUMIFS(Resultados_Dic3!T$3:T$1000,Resultados_Dic3!$F$3:$F$1000,Produccion_PJ!$H53,Resultados_Dic3!$D$3:$D$1000,Produccion_PJ!$H$48,Resultados_Dic3!$E$3:$E$1000,Produccion_PJ!$G53)</f>
        <v>245.54106732792999</v>
      </c>
      <c r="V53" s="22">
        <f>+SUMIFS(Resultados_Dic3!U$3:U$1000,Resultados_Dic3!$F$3:$F$1000,Produccion_PJ!$H53,Resultados_Dic3!$D$3:$D$1000,Produccion_PJ!$H$48,Resultados_Dic3!$E$3:$E$1000,Produccion_PJ!$G53)</f>
        <v>173.871431741919</v>
      </c>
      <c r="W53" s="22">
        <f>+SUMIFS(Resultados_Dic3!V$3:V$1000,Resultados_Dic3!$F$3:$F$1000,Produccion_PJ!$H53,Resultados_Dic3!$D$3:$D$1000,Produccion_PJ!$H$48,Resultados_Dic3!$E$3:$E$1000,Produccion_PJ!$G53)</f>
        <v>0</v>
      </c>
      <c r="X53" s="22">
        <f>+SUMIFS(Resultados_Dic3!W$3:W$1000,Resultados_Dic3!$F$3:$F$1000,Produccion_PJ!$H53,Resultados_Dic3!$D$3:$D$1000,Produccion_PJ!$H$48,Resultados_Dic3!$E$3:$E$1000,Produccion_PJ!$G53)</f>
        <v>0</v>
      </c>
      <c r="Y53" s="22">
        <f>+SUMIFS(Resultados_Dic3!X$3:X$1000,Resultados_Dic3!$F$3:$F$1000,Produccion_PJ!$H53,Resultados_Dic3!$D$3:$D$1000,Produccion_PJ!$H$48,Resultados_Dic3!$E$3:$E$1000,Produccion_PJ!$G53)</f>
        <v>0</v>
      </c>
      <c r="Z53" s="22">
        <f>+SUMIFS(Resultados_Dic3!Y$3:Y$1000,Resultados_Dic3!$F$3:$F$1000,Produccion_PJ!$H53,Resultados_Dic3!$D$3:$D$1000,Produccion_PJ!$H$48,Resultados_Dic3!$E$3:$E$1000,Produccion_PJ!$G53)</f>
        <v>0</v>
      </c>
      <c r="AA53" s="22">
        <f>+SUMIFS(Resultados_Dic3!Z$3:Z$1000,Resultados_Dic3!$F$3:$F$1000,Produccion_PJ!$H53,Resultados_Dic3!$D$3:$D$1000,Produccion_PJ!$H$48,Resultados_Dic3!$E$3:$E$1000,Produccion_PJ!$G53)</f>
        <v>0</v>
      </c>
      <c r="AB53" s="22">
        <f>+SUMIFS(Resultados_Dic3!AA$3:AA$1000,Resultados_Dic3!$F$3:$F$1000,Produccion_PJ!$H53,Resultados_Dic3!$D$3:$D$1000,Produccion_PJ!$H$48,Resultados_Dic3!$E$3:$E$1000,Produccion_PJ!$G53)</f>
        <v>0</v>
      </c>
      <c r="AC53" s="22">
        <f>+SUMIFS(Resultados_Dic3!AB$3:AB$1000,Resultados_Dic3!$F$3:$F$1000,Produccion_PJ!$H53,Resultados_Dic3!$D$3:$D$1000,Produccion_PJ!$H$48,Resultados_Dic3!$E$3:$E$1000,Produccion_PJ!$G53)</f>
        <v>0</v>
      </c>
      <c r="AD53" s="22">
        <f>+SUMIFS(Resultados_Dic3!AC$3:AC$1000,Resultados_Dic3!$F$3:$F$1000,Produccion_PJ!$H53,Resultados_Dic3!$D$3:$D$1000,Produccion_PJ!$H$48,Resultados_Dic3!$E$3:$E$1000,Produccion_PJ!$G53)</f>
        <v>0</v>
      </c>
      <c r="AE53" s="22">
        <f>+SUMIFS(Resultados_Dic3!AD$3:AD$1000,Resultados_Dic3!$F$3:$F$1000,Produccion_PJ!$H53,Resultados_Dic3!$D$3:$D$1000,Produccion_PJ!$H$48,Resultados_Dic3!$E$3:$E$1000,Produccion_PJ!$G53)</f>
        <v>0</v>
      </c>
      <c r="AF53" s="22">
        <f>+SUMIFS(Resultados_Dic3!AE$3:AE$1000,Resultados_Dic3!$F$3:$F$1000,Produccion_PJ!$H53,Resultados_Dic3!$D$3:$D$1000,Produccion_PJ!$H$48,Resultados_Dic3!$E$3:$E$1000,Produccion_PJ!$G53)</f>
        <v>0</v>
      </c>
      <c r="AG53" s="22">
        <f>+SUMIFS(Resultados_Dic3!AF$3:AF$1000,Resultados_Dic3!$F$3:$F$1000,Produccion_PJ!$H53,Resultados_Dic3!$D$3:$D$1000,Produccion_PJ!$H$48,Resultados_Dic3!$E$3:$E$1000,Produccion_PJ!$G53)</f>
        <v>0</v>
      </c>
      <c r="AH53" s="22">
        <f>+SUMIFS(Resultados_Dic3!AG$3:AG$1000,Resultados_Dic3!$F$3:$F$1000,Produccion_PJ!$H53,Resultados_Dic3!$D$3:$D$1000,Produccion_PJ!$H$48,Resultados_Dic3!$E$3:$E$1000,Produccion_PJ!$G53)</f>
        <v>0</v>
      </c>
      <c r="AI53" s="22">
        <f>+SUMIFS(Resultados_Dic3!AH$3:AH$1000,Resultados_Dic3!$F$3:$F$1000,Produccion_PJ!$H53,Resultados_Dic3!$D$3:$D$1000,Produccion_PJ!$H$48,Resultados_Dic3!$E$3:$E$1000,Produccion_PJ!$G53)</f>
        <v>0</v>
      </c>
      <c r="AJ53" s="22">
        <f>+SUMIFS(Resultados_Dic3!AI$3:AI$1000,Resultados_Dic3!$F$3:$F$1000,Produccion_PJ!$H53,Resultados_Dic3!$D$3:$D$1000,Produccion_PJ!$H$48,Resultados_Dic3!$E$3:$E$1000,Produccion_PJ!$G53)</f>
        <v>0</v>
      </c>
      <c r="AK53" s="22">
        <f>+SUMIFS(Resultados_Dic3!AJ$3:AJ$1000,Resultados_Dic3!$F$3:$F$1000,Produccion_PJ!$H53,Resultados_Dic3!$D$3:$D$1000,Produccion_PJ!$H$48,Resultados_Dic3!$E$3:$E$1000,Produccion_PJ!$G53)</f>
        <v>0</v>
      </c>
      <c r="AL53" s="22">
        <f>+SUMIFS(Resultados_Dic3!AK$3:AK$1000,Resultados_Dic3!$F$3:$F$1000,Produccion_PJ!$H53,Resultados_Dic3!$D$3:$D$1000,Produccion_PJ!$H$48,Resultados_Dic3!$E$3:$E$1000,Produccion_PJ!$G53)</f>
        <v>0</v>
      </c>
      <c r="AM53" s="22">
        <f>+SUMIFS(Resultados_Dic3!AL$3:AL$1000,Resultados_Dic3!$F$3:$F$1000,Produccion_PJ!$H53,Resultados_Dic3!$D$3:$D$1000,Produccion_PJ!$H$48,Resultados_Dic3!$E$3:$E$1000,Produccion_PJ!$G53)</f>
        <v>0</v>
      </c>
      <c r="AN53" s="22">
        <f>+SUMIFS(Resultados_Dic3!AM$3:AM$1000,Resultados_Dic3!$F$3:$F$1000,Produccion_PJ!$H53,Resultados_Dic3!$D$3:$D$1000,Produccion_PJ!$H$48,Resultados_Dic3!$E$3:$E$1000,Produccion_PJ!$G53)</f>
        <v>0</v>
      </c>
    </row>
    <row r="54" spans="1:40" x14ac:dyDescent="0.25">
      <c r="A54" s="43" t="s">
        <v>360</v>
      </c>
      <c r="F54" s="18" t="str">
        <f t="shared" si="20"/>
        <v>DIC3</v>
      </c>
      <c r="G54" s="26" t="s">
        <v>96</v>
      </c>
      <c r="H54" s="2" t="s">
        <v>173</v>
      </c>
      <c r="I54" s="22">
        <f>+SUMIFS(Resultados_Dic3!H$3:H$1000,Resultados_Dic3!$F$3:$F$1000,Produccion_PJ!$H54,Resultados_Dic3!$D$3:$D$1000,Produccion_PJ!$H$48,Resultados_Dic3!$E$3:$E$1000,Produccion_PJ!$G54)</f>
        <v>5.6352908998762903</v>
      </c>
      <c r="J54" s="22">
        <f>+SUMIFS(Resultados_Dic3!I$3:I$1000,Resultados_Dic3!$F$3:$F$1000,Produccion_PJ!$H54,Resultados_Dic3!$D$3:$D$1000,Produccion_PJ!$H$48,Resultados_Dic3!$E$3:$E$1000,Produccion_PJ!$G54)</f>
        <v>5.3251450871105197</v>
      </c>
      <c r="K54" s="22">
        <f>+SUMIFS(Resultados_Dic3!J$3:J$1000,Resultados_Dic3!$F$3:$F$1000,Produccion_PJ!$H54,Resultados_Dic3!$D$3:$D$1000,Produccion_PJ!$H$48,Resultados_Dic3!$E$3:$E$1000,Produccion_PJ!$G54)</f>
        <v>5.09107277558918</v>
      </c>
      <c r="L54" s="22">
        <f>+SUMIFS(Resultados_Dic3!K$3:K$1000,Resultados_Dic3!$F$3:$F$1000,Produccion_PJ!$H54,Resultados_Dic3!$D$3:$D$1000,Produccion_PJ!$H$48,Resultados_Dic3!$E$3:$E$1000,Produccion_PJ!$G54)</f>
        <v>4.8570004640678297</v>
      </c>
      <c r="M54" s="22">
        <f>+SUMIFS(Resultados_Dic3!L$3:L$1000,Resultados_Dic3!$F$3:$F$1000,Produccion_PJ!$H54,Resultados_Dic3!$D$3:$D$1000,Produccion_PJ!$H$48,Resultados_Dic3!$E$3:$E$1000,Produccion_PJ!$G54)</f>
        <v>4.62292815254649</v>
      </c>
      <c r="N54" s="22">
        <f>+SUMIFS(Resultados_Dic3!M$3:M$1000,Resultados_Dic3!$F$3:$F$1000,Produccion_PJ!$H54,Resultados_Dic3!$D$3:$D$1000,Produccion_PJ!$H$48,Resultados_Dic3!$E$3:$E$1000,Produccion_PJ!$G54)</f>
        <v>4.3888558410251504</v>
      </c>
      <c r="O54" s="22">
        <f>+SUMIFS(Resultados_Dic3!N$3:N$1000,Resultados_Dic3!$F$3:$F$1000,Produccion_PJ!$H54,Resultados_Dic3!$D$3:$D$1000,Produccion_PJ!$H$48,Resultados_Dic3!$E$3:$E$1000,Produccion_PJ!$G54)</f>
        <v>4.1547835295038098</v>
      </c>
      <c r="P54" s="22">
        <f>+SUMIFS(Resultados_Dic3!O$3:O$1000,Resultados_Dic3!$F$3:$F$1000,Produccion_PJ!$H54,Resultados_Dic3!$D$3:$D$1000,Produccion_PJ!$H$48,Resultados_Dic3!$E$3:$E$1000,Produccion_PJ!$G54)</f>
        <v>0.47334364229729903</v>
      </c>
      <c r="Q54" s="22">
        <f>+SUMIFS(Resultados_Dic3!P$3:P$1000,Resultados_Dic3!$F$3:$F$1000,Produccion_PJ!$H54,Resultados_Dic3!$D$3:$D$1000,Produccion_PJ!$H$48,Resultados_Dic3!$E$3:$E$1000,Produccion_PJ!$G54)</f>
        <v>0</v>
      </c>
      <c r="R54" s="22">
        <f>+SUMIFS(Resultados_Dic3!Q$3:Q$1000,Resultados_Dic3!$F$3:$F$1000,Produccion_PJ!$H54,Resultados_Dic3!$D$3:$D$1000,Produccion_PJ!$H$48,Resultados_Dic3!$E$3:$E$1000,Produccion_PJ!$G54)</f>
        <v>0</v>
      </c>
      <c r="S54" s="22">
        <f>+SUMIFS(Resultados_Dic3!R$3:R$1000,Resultados_Dic3!$F$3:$F$1000,Produccion_PJ!$H54,Resultados_Dic3!$D$3:$D$1000,Produccion_PJ!$H$48,Resultados_Dic3!$E$3:$E$1000,Produccion_PJ!$G54)</f>
        <v>0</v>
      </c>
      <c r="T54" s="22">
        <f>+SUMIFS(Resultados_Dic3!S$3:S$1000,Resultados_Dic3!$F$3:$F$1000,Produccion_PJ!$H54,Resultados_Dic3!$D$3:$D$1000,Produccion_PJ!$H$48,Resultados_Dic3!$E$3:$E$1000,Produccion_PJ!$G54)</f>
        <v>0</v>
      </c>
      <c r="U54" s="22">
        <f>+SUMIFS(Resultados_Dic3!T$3:T$1000,Resultados_Dic3!$F$3:$F$1000,Produccion_PJ!$H54,Resultados_Dic3!$D$3:$D$1000,Produccion_PJ!$H$48,Resultados_Dic3!$E$3:$E$1000,Produccion_PJ!$G54)</f>
        <v>0</v>
      </c>
      <c r="V54" s="22">
        <f>+SUMIFS(Resultados_Dic3!U$3:U$1000,Resultados_Dic3!$F$3:$F$1000,Produccion_PJ!$H54,Resultados_Dic3!$D$3:$D$1000,Produccion_PJ!$H$48,Resultados_Dic3!$E$3:$E$1000,Produccion_PJ!$G54)</f>
        <v>0</v>
      </c>
      <c r="W54" s="22">
        <f>+SUMIFS(Resultados_Dic3!V$3:V$1000,Resultados_Dic3!$F$3:$F$1000,Produccion_PJ!$H54,Resultados_Dic3!$D$3:$D$1000,Produccion_PJ!$H$48,Resultados_Dic3!$E$3:$E$1000,Produccion_PJ!$G54)</f>
        <v>0</v>
      </c>
      <c r="X54" s="22">
        <f>+SUMIFS(Resultados_Dic3!W$3:W$1000,Resultados_Dic3!$F$3:$F$1000,Produccion_PJ!$H54,Resultados_Dic3!$D$3:$D$1000,Produccion_PJ!$H$48,Resultados_Dic3!$E$3:$E$1000,Produccion_PJ!$G54)</f>
        <v>0</v>
      </c>
      <c r="Y54" s="22">
        <f>+SUMIFS(Resultados_Dic3!X$3:X$1000,Resultados_Dic3!$F$3:$F$1000,Produccion_PJ!$H54,Resultados_Dic3!$D$3:$D$1000,Produccion_PJ!$H$48,Resultados_Dic3!$E$3:$E$1000,Produccion_PJ!$G54)</f>
        <v>0</v>
      </c>
      <c r="Z54" s="22">
        <f>+SUMIFS(Resultados_Dic3!Y$3:Y$1000,Resultados_Dic3!$F$3:$F$1000,Produccion_PJ!$H54,Resultados_Dic3!$D$3:$D$1000,Produccion_PJ!$H$48,Resultados_Dic3!$E$3:$E$1000,Produccion_PJ!$G54)</f>
        <v>0</v>
      </c>
      <c r="AA54" s="22">
        <f>+SUMIFS(Resultados_Dic3!Z$3:Z$1000,Resultados_Dic3!$F$3:$F$1000,Produccion_PJ!$H54,Resultados_Dic3!$D$3:$D$1000,Produccion_PJ!$H$48,Resultados_Dic3!$E$3:$E$1000,Produccion_PJ!$G54)</f>
        <v>0</v>
      </c>
      <c r="AB54" s="22">
        <f>+SUMIFS(Resultados_Dic3!AA$3:AA$1000,Resultados_Dic3!$F$3:$F$1000,Produccion_PJ!$H54,Resultados_Dic3!$D$3:$D$1000,Produccion_PJ!$H$48,Resultados_Dic3!$E$3:$E$1000,Produccion_PJ!$G54)</f>
        <v>0</v>
      </c>
      <c r="AC54" s="22">
        <f>+SUMIFS(Resultados_Dic3!AB$3:AB$1000,Resultados_Dic3!$F$3:$F$1000,Produccion_PJ!$H54,Resultados_Dic3!$D$3:$D$1000,Produccion_PJ!$H$48,Resultados_Dic3!$E$3:$E$1000,Produccion_PJ!$G54)</f>
        <v>0</v>
      </c>
      <c r="AD54" s="22">
        <f>+SUMIFS(Resultados_Dic3!AC$3:AC$1000,Resultados_Dic3!$F$3:$F$1000,Produccion_PJ!$H54,Resultados_Dic3!$D$3:$D$1000,Produccion_PJ!$H$48,Resultados_Dic3!$E$3:$E$1000,Produccion_PJ!$G54)</f>
        <v>0</v>
      </c>
      <c r="AE54" s="22">
        <f>+SUMIFS(Resultados_Dic3!AD$3:AD$1000,Resultados_Dic3!$F$3:$F$1000,Produccion_PJ!$H54,Resultados_Dic3!$D$3:$D$1000,Produccion_PJ!$H$48,Resultados_Dic3!$E$3:$E$1000,Produccion_PJ!$G54)</f>
        <v>0</v>
      </c>
      <c r="AF54" s="22">
        <f>+SUMIFS(Resultados_Dic3!AE$3:AE$1000,Resultados_Dic3!$F$3:$F$1000,Produccion_PJ!$H54,Resultados_Dic3!$D$3:$D$1000,Produccion_PJ!$H$48,Resultados_Dic3!$E$3:$E$1000,Produccion_PJ!$G54)</f>
        <v>0</v>
      </c>
      <c r="AG54" s="22">
        <f>+SUMIFS(Resultados_Dic3!AF$3:AF$1000,Resultados_Dic3!$F$3:$F$1000,Produccion_PJ!$H54,Resultados_Dic3!$D$3:$D$1000,Produccion_PJ!$H$48,Resultados_Dic3!$E$3:$E$1000,Produccion_PJ!$G54)</f>
        <v>0</v>
      </c>
      <c r="AH54" s="22">
        <f>+SUMIFS(Resultados_Dic3!AG$3:AG$1000,Resultados_Dic3!$F$3:$F$1000,Produccion_PJ!$H54,Resultados_Dic3!$D$3:$D$1000,Produccion_PJ!$H$48,Resultados_Dic3!$E$3:$E$1000,Produccion_PJ!$G54)</f>
        <v>0</v>
      </c>
      <c r="AI54" s="22">
        <f>+SUMIFS(Resultados_Dic3!AH$3:AH$1000,Resultados_Dic3!$F$3:$F$1000,Produccion_PJ!$H54,Resultados_Dic3!$D$3:$D$1000,Produccion_PJ!$H$48,Resultados_Dic3!$E$3:$E$1000,Produccion_PJ!$G54)</f>
        <v>0</v>
      </c>
      <c r="AJ54" s="22">
        <f>+SUMIFS(Resultados_Dic3!AI$3:AI$1000,Resultados_Dic3!$F$3:$F$1000,Produccion_PJ!$H54,Resultados_Dic3!$D$3:$D$1000,Produccion_PJ!$H$48,Resultados_Dic3!$E$3:$E$1000,Produccion_PJ!$G54)</f>
        <v>0</v>
      </c>
      <c r="AK54" s="22">
        <f>+SUMIFS(Resultados_Dic3!AJ$3:AJ$1000,Resultados_Dic3!$F$3:$F$1000,Produccion_PJ!$H54,Resultados_Dic3!$D$3:$D$1000,Produccion_PJ!$H$48,Resultados_Dic3!$E$3:$E$1000,Produccion_PJ!$G54)</f>
        <v>0</v>
      </c>
      <c r="AL54" s="22">
        <f>+SUMIFS(Resultados_Dic3!AK$3:AK$1000,Resultados_Dic3!$F$3:$F$1000,Produccion_PJ!$H54,Resultados_Dic3!$D$3:$D$1000,Produccion_PJ!$H$48,Resultados_Dic3!$E$3:$E$1000,Produccion_PJ!$G54)</f>
        <v>0</v>
      </c>
      <c r="AM54" s="22">
        <f>+SUMIFS(Resultados_Dic3!AL$3:AL$1000,Resultados_Dic3!$F$3:$F$1000,Produccion_PJ!$H54,Resultados_Dic3!$D$3:$D$1000,Produccion_PJ!$H$48,Resultados_Dic3!$E$3:$E$1000,Produccion_PJ!$G54)</f>
        <v>0</v>
      </c>
      <c r="AN54" s="22">
        <f>+SUMIFS(Resultados_Dic3!AM$3:AM$1000,Resultados_Dic3!$F$3:$F$1000,Produccion_PJ!$H54,Resultados_Dic3!$D$3:$D$1000,Produccion_PJ!$H$48,Resultados_Dic3!$E$3:$E$1000,Produccion_PJ!$G54)</f>
        <v>0</v>
      </c>
    </row>
    <row r="55" spans="1:40" x14ac:dyDescent="0.25">
      <c r="A55" s="2" t="s">
        <v>170</v>
      </c>
      <c r="B55">
        <f t="shared" ref="B55:B61" si="21">+B45*B63*C63</f>
        <v>9.2964732124011434E-2</v>
      </c>
      <c r="C55">
        <f>+C45*B63*C63</f>
        <v>7.5123124479611905E-2</v>
      </c>
      <c r="F55" s="18" t="str">
        <f t="shared" si="20"/>
        <v>DIC3</v>
      </c>
      <c r="G55" s="26" t="s">
        <v>97</v>
      </c>
      <c r="H55" s="2" t="s">
        <v>174</v>
      </c>
      <c r="I55" s="22">
        <f>+SUMIFS(Resultados_Dic3!H$3:H$1000,Resultados_Dic3!$F$3:$F$1000,Produccion_PJ!$H55,Resultados_Dic3!$D$3:$D$1000,Produccion_PJ!$H$48,Resultados_Dic3!$E$3:$E$1000,Produccion_PJ!$G55)</f>
        <v>165.4447887378</v>
      </c>
      <c r="J55" s="22">
        <f>+SUMIFS(Resultados_Dic3!I$3:I$1000,Resultados_Dic3!$F$3:$F$1000,Produccion_PJ!$H55,Resultados_Dic3!$D$3:$D$1000,Produccion_PJ!$H$48,Resultados_Dic3!$E$3:$E$1000,Produccion_PJ!$G55)</f>
        <v>153.89107121101301</v>
      </c>
      <c r="K55" s="22">
        <f>+SUMIFS(Resultados_Dic3!J$3:J$1000,Resultados_Dic3!$F$3:$F$1000,Produccion_PJ!$H55,Resultados_Dic3!$D$3:$D$1000,Produccion_PJ!$H$48,Resultados_Dic3!$E$3:$E$1000,Produccion_PJ!$G55)</f>
        <v>141.709099261246</v>
      </c>
      <c r="L55" s="22">
        <f>+SUMIFS(Resultados_Dic3!K$3:K$1000,Resultados_Dic3!$F$3:$F$1000,Produccion_PJ!$H55,Resultados_Dic3!$D$3:$D$1000,Produccion_PJ!$H$48,Resultados_Dic3!$E$3:$E$1000,Produccion_PJ!$G55)</f>
        <v>129.52712731147801</v>
      </c>
      <c r="M55" s="22">
        <f>+SUMIFS(Resultados_Dic3!L$3:L$1000,Resultados_Dic3!$F$3:$F$1000,Produccion_PJ!$H55,Resultados_Dic3!$D$3:$D$1000,Produccion_PJ!$H$48,Resultados_Dic3!$E$3:$E$1000,Produccion_PJ!$G55)</f>
        <v>117.34515536171099</v>
      </c>
      <c r="N55" s="22">
        <f>+SUMIFS(Resultados_Dic3!M$3:M$1000,Resultados_Dic3!$F$3:$F$1000,Produccion_PJ!$H55,Resultados_Dic3!$D$3:$D$1000,Produccion_PJ!$H$48,Resultados_Dic3!$E$3:$E$1000,Produccion_PJ!$G55)</f>
        <v>104.287916360271</v>
      </c>
      <c r="O55" s="22">
        <f>+SUMIFS(Resultados_Dic3!N$3:N$1000,Resultados_Dic3!$F$3:$F$1000,Produccion_PJ!$H55,Resultados_Dic3!$D$3:$D$1000,Produccion_PJ!$H$48,Resultados_Dic3!$E$3:$E$1000,Produccion_PJ!$G55)</f>
        <v>91.230677358831599</v>
      </c>
      <c r="P55" s="22">
        <f>+SUMIFS(Resultados_Dic3!O$3:O$1000,Resultados_Dic3!$F$3:$F$1000,Produccion_PJ!$H55,Resultados_Dic3!$D$3:$D$1000,Produccion_PJ!$H$48,Resultados_Dic3!$E$3:$E$1000,Produccion_PJ!$G55)</f>
        <v>82.212115063181301</v>
      </c>
      <c r="Q55" s="22">
        <f>+SUMIFS(Resultados_Dic3!P$3:P$1000,Resultados_Dic3!$F$3:$F$1000,Produccion_PJ!$H55,Resultados_Dic3!$D$3:$D$1000,Produccion_PJ!$H$48,Resultados_Dic3!$E$3:$E$1000,Produccion_PJ!$G55)</f>
        <v>68.086395166067106</v>
      </c>
      <c r="R55" s="22">
        <f>+SUMIFS(Resultados_Dic3!Q$3:Q$1000,Resultados_Dic3!$F$3:$F$1000,Produccion_PJ!$H55,Resultados_Dic3!$D$3:$D$1000,Produccion_PJ!$H$48,Resultados_Dic3!$E$3:$E$1000,Produccion_PJ!$G55)</f>
        <v>0</v>
      </c>
      <c r="S55" s="22">
        <f>+SUMIFS(Resultados_Dic3!R$3:R$1000,Resultados_Dic3!$F$3:$F$1000,Produccion_PJ!$H55,Resultados_Dic3!$D$3:$D$1000,Produccion_PJ!$H$48,Resultados_Dic3!$E$3:$E$1000,Produccion_PJ!$G55)</f>
        <v>0</v>
      </c>
      <c r="T55" s="22">
        <f>+SUMIFS(Resultados_Dic3!S$3:S$1000,Resultados_Dic3!$F$3:$F$1000,Produccion_PJ!$H55,Resultados_Dic3!$D$3:$D$1000,Produccion_PJ!$H$48,Resultados_Dic3!$E$3:$E$1000,Produccion_PJ!$G55)</f>
        <v>0</v>
      </c>
      <c r="U55" s="22">
        <f>+SUMIFS(Resultados_Dic3!T$3:T$1000,Resultados_Dic3!$F$3:$F$1000,Produccion_PJ!$H55,Resultados_Dic3!$D$3:$D$1000,Produccion_PJ!$H$48,Resultados_Dic3!$E$3:$E$1000,Produccion_PJ!$G55)</f>
        <v>0</v>
      </c>
      <c r="V55" s="22">
        <f>+SUMIFS(Resultados_Dic3!U$3:U$1000,Resultados_Dic3!$F$3:$F$1000,Produccion_PJ!$H55,Resultados_Dic3!$D$3:$D$1000,Produccion_PJ!$H$48,Resultados_Dic3!$E$3:$E$1000,Produccion_PJ!$G55)</f>
        <v>0</v>
      </c>
      <c r="W55" s="22">
        <f>+SUMIFS(Resultados_Dic3!V$3:V$1000,Resultados_Dic3!$F$3:$F$1000,Produccion_PJ!$H55,Resultados_Dic3!$D$3:$D$1000,Produccion_PJ!$H$48,Resultados_Dic3!$E$3:$E$1000,Produccion_PJ!$G55)</f>
        <v>0</v>
      </c>
      <c r="X55" s="22">
        <f>+SUMIFS(Resultados_Dic3!W$3:W$1000,Resultados_Dic3!$F$3:$F$1000,Produccion_PJ!$H55,Resultados_Dic3!$D$3:$D$1000,Produccion_PJ!$H$48,Resultados_Dic3!$E$3:$E$1000,Produccion_PJ!$G55)</f>
        <v>0</v>
      </c>
      <c r="Y55" s="22">
        <f>+SUMIFS(Resultados_Dic3!X$3:X$1000,Resultados_Dic3!$F$3:$F$1000,Produccion_PJ!$H55,Resultados_Dic3!$D$3:$D$1000,Produccion_PJ!$H$48,Resultados_Dic3!$E$3:$E$1000,Produccion_PJ!$G55)</f>
        <v>0</v>
      </c>
      <c r="Z55" s="22">
        <f>+SUMIFS(Resultados_Dic3!Y$3:Y$1000,Resultados_Dic3!$F$3:$F$1000,Produccion_PJ!$H55,Resultados_Dic3!$D$3:$D$1000,Produccion_PJ!$H$48,Resultados_Dic3!$E$3:$E$1000,Produccion_PJ!$G55)</f>
        <v>0</v>
      </c>
      <c r="AA55" s="22">
        <f>+SUMIFS(Resultados_Dic3!Z$3:Z$1000,Resultados_Dic3!$F$3:$F$1000,Produccion_PJ!$H55,Resultados_Dic3!$D$3:$D$1000,Produccion_PJ!$H$48,Resultados_Dic3!$E$3:$E$1000,Produccion_PJ!$G55)</f>
        <v>0</v>
      </c>
      <c r="AB55" s="22">
        <f>+SUMIFS(Resultados_Dic3!AA$3:AA$1000,Resultados_Dic3!$F$3:$F$1000,Produccion_PJ!$H55,Resultados_Dic3!$D$3:$D$1000,Produccion_PJ!$H$48,Resultados_Dic3!$E$3:$E$1000,Produccion_PJ!$G55)</f>
        <v>0</v>
      </c>
      <c r="AC55" s="22">
        <f>+SUMIFS(Resultados_Dic3!AB$3:AB$1000,Resultados_Dic3!$F$3:$F$1000,Produccion_PJ!$H55,Resultados_Dic3!$D$3:$D$1000,Produccion_PJ!$H$48,Resultados_Dic3!$E$3:$E$1000,Produccion_PJ!$G55)</f>
        <v>0</v>
      </c>
      <c r="AD55" s="22">
        <f>+SUMIFS(Resultados_Dic3!AC$3:AC$1000,Resultados_Dic3!$F$3:$F$1000,Produccion_PJ!$H55,Resultados_Dic3!$D$3:$D$1000,Produccion_PJ!$H$48,Resultados_Dic3!$E$3:$E$1000,Produccion_PJ!$G55)</f>
        <v>0</v>
      </c>
      <c r="AE55" s="22">
        <f>+SUMIFS(Resultados_Dic3!AD$3:AD$1000,Resultados_Dic3!$F$3:$F$1000,Produccion_PJ!$H55,Resultados_Dic3!$D$3:$D$1000,Produccion_PJ!$H$48,Resultados_Dic3!$E$3:$E$1000,Produccion_PJ!$G55)</f>
        <v>0</v>
      </c>
      <c r="AF55" s="22">
        <f>+SUMIFS(Resultados_Dic3!AE$3:AE$1000,Resultados_Dic3!$F$3:$F$1000,Produccion_PJ!$H55,Resultados_Dic3!$D$3:$D$1000,Produccion_PJ!$H$48,Resultados_Dic3!$E$3:$E$1000,Produccion_PJ!$G55)</f>
        <v>0</v>
      </c>
      <c r="AG55" s="22">
        <f>+SUMIFS(Resultados_Dic3!AF$3:AF$1000,Resultados_Dic3!$F$3:$F$1000,Produccion_PJ!$H55,Resultados_Dic3!$D$3:$D$1000,Produccion_PJ!$H$48,Resultados_Dic3!$E$3:$E$1000,Produccion_PJ!$G55)</f>
        <v>0</v>
      </c>
      <c r="AH55" s="22">
        <f>+SUMIFS(Resultados_Dic3!AG$3:AG$1000,Resultados_Dic3!$F$3:$F$1000,Produccion_PJ!$H55,Resultados_Dic3!$D$3:$D$1000,Produccion_PJ!$H$48,Resultados_Dic3!$E$3:$E$1000,Produccion_PJ!$G55)</f>
        <v>0</v>
      </c>
      <c r="AI55" s="22">
        <f>+SUMIFS(Resultados_Dic3!AH$3:AH$1000,Resultados_Dic3!$F$3:$F$1000,Produccion_PJ!$H55,Resultados_Dic3!$D$3:$D$1000,Produccion_PJ!$H$48,Resultados_Dic3!$E$3:$E$1000,Produccion_PJ!$G55)</f>
        <v>0</v>
      </c>
      <c r="AJ55" s="22">
        <f>+SUMIFS(Resultados_Dic3!AI$3:AI$1000,Resultados_Dic3!$F$3:$F$1000,Produccion_PJ!$H55,Resultados_Dic3!$D$3:$D$1000,Produccion_PJ!$H$48,Resultados_Dic3!$E$3:$E$1000,Produccion_PJ!$G55)</f>
        <v>0</v>
      </c>
      <c r="AK55" s="22">
        <f>+SUMIFS(Resultados_Dic3!AJ$3:AJ$1000,Resultados_Dic3!$F$3:$F$1000,Produccion_PJ!$H55,Resultados_Dic3!$D$3:$D$1000,Produccion_PJ!$H$48,Resultados_Dic3!$E$3:$E$1000,Produccion_PJ!$G55)</f>
        <v>0</v>
      </c>
      <c r="AL55" s="22">
        <f>+SUMIFS(Resultados_Dic3!AK$3:AK$1000,Resultados_Dic3!$F$3:$F$1000,Produccion_PJ!$H55,Resultados_Dic3!$D$3:$D$1000,Produccion_PJ!$H$48,Resultados_Dic3!$E$3:$E$1000,Produccion_PJ!$G55)</f>
        <v>0</v>
      </c>
      <c r="AM55" s="22">
        <f>+SUMIFS(Resultados_Dic3!AL$3:AL$1000,Resultados_Dic3!$F$3:$F$1000,Produccion_PJ!$H55,Resultados_Dic3!$D$3:$D$1000,Produccion_PJ!$H$48,Resultados_Dic3!$E$3:$E$1000,Produccion_PJ!$G55)</f>
        <v>0</v>
      </c>
      <c r="AN55" s="22">
        <f>+SUMIFS(Resultados_Dic3!AM$3:AM$1000,Resultados_Dic3!$F$3:$F$1000,Produccion_PJ!$H55,Resultados_Dic3!$D$3:$D$1000,Produccion_PJ!$H$48,Resultados_Dic3!$E$3:$E$1000,Produccion_PJ!$G55)</f>
        <v>0</v>
      </c>
    </row>
    <row r="56" spans="1:40" x14ac:dyDescent="0.25">
      <c r="A56" s="2" t="s">
        <v>171</v>
      </c>
      <c r="B56">
        <f t="shared" si="21"/>
        <v>3.2925103461752707</v>
      </c>
      <c r="C56">
        <f t="shared" ref="C56:C61" si="22">+C46*B64*C64</f>
        <v>3.182912351833536</v>
      </c>
      <c r="F56" s="18" t="str">
        <f t="shared" si="20"/>
        <v>DIC3</v>
      </c>
      <c r="G56" s="26" t="s">
        <v>98</v>
      </c>
      <c r="H56" s="2" t="s">
        <v>175</v>
      </c>
      <c r="I56" s="22">
        <f>+SUMIFS(Resultados_Dic3!H$3:H$1000,Resultados_Dic3!$F$3:$F$1000,Produccion_PJ!$H56,Resultados_Dic3!$D$3:$D$1000,Produccion_PJ!$H$48,Resultados_Dic3!$E$3:$E$1000,Produccion_PJ!$G56)</f>
        <v>29.8631785601129</v>
      </c>
      <c r="J56" s="22">
        <f>+SUMIFS(Resultados_Dic3!I$3:I$1000,Resultados_Dic3!$F$3:$F$1000,Produccion_PJ!$H56,Resultados_Dic3!$D$3:$D$1000,Produccion_PJ!$H$48,Resultados_Dic3!$E$3:$E$1000,Produccion_PJ!$G56)</f>
        <v>27.835107673690899</v>
      </c>
      <c r="K56" s="22">
        <f>+SUMIFS(Resultados_Dic3!J$3:J$1000,Resultados_Dic3!$F$3:$F$1000,Produccion_PJ!$H56,Resultados_Dic3!$D$3:$D$1000,Produccion_PJ!$H$48,Resultados_Dic3!$E$3:$E$1000,Produccion_PJ!$G56)</f>
        <v>26.5546244888037</v>
      </c>
      <c r="L56" s="22">
        <f>+SUMIFS(Resultados_Dic3!K$3:K$1000,Resultados_Dic3!$F$3:$F$1000,Produccion_PJ!$H56,Resultados_Dic3!$D$3:$D$1000,Produccion_PJ!$H$48,Resultados_Dic3!$E$3:$E$1000,Produccion_PJ!$G56)</f>
        <v>25.274141303916402</v>
      </c>
      <c r="M56" s="22">
        <f>+SUMIFS(Resultados_Dic3!L$3:L$1000,Resultados_Dic3!$F$3:$F$1000,Produccion_PJ!$H56,Resultados_Dic3!$D$3:$D$1000,Produccion_PJ!$H$48,Resultados_Dic3!$E$3:$E$1000,Produccion_PJ!$G56)</f>
        <v>23.993658119029199</v>
      </c>
      <c r="N56" s="22">
        <f>+SUMIFS(Resultados_Dic3!M$3:M$1000,Resultados_Dic3!$F$3:$F$1000,Produccion_PJ!$H56,Resultados_Dic3!$D$3:$D$1000,Produccion_PJ!$H$48,Resultados_Dic3!$E$3:$E$1000,Produccion_PJ!$G56)</f>
        <v>22.134185162983901</v>
      </c>
      <c r="O56" s="22">
        <f>+SUMIFS(Resultados_Dic3!N$3:N$1000,Resultados_Dic3!$F$3:$F$1000,Produccion_PJ!$H56,Resultados_Dic3!$D$3:$D$1000,Produccion_PJ!$H$48,Resultados_Dic3!$E$3:$E$1000,Produccion_PJ!$G56)</f>
        <v>20.274712206938698</v>
      </c>
      <c r="P56" s="22">
        <f>+SUMIFS(Resultados_Dic3!O$3:O$1000,Resultados_Dic3!$F$3:$F$1000,Produccion_PJ!$H56,Resultados_Dic3!$D$3:$D$1000,Produccion_PJ!$H$48,Resultados_Dic3!$E$3:$E$1000,Produccion_PJ!$G56)</f>
        <v>18.726233977591001</v>
      </c>
      <c r="Q56" s="22">
        <f>+SUMIFS(Resultados_Dic3!P$3:P$1000,Resultados_Dic3!$F$3:$F$1000,Produccion_PJ!$H56,Resultados_Dic3!$D$3:$D$1000,Produccion_PJ!$H$48,Resultados_Dic3!$E$3:$E$1000,Produccion_PJ!$G56)</f>
        <v>17.1777557482433</v>
      </c>
      <c r="R56" s="22">
        <f>+SUMIFS(Resultados_Dic3!Q$3:Q$1000,Resultados_Dic3!$F$3:$F$1000,Produccion_PJ!$H56,Resultados_Dic3!$D$3:$D$1000,Produccion_PJ!$H$48,Resultados_Dic3!$E$3:$E$1000,Produccion_PJ!$G56)</f>
        <v>15.701035545493299</v>
      </c>
      <c r="S56" s="22">
        <f>+SUMIFS(Resultados_Dic3!R$3:R$1000,Resultados_Dic3!$F$3:$F$1000,Produccion_PJ!$H56,Resultados_Dic3!$D$3:$D$1000,Produccion_PJ!$H$48,Resultados_Dic3!$E$3:$E$1000,Produccion_PJ!$G56)</f>
        <v>14.224315342743401</v>
      </c>
      <c r="T56" s="22">
        <f>+SUMIFS(Resultados_Dic3!S$3:S$1000,Resultados_Dic3!$F$3:$F$1000,Produccion_PJ!$H56,Resultados_Dic3!$D$3:$D$1000,Produccion_PJ!$H$48,Resultados_Dic3!$E$3:$E$1000,Produccion_PJ!$G56)</f>
        <v>12.7475951399934</v>
      </c>
      <c r="U56" s="22">
        <f>+SUMIFS(Resultados_Dic3!T$3:T$1000,Resultados_Dic3!$F$3:$F$1000,Produccion_PJ!$H56,Resultados_Dic3!$D$3:$D$1000,Produccion_PJ!$H$48,Resultados_Dic3!$E$3:$E$1000,Produccion_PJ!$G56)</f>
        <v>11.9833461574607</v>
      </c>
      <c r="V56" s="22">
        <f>+SUMIFS(Resultados_Dic3!U$3:U$1000,Resultados_Dic3!$F$3:$F$1000,Produccion_PJ!$H56,Resultados_Dic3!$D$3:$D$1000,Produccion_PJ!$H$48,Resultados_Dic3!$E$3:$E$1000,Produccion_PJ!$G56)</f>
        <v>11.219097174928001</v>
      </c>
      <c r="W56" s="22">
        <f>+SUMIFS(Resultados_Dic3!V$3:V$1000,Resultados_Dic3!$F$3:$F$1000,Produccion_PJ!$H56,Resultados_Dic3!$D$3:$D$1000,Produccion_PJ!$H$48,Resultados_Dic3!$E$3:$E$1000,Produccion_PJ!$G56)</f>
        <v>3.3312680611252699</v>
      </c>
      <c r="X56" s="22">
        <f>+SUMIFS(Resultados_Dic3!W$3:W$1000,Resultados_Dic3!$F$3:$F$1000,Produccion_PJ!$H56,Resultados_Dic3!$D$3:$D$1000,Produccion_PJ!$H$48,Resultados_Dic3!$E$3:$E$1000,Produccion_PJ!$G56)</f>
        <v>0</v>
      </c>
      <c r="Y56" s="22">
        <f>+SUMIFS(Resultados_Dic3!X$3:X$1000,Resultados_Dic3!$F$3:$F$1000,Produccion_PJ!$H56,Resultados_Dic3!$D$3:$D$1000,Produccion_PJ!$H$48,Resultados_Dic3!$E$3:$E$1000,Produccion_PJ!$G56)</f>
        <v>0</v>
      </c>
      <c r="Z56" s="22">
        <f>+SUMIFS(Resultados_Dic3!Y$3:Y$1000,Resultados_Dic3!$F$3:$F$1000,Produccion_PJ!$H56,Resultados_Dic3!$D$3:$D$1000,Produccion_PJ!$H$48,Resultados_Dic3!$E$3:$E$1000,Produccion_PJ!$G56)</f>
        <v>0</v>
      </c>
      <c r="AA56" s="22">
        <f>+SUMIFS(Resultados_Dic3!Z$3:Z$1000,Resultados_Dic3!$F$3:$F$1000,Produccion_PJ!$H56,Resultados_Dic3!$D$3:$D$1000,Produccion_PJ!$H$48,Resultados_Dic3!$E$3:$E$1000,Produccion_PJ!$G56)</f>
        <v>0</v>
      </c>
      <c r="AB56" s="22">
        <f>+SUMIFS(Resultados_Dic3!AA$3:AA$1000,Resultados_Dic3!$F$3:$F$1000,Produccion_PJ!$H56,Resultados_Dic3!$D$3:$D$1000,Produccion_PJ!$H$48,Resultados_Dic3!$E$3:$E$1000,Produccion_PJ!$G56)</f>
        <v>0</v>
      </c>
      <c r="AC56" s="22">
        <f>+SUMIFS(Resultados_Dic3!AB$3:AB$1000,Resultados_Dic3!$F$3:$F$1000,Produccion_PJ!$H56,Resultados_Dic3!$D$3:$D$1000,Produccion_PJ!$H$48,Resultados_Dic3!$E$3:$E$1000,Produccion_PJ!$G56)</f>
        <v>0</v>
      </c>
      <c r="AD56" s="22">
        <f>+SUMIFS(Resultados_Dic3!AC$3:AC$1000,Resultados_Dic3!$F$3:$F$1000,Produccion_PJ!$H56,Resultados_Dic3!$D$3:$D$1000,Produccion_PJ!$H$48,Resultados_Dic3!$E$3:$E$1000,Produccion_PJ!$G56)</f>
        <v>0</v>
      </c>
      <c r="AE56" s="22">
        <f>+SUMIFS(Resultados_Dic3!AD$3:AD$1000,Resultados_Dic3!$F$3:$F$1000,Produccion_PJ!$H56,Resultados_Dic3!$D$3:$D$1000,Produccion_PJ!$H$48,Resultados_Dic3!$E$3:$E$1000,Produccion_PJ!$G56)</f>
        <v>0</v>
      </c>
      <c r="AF56" s="22">
        <f>+SUMIFS(Resultados_Dic3!AE$3:AE$1000,Resultados_Dic3!$F$3:$F$1000,Produccion_PJ!$H56,Resultados_Dic3!$D$3:$D$1000,Produccion_PJ!$H$48,Resultados_Dic3!$E$3:$E$1000,Produccion_PJ!$G56)</f>
        <v>0</v>
      </c>
      <c r="AG56" s="22">
        <f>+SUMIFS(Resultados_Dic3!AF$3:AF$1000,Resultados_Dic3!$F$3:$F$1000,Produccion_PJ!$H56,Resultados_Dic3!$D$3:$D$1000,Produccion_PJ!$H$48,Resultados_Dic3!$E$3:$E$1000,Produccion_PJ!$G56)</f>
        <v>0</v>
      </c>
      <c r="AH56" s="22">
        <f>+SUMIFS(Resultados_Dic3!AG$3:AG$1000,Resultados_Dic3!$F$3:$F$1000,Produccion_PJ!$H56,Resultados_Dic3!$D$3:$D$1000,Produccion_PJ!$H$48,Resultados_Dic3!$E$3:$E$1000,Produccion_PJ!$G56)</f>
        <v>0</v>
      </c>
      <c r="AI56" s="22">
        <f>+SUMIFS(Resultados_Dic3!AH$3:AH$1000,Resultados_Dic3!$F$3:$F$1000,Produccion_PJ!$H56,Resultados_Dic3!$D$3:$D$1000,Produccion_PJ!$H$48,Resultados_Dic3!$E$3:$E$1000,Produccion_PJ!$G56)</f>
        <v>0</v>
      </c>
      <c r="AJ56" s="22">
        <f>+SUMIFS(Resultados_Dic3!AI$3:AI$1000,Resultados_Dic3!$F$3:$F$1000,Produccion_PJ!$H56,Resultados_Dic3!$D$3:$D$1000,Produccion_PJ!$H$48,Resultados_Dic3!$E$3:$E$1000,Produccion_PJ!$G56)</f>
        <v>0</v>
      </c>
      <c r="AK56" s="22">
        <f>+SUMIFS(Resultados_Dic3!AJ$3:AJ$1000,Resultados_Dic3!$F$3:$F$1000,Produccion_PJ!$H56,Resultados_Dic3!$D$3:$D$1000,Produccion_PJ!$H$48,Resultados_Dic3!$E$3:$E$1000,Produccion_PJ!$G56)</f>
        <v>0</v>
      </c>
      <c r="AL56" s="22">
        <f>+SUMIFS(Resultados_Dic3!AK$3:AK$1000,Resultados_Dic3!$F$3:$F$1000,Produccion_PJ!$H56,Resultados_Dic3!$D$3:$D$1000,Produccion_PJ!$H$48,Resultados_Dic3!$E$3:$E$1000,Produccion_PJ!$G56)</f>
        <v>0</v>
      </c>
      <c r="AM56" s="22">
        <f>+SUMIFS(Resultados_Dic3!AL$3:AL$1000,Resultados_Dic3!$F$3:$F$1000,Produccion_PJ!$H56,Resultados_Dic3!$D$3:$D$1000,Produccion_PJ!$H$48,Resultados_Dic3!$E$3:$E$1000,Produccion_PJ!$G56)</f>
        <v>0</v>
      </c>
      <c r="AN56" s="22">
        <f>+SUMIFS(Resultados_Dic3!AM$3:AM$1000,Resultados_Dic3!$F$3:$F$1000,Produccion_PJ!$H56,Resultados_Dic3!$D$3:$D$1000,Produccion_PJ!$H$48,Resultados_Dic3!$E$3:$E$1000,Produccion_PJ!$G56)</f>
        <v>0</v>
      </c>
    </row>
    <row r="57" spans="1:40" x14ac:dyDescent="0.25">
      <c r="A57" s="2" t="s">
        <v>172</v>
      </c>
      <c r="B57">
        <f t="shared" si="21"/>
        <v>1.2935728583890118</v>
      </c>
      <c r="C57">
        <f t="shared" si="22"/>
        <v>1.2244315605104732</v>
      </c>
      <c r="F57" s="18" t="str">
        <f t="shared" si="20"/>
        <v>DIC3</v>
      </c>
      <c r="G57" s="26" t="s">
        <v>99</v>
      </c>
      <c r="H57" s="2" t="s">
        <v>176</v>
      </c>
      <c r="I57" s="22">
        <f>+SUMIFS(Resultados_Dic3!H$3:H$1000,Resultados_Dic3!$F$3:$F$1000,Produccion_PJ!$H57,Resultados_Dic3!$D$3:$D$1000,Produccion_PJ!$H$48,Resultados_Dic3!$E$3:$E$1000,Produccion_PJ!$G57)</f>
        <v>13.805861909055601</v>
      </c>
      <c r="J57" s="22">
        <f>+SUMIFS(Resultados_Dic3!I$3:I$1000,Resultados_Dic3!$F$3:$F$1000,Produccion_PJ!$H57,Resultados_Dic3!$D$3:$D$1000,Produccion_PJ!$H$48,Resultados_Dic3!$E$3:$E$1000,Produccion_PJ!$G57)</f>
        <v>13.5550177604217</v>
      </c>
      <c r="K57" s="22">
        <f>+SUMIFS(Resultados_Dic3!J$3:J$1000,Resultados_Dic3!$F$3:$F$1000,Produccion_PJ!$H57,Resultados_Dic3!$D$3:$D$1000,Produccion_PJ!$H$48,Resultados_Dic3!$E$3:$E$1000,Produccion_PJ!$G57)</f>
        <v>13.563467780935101</v>
      </c>
      <c r="L57" s="22">
        <f>+SUMIFS(Resultados_Dic3!K$3:K$1000,Resultados_Dic3!$F$3:$F$1000,Produccion_PJ!$H57,Resultados_Dic3!$D$3:$D$1000,Produccion_PJ!$H$48,Resultados_Dic3!$E$3:$E$1000,Produccion_PJ!$G57)</f>
        <v>13.571917801448601</v>
      </c>
      <c r="M57" s="22">
        <f>+SUMIFS(Resultados_Dic3!L$3:L$1000,Resultados_Dic3!$F$3:$F$1000,Produccion_PJ!$H57,Resultados_Dic3!$D$3:$D$1000,Produccion_PJ!$H$48,Resultados_Dic3!$E$3:$E$1000,Produccion_PJ!$G57)</f>
        <v>13.580367821962</v>
      </c>
      <c r="N57" s="22">
        <f>+SUMIFS(Resultados_Dic3!M$3:M$1000,Resultados_Dic3!$F$3:$F$1000,Produccion_PJ!$H57,Resultados_Dic3!$D$3:$D$1000,Produccion_PJ!$H$48,Resultados_Dic3!$E$3:$E$1000,Produccion_PJ!$G57)</f>
        <v>12.546837742054301</v>
      </c>
      <c r="O57" s="22">
        <f>+SUMIFS(Resultados_Dic3!N$3:N$1000,Resultados_Dic3!$F$3:$F$1000,Produccion_PJ!$H57,Resultados_Dic3!$D$3:$D$1000,Produccion_PJ!$H$48,Resultados_Dic3!$E$3:$E$1000,Produccion_PJ!$G57)</f>
        <v>11.5133076621466</v>
      </c>
      <c r="P57" s="22">
        <f>+SUMIFS(Resultados_Dic3!O$3:O$1000,Resultados_Dic3!$F$3:$F$1000,Produccion_PJ!$H57,Resultados_Dic3!$D$3:$D$1000,Produccion_PJ!$H$48,Resultados_Dic3!$E$3:$E$1000,Produccion_PJ!$G57)</f>
        <v>10.662834575070701</v>
      </c>
      <c r="Q57" s="22">
        <f>+SUMIFS(Resultados_Dic3!P$3:P$1000,Resultados_Dic3!$F$3:$F$1000,Produccion_PJ!$H57,Resultados_Dic3!$D$3:$D$1000,Produccion_PJ!$H$48,Resultados_Dic3!$E$3:$E$1000,Produccion_PJ!$G57)</f>
        <v>9.8123614879947105</v>
      </c>
      <c r="R57" s="22">
        <f>+SUMIFS(Resultados_Dic3!Q$3:Q$1000,Resultados_Dic3!$F$3:$F$1000,Produccion_PJ!$H57,Resultados_Dic3!$D$3:$D$1000,Produccion_PJ!$H$48,Resultados_Dic3!$E$3:$E$1000,Produccion_PJ!$G57)</f>
        <v>9.1074108162161203</v>
      </c>
      <c r="S57" s="22">
        <f>+SUMIFS(Resultados_Dic3!R$3:R$1000,Resultados_Dic3!$F$3:$F$1000,Produccion_PJ!$H57,Resultados_Dic3!$D$3:$D$1000,Produccion_PJ!$H$48,Resultados_Dic3!$E$3:$E$1000,Produccion_PJ!$G57)</f>
        <v>8.4024601444375406</v>
      </c>
      <c r="T57" s="22">
        <f>+SUMIFS(Resultados_Dic3!S$3:S$1000,Resultados_Dic3!$F$3:$F$1000,Produccion_PJ!$H57,Resultados_Dic3!$D$3:$D$1000,Produccion_PJ!$H$48,Resultados_Dic3!$E$3:$E$1000,Produccion_PJ!$G57)</f>
        <v>7.6975094726589504</v>
      </c>
      <c r="U57" s="22">
        <f>+SUMIFS(Resultados_Dic3!T$3:T$1000,Resultados_Dic3!$F$3:$F$1000,Produccion_PJ!$H57,Resultados_Dic3!$D$3:$D$1000,Produccion_PJ!$H$48,Resultados_Dic3!$E$3:$E$1000,Produccion_PJ!$G57)</f>
        <v>7.2029695803141296</v>
      </c>
      <c r="V57" s="22">
        <f>+SUMIFS(Resultados_Dic3!U$3:U$1000,Resultados_Dic3!$F$3:$F$1000,Produccion_PJ!$H57,Resultados_Dic3!$D$3:$D$1000,Produccion_PJ!$H$48,Resultados_Dic3!$E$3:$E$1000,Produccion_PJ!$G57)</f>
        <v>6.7084296879692999</v>
      </c>
      <c r="W57" s="22">
        <f>+SUMIFS(Resultados_Dic3!V$3:V$1000,Resultados_Dic3!$F$3:$F$1000,Produccion_PJ!$H57,Resultados_Dic3!$D$3:$D$1000,Produccion_PJ!$H$48,Resultados_Dic3!$E$3:$E$1000,Produccion_PJ!$G57)</f>
        <v>3.25227996904884</v>
      </c>
      <c r="X57" s="22">
        <f>+SUMIFS(Resultados_Dic3!W$3:W$1000,Resultados_Dic3!$F$3:$F$1000,Produccion_PJ!$H57,Resultados_Dic3!$D$3:$D$1000,Produccion_PJ!$H$48,Resultados_Dic3!$E$3:$E$1000,Produccion_PJ!$G57)</f>
        <v>0</v>
      </c>
      <c r="Y57" s="22">
        <f>+SUMIFS(Resultados_Dic3!X$3:X$1000,Resultados_Dic3!$F$3:$F$1000,Produccion_PJ!$H57,Resultados_Dic3!$D$3:$D$1000,Produccion_PJ!$H$48,Resultados_Dic3!$E$3:$E$1000,Produccion_PJ!$G57)</f>
        <v>0</v>
      </c>
      <c r="Z57" s="22">
        <f>+SUMIFS(Resultados_Dic3!Y$3:Y$1000,Resultados_Dic3!$F$3:$F$1000,Produccion_PJ!$H57,Resultados_Dic3!$D$3:$D$1000,Produccion_PJ!$H$48,Resultados_Dic3!$E$3:$E$1000,Produccion_PJ!$G57)</f>
        <v>0</v>
      </c>
      <c r="AA57" s="22">
        <f>+SUMIFS(Resultados_Dic3!Z$3:Z$1000,Resultados_Dic3!$F$3:$F$1000,Produccion_PJ!$H57,Resultados_Dic3!$D$3:$D$1000,Produccion_PJ!$H$48,Resultados_Dic3!$E$3:$E$1000,Produccion_PJ!$G57)</f>
        <v>0</v>
      </c>
      <c r="AB57" s="22">
        <f>+SUMIFS(Resultados_Dic3!AA$3:AA$1000,Resultados_Dic3!$F$3:$F$1000,Produccion_PJ!$H57,Resultados_Dic3!$D$3:$D$1000,Produccion_PJ!$H$48,Resultados_Dic3!$E$3:$E$1000,Produccion_PJ!$G57)</f>
        <v>0</v>
      </c>
      <c r="AC57" s="22">
        <f>+SUMIFS(Resultados_Dic3!AB$3:AB$1000,Resultados_Dic3!$F$3:$F$1000,Produccion_PJ!$H57,Resultados_Dic3!$D$3:$D$1000,Produccion_PJ!$H$48,Resultados_Dic3!$E$3:$E$1000,Produccion_PJ!$G57)</f>
        <v>0</v>
      </c>
      <c r="AD57" s="22">
        <f>+SUMIFS(Resultados_Dic3!AC$3:AC$1000,Resultados_Dic3!$F$3:$F$1000,Produccion_PJ!$H57,Resultados_Dic3!$D$3:$D$1000,Produccion_PJ!$H$48,Resultados_Dic3!$E$3:$E$1000,Produccion_PJ!$G57)</f>
        <v>0</v>
      </c>
      <c r="AE57" s="22">
        <f>+SUMIFS(Resultados_Dic3!AD$3:AD$1000,Resultados_Dic3!$F$3:$F$1000,Produccion_PJ!$H57,Resultados_Dic3!$D$3:$D$1000,Produccion_PJ!$H$48,Resultados_Dic3!$E$3:$E$1000,Produccion_PJ!$G57)</f>
        <v>0</v>
      </c>
      <c r="AF57" s="22">
        <f>+SUMIFS(Resultados_Dic3!AE$3:AE$1000,Resultados_Dic3!$F$3:$F$1000,Produccion_PJ!$H57,Resultados_Dic3!$D$3:$D$1000,Produccion_PJ!$H$48,Resultados_Dic3!$E$3:$E$1000,Produccion_PJ!$G57)</f>
        <v>0</v>
      </c>
      <c r="AG57" s="22">
        <f>+SUMIFS(Resultados_Dic3!AF$3:AF$1000,Resultados_Dic3!$F$3:$F$1000,Produccion_PJ!$H57,Resultados_Dic3!$D$3:$D$1000,Produccion_PJ!$H$48,Resultados_Dic3!$E$3:$E$1000,Produccion_PJ!$G57)</f>
        <v>0</v>
      </c>
      <c r="AH57" s="22">
        <f>+SUMIFS(Resultados_Dic3!AG$3:AG$1000,Resultados_Dic3!$F$3:$F$1000,Produccion_PJ!$H57,Resultados_Dic3!$D$3:$D$1000,Produccion_PJ!$H$48,Resultados_Dic3!$E$3:$E$1000,Produccion_PJ!$G57)</f>
        <v>0</v>
      </c>
      <c r="AI57" s="22">
        <f>+SUMIFS(Resultados_Dic3!AH$3:AH$1000,Resultados_Dic3!$F$3:$F$1000,Produccion_PJ!$H57,Resultados_Dic3!$D$3:$D$1000,Produccion_PJ!$H$48,Resultados_Dic3!$E$3:$E$1000,Produccion_PJ!$G57)</f>
        <v>0</v>
      </c>
      <c r="AJ57" s="22">
        <f>+SUMIFS(Resultados_Dic3!AI$3:AI$1000,Resultados_Dic3!$F$3:$F$1000,Produccion_PJ!$H57,Resultados_Dic3!$D$3:$D$1000,Produccion_PJ!$H$48,Resultados_Dic3!$E$3:$E$1000,Produccion_PJ!$G57)</f>
        <v>0</v>
      </c>
      <c r="AK57" s="22">
        <f>+SUMIFS(Resultados_Dic3!AJ$3:AJ$1000,Resultados_Dic3!$F$3:$F$1000,Produccion_PJ!$H57,Resultados_Dic3!$D$3:$D$1000,Produccion_PJ!$H$48,Resultados_Dic3!$E$3:$E$1000,Produccion_PJ!$G57)</f>
        <v>0</v>
      </c>
      <c r="AL57" s="22">
        <f>+SUMIFS(Resultados_Dic3!AK$3:AK$1000,Resultados_Dic3!$F$3:$F$1000,Produccion_PJ!$H57,Resultados_Dic3!$D$3:$D$1000,Produccion_PJ!$H$48,Resultados_Dic3!$E$3:$E$1000,Produccion_PJ!$G57)</f>
        <v>0</v>
      </c>
      <c r="AM57" s="22">
        <f>+SUMIFS(Resultados_Dic3!AL$3:AL$1000,Resultados_Dic3!$F$3:$F$1000,Produccion_PJ!$H57,Resultados_Dic3!$D$3:$D$1000,Produccion_PJ!$H$48,Resultados_Dic3!$E$3:$E$1000,Produccion_PJ!$G57)</f>
        <v>0</v>
      </c>
      <c r="AN57" s="22">
        <f>+SUMIFS(Resultados_Dic3!AM$3:AM$1000,Resultados_Dic3!$F$3:$F$1000,Produccion_PJ!$H57,Resultados_Dic3!$D$3:$D$1000,Produccion_PJ!$H$48,Resultados_Dic3!$E$3:$E$1000,Produccion_PJ!$G57)</f>
        <v>0</v>
      </c>
    </row>
    <row r="58" spans="1:40" s="16" customFormat="1" x14ac:dyDescent="0.25">
      <c r="A58" s="2" t="s">
        <v>173</v>
      </c>
      <c r="B58">
        <f t="shared" si="21"/>
        <v>1.6493939138753564</v>
      </c>
      <c r="C58">
        <f t="shared" si="22"/>
        <v>1.5586173017929126</v>
      </c>
      <c r="D58" s="44"/>
      <c r="F58" s="13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</row>
    <row r="59" spans="1:40" x14ac:dyDescent="0.25">
      <c r="A59" s="2" t="s">
        <v>174</v>
      </c>
      <c r="B59">
        <f t="shared" si="21"/>
        <v>0.77348781465458982</v>
      </c>
      <c r="C59">
        <f t="shared" si="22"/>
        <v>0.7194718508450948</v>
      </c>
    </row>
    <row r="60" spans="1:40" x14ac:dyDescent="0.25">
      <c r="A60" s="2" t="s">
        <v>175</v>
      </c>
      <c r="B60">
        <f t="shared" si="21"/>
        <v>0.24355740257666031</v>
      </c>
      <c r="C60">
        <f t="shared" si="22"/>
        <v>0.22701691019926679</v>
      </c>
    </row>
    <row r="61" spans="1:40" x14ac:dyDescent="0.25">
      <c r="A61" s="2" t="s">
        <v>176</v>
      </c>
      <c r="B61">
        <f t="shared" si="21"/>
        <v>0.24670567078629174</v>
      </c>
      <c r="C61">
        <f t="shared" si="22"/>
        <v>0.24222317817849934</v>
      </c>
    </row>
    <row r="62" spans="1:40" ht="18.75" x14ac:dyDescent="0.3">
      <c r="H62" s="36" t="s">
        <v>343</v>
      </c>
    </row>
    <row r="63" spans="1:40" x14ac:dyDescent="0.25">
      <c r="B63">
        <v>1</v>
      </c>
      <c r="C63">
        <v>1.3536181760480828E-3</v>
      </c>
      <c r="H63" s="20" t="s">
        <v>344</v>
      </c>
    </row>
    <row r="64" spans="1:40" x14ac:dyDescent="0.25">
      <c r="B64">
        <v>0.70411500249785086</v>
      </c>
      <c r="C64">
        <v>1.2742168638979654E-2</v>
      </c>
    </row>
    <row r="65" spans="1:40" x14ac:dyDescent="0.25">
      <c r="B65">
        <v>2.8224919834781799E-3</v>
      </c>
      <c r="C65">
        <v>0.629546685042083</v>
      </c>
      <c r="I65" s="5">
        <v>2019</v>
      </c>
      <c r="J65" s="5">
        <v>2020</v>
      </c>
      <c r="K65" s="5">
        <v>2021</v>
      </c>
      <c r="L65" s="5">
        <v>2022</v>
      </c>
      <c r="M65" s="5">
        <v>2023</v>
      </c>
      <c r="N65" s="5">
        <v>2024</v>
      </c>
      <c r="O65" s="5">
        <v>2025</v>
      </c>
      <c r="P65" s="5">
        <v>2026</v>
      </c>
      <c r="Q65" s="5">
        <v>2027</v>
      </c>
      <c r="R65" s="5">
        <v>2028</v>
      </c>
      <c r="S65" s="5">
        <v>2029</v>
      </c>
      <c r="T65" s="5">
        <v>2030</v>
      </c>
      <c r="U65" s="5">
        <v>2031</v>
      </c>
      <c r="V65" s="5">
        <v>2032</v>
      </c>
      <c r="W65" s="5">
        <v>2033</v>
      </c>
      <c r="X65" s="5">
        <v>2034</v>
      </c>
      <c r="Y65" s="5">
        <v>2035</v>
      </c>
      <c r="Z65" s="5">
        <v>2036</v>
      </c>
      <c r="AA65" s="5">
        <v>2037</v>
      </c>
      <c r="AB65" s="5">
        <v>2038</v>
      </c>
      <c r="AC65" s="5">
        <v>2039</v>
      </c>
      <c r="AD65" s="5">
        <v>2040</v>
      </c>
      <c r="AE65" s="5">
        <v>2041</v>
      </c>
      <c r="AF65" s="5">
        <v>2042</v>
      </c>
      <c r="AG65" s="5">
        <v>2043</v>
      </c>
      <c r="AH65" s="5">
        <v>2044</v>
      </c>
      <c r="AI65" s="5">
        <v>2045</v>
      </c>
      <c r="AJ65" s="5">
        <v>2046</v>
      </c>
      <c r="AK65" s="5">
        <v>2047</v>
      </c>
      <c r="AL65" s="5">
        <v>2048</v>
      </c>
      <c r="AM65" s="5">
        <v>2049</v>
      </c>
      <c r="AN65" s="5">
        <v>2050</v>
      </c>
    </row>
    <row r="66" spans="1:40" x14ac:dyDescent="0.25">
      <c r="B66">
        <v>0.2264193930205074</v>
      </c>
      <c r="C66">
        <v>1</v>
      </c>
      <c r="F66" s="18" t="str">
        <f>+$F$1</f>
        <v>DIC3</v>
      </c>
      <c r="H66" s="2" t="s">
        <v>170</v>
      </c>
      <c r="I66" s="22">
        <f>+I25-I51</f>
        <v>9.2964732123988369E-2</v>
      </c>
      <c r="J66" s="22">
        <f t="shared" ref="J66:AN72" si="23">+J25-J51</f>
        <v>7.5123124479596015E-2</v>
      </c>
      <c r="K66" s="22">
        <f t="shared" si="23"/>
        <v>5.8817297097405685E-2</v>
      </c>
      <c r="L66" s="22">
        <f t="shared" si="23"/>
        <v>6.8687577822700518E-2</v>
      </c>
      <c r="M66" s="22">
        <f t="shared" si="23"/>
        <v>6.5469804494100003E-2</v>
      </c>
      <c r="N66" s="22">
        <f t="shared" si="23"/>
        <v>0</v>
      </c>
      <c r="O66" s="22">
        <f t="shared" si="23"/>
        <v>0</v>
      </c>
      <c r="P66" s="22">
        <f t="shared" si="23"/>
        <v>0</v>
      </c>
      <c r="Q66" s="22">
        <f t="shared" si="23"/>
        <v>0</v>
      </c>
      <c r="R66" s="22">
        <f t="shared" si="23"/>
        <v>0</v>
      </c>
      <c r="S66" s="22">
        <f t="shared" si="23"/>
        <v>0</v>
      </c>
      <c r="T66" s="22">
        <f t="shared" si="23"/>
        <v>0</v>
      </c>
      <c r="U66" s="22">
        <f t="shared" si="23"/>
        <v>0</v>
      </c>
      <c r="V66" s="22">
        <f t="shared" si="23"/>
        <v>0</v>
      </c>
      <c r="W66" s="22">
        <f t="shared" si="23"/>
        <v>0</v>
      </c>
      <c r="X66" s="22">
        <f t="shared" si="23"/>
        <v>0</v>
      </c>
      <c r="Y66" s="22">
        <f t="shared" si="23"/>
        <v>0</v>
      </c>
      <c r="Z66" s="22">
        <f t="shared" si="23"/>
        <v>0</v>
      </c>
      <c r="AA66" s="22">
        <f t="shared" si="23"/>
        <v>0</v>
      </c>
      <c r="AB66" s="22">
        <f t="shared" si="23"/>
        <v>0</v>
      </c>
      <c r="AC66" s="22">
        <f t="shared" si="23"/>
        <v>0</v>
      </c>
      <c r="AD66" s="22">
        <f t="shared" si="23"/>
        <v>0</v>
      </c>
      <c r="AE66" s="22">
        <f t="shared" si="23"/>
        <v>0</v>
      </c>
      <c r="AF66" s="22">
        <f t="shared" si="23"/>
        <v>0</v>
      </c>
      <c r="AG66" s="22">
        <f t="shared" si="23"/>
        <v>0</v>
      </c>
      <c r="AH66" s="22">
        <f t="shared" si="23"/>
        <v>0</v>
      </c>
      <c r="AI66" s="22">
        <f t="shared" si="23"/>
        <v>0</v>
      </c>
      <c r="AJ66" s="22">
        <f t="shared" si="23"/>
        <v>0</v>
      </c>
      <c r="AK66" s="22">
        <f t="shared" si="23"/>
        <v>0</v>
      </c>
      <c r="AL66" s="22">
        <f t="shared" si="23"/>
        <v>0</v>
      </c>
      <c r="AM66" s="22">
        <f t="shared" si="23"/>
        <v>0</v>
      </c>
      <c r="AN66" s="22">
        <f t="shared" si="23"/>
        <v>0</v>
      </c>
    </row>
    <row r="67" spans="1:40" x14ac:dyDescent="0.25">
      <c r="B67">
        <v>2.9005932398423979E-2</v>
      </c>
      <c r="C67">
        <v>0.16043084496523574</v>
      </c>
      <c r="F67" s="18" t="str">
        <f t="shared" ref="F67:F72" si="24">+$F$1</f>
        <v>DIC3</v>
      </c>
      <c r="H67" s="2" t="s">
        <v>171</v>
      </c>
      <c r="I67" s="22">
        <f t="shared" ref="I67:X72" si="25">+I26-I52</f>
        <v>3.2925103461749927</v>
      </c>
      <c r="J67" s="22">
        <f t="shared" si="25"/>
        <v>3.1829123518329538</v>
      </c>
      <c r="K67" s="22">
        <f t="shared" si="25"/>
        <v>2.8623651303929591</v>
      </c>
      <c r="L67" s="22">
        <f t="shared" si="25"/>
        <v>2.8380692650319475</v>
      </c>
      <c r="M67" s="22">
        <f t="shared" si="25"/>
        <v>1.5617315908980061</v>
      </c>
      <c r="N67" s="22">
        <f t="shared" si="25"/>
        <v>1.5617315908980061</v>
      </c>
      <c r="O67" s="22">
        <f t="shared" si="25"/>
        <v>1.5617315908980061</v>
      </c>
      <c r="P67" s="22">
        <f t="shared" si="25"/>
        <v>1.5617315908980061</v>
      </c>
      <c r="Q67" s="22">
        <f t="shared" si="25"/>
        <v>0.48857745584960099</v>
      </c>
      <c r="R67" s="22">
        <f t="shared" si="25"/>
        <v>0.16684421886500189</v>
      </c>
      <c r="S67" s="22">
        <f t="shared" si="25"/>
        <v>8.3548637116580338E-2</v>
      </c>
      <c r="T67" s="22">
        <f t="shared" si="25"/>
        <v>0</v>
      </c>
      <c r="U67" s="22">
        <f t="shared" si="25"/>
        <v>0</v>
      </c>
      <c r="V67" s="22">
        <f t="shared" si="25"/>
        <v>0</v>
      </c>
      <c r="W67" s="22">
        <f t="shared" si="25"/>
        <v>0</v>
      </c>
      <c r="X67" s="22">
        <f t="shared" si="25"/>
        <v>0</v>
      </c>
      <c r="Y67" s="22">
        <f t="shared" si="23"/>
        <v>0</v>
      </c>
      <c r="Z67" s="22">
        <f t="shared" si="23"/>
        <v>0</v>
      </c>
      <c r="AA67" s="22">
        <f t="shared" si="23"/>
        <v>0</v>
      </c>
      <c r="AB67" s="22">
        <f t="shared" si="23"/>
        <v>0</v>
      </c>
      <c r="AC67" s="22">
        <f t="shared" si="23"/>
        <v>0</v>
      </c>
      <c r="AD67" s="22">
        <f t="shared" si="23"/>
        <v>0</v>
      </c>
      <c r="AE67" s="22">
        <f t="shared" si="23"/>
        <v>0</v>
      </c>
      <c r="AF67" s="22">
        <f t="shared" si="23"/>
        <v>0</v>
      </c>
      <c r="AG67" s="22">
        <f t="shared" si="23"/>
        <v>0</v>
      </c>
      <c r="AH67" s="22">
        <f t="shared" si="23"/>
        <v>0</v>
      </c>
      <c r="AI67" s="22">
        <f t="shared" si="23"/>
        <v>0</v>
      </c>
      <c r="AJ67" s="22">
        <f t="shared" si="23"/>
        <v>0</v>
      </c>
      <c r="AK67" s="22">
        <f t="shared" si="23"/>
        <v>0</v>
      </c>
      <c r="AL67" s="22">
        <f t="shared" si="23"/>
        <v>0</v>
      </c>
      <c r="AM67" s="22">
        <f t="shared" si="23"/>
        <v>0</v>
      </c>
      <c r="AN67" s="22">
        <f t="shared" si="23"/>
        <v>0</v>
      </c>
    </row>
    <row r="68" spans="1:40" x14ac:dyDescent="0.25">
      <c r="B68">
        <v>4.9174002504380532E-2</v>
      </c>
      <c r="C68">
        <v>0.16451371176757706</v>
      </c>
      <c r="F68" s="18" t="str">
        <f t="shared" si="24"/>
        <v>DIC3</v>
      </c>
      <c r="H68" s="2" t="s">
        <v>172</v>
      </c>
      <c r="I68" s="22">
        <f t="shared" si="25"/>
        <v>1.2935728583889841</v>
      </c>
      <c r="J68" s="22">
        <f t="shared" si="23"/>
        <v>1.2244315605109932</v>
      </c>
      <c r="K68" s="22">
        <f t="shared" si="23"/>
        <v>1.1649156266410046</v>
      </c>
      <c r="L68" s="22">
        <f t="shared" si="23"/>
        <v>1.1053996927699927</v>
      </c>
      <c r="M68" s="22">
        <f t="shared" si="23"/>
        <v>1.0458837589000041</v>
      </c>
      <c r="N68" s="22">
        <f t="shared" si="23"/>
        <v>0.96299308332197597</v>
      </c>
      <c r="O68" s="22">
        <f t="shared" si="23"/>
        <v>0.8801024077450279</v>
      </c>
      <c r="P68" s="22">
        <f t="shared" si="23"/>
        <v>0.81437085677504228</v>
      </c>
      <c r="Q68" s="22">
        <f t="shared" si="23"/>
        <v>0.74863930580397664</v>
      </c>
      <c r="R68" s="22">
        <f t="shared" si="23"/>
        <v>0.68290775483296784</v>
      </c>
      <c r="S68" s="22">
        <f t="shared" si="23"/>
        <v>0.43707621953001308</v>
      </c>
      <c r="T68" s="22">
        <f t="shared" si="23"/>
        <v>0.43707621952901832</v>
      </c>
      <c r="U68" s="22">
        <f t="shared" si="23"/>
        <v>0.43707621952901832</v>
      </c>
      <c r="V68" s="22">
        <f t="shared" si="23"/>
        <v>0.30950043875401434</v>
      </c>
      <c r="W68" s="22">
        <f t="shared" si="23"/>
        <v>0</v>
      </c>
      <c r="X68" s="22">
        <f t="shared" si="23"/>
        <v>0</v>
      </c>
      <c r="Y68" s="22">
        <f t="shared" si="23"/>
        <v>0</v>
      </c>
      <c r="Z68" s="22">
        <f t="shared" si="23"/>
        <v>0</v>
      </c>
      <c r="AA68" s="22">
        <f t="shared" si="23"/>
        <v>0</v>
      </c>
      <c r="AB68" s="22">
        <f t="shared" si="23"/>
        <v>0</v>
      </c>
      <c r="AC68" s="22">
        <f t="shared" si="23"/>
        <v>0</v>
      </c>
      <c r="AD68" s="22">
        <f t="shared" si="23"/>
        <v>0</v>
      </c>
      <c r="AE68" s="22">
        <f t="shared" si="23"/>
        <v>0</v>
      </c>
      <c r="AF68" s="22">
        <f t="shared" si="23"/>
        <v>0</v>
      </c>
      <c r="AG68" s="22">
        <f t="shared" si="23"/>
        <v>0</v>
      </c>
      <c r="AH68" s="22">
        <f t="shared" si="23"/>
        <v>0</v>
      </c>
      <c r="AI68" s="22">
        <f t="shared" si="23"/>
        <v>0</v>
      </c>
      <c r="AJ68" s="22">
        <f t="shared" si="23"/>
        <v>0</v>
      </c>
      <c r="AK68" s="22">
        <f t="shared" si="23"/>
        <v>0</v>
      </c>
      <c r="AL68" s="22">
        <f t="shared" si="23"/>
        <v>0</v>
      </c>
      <c r="AM68" s="22">
        <f t="shared" si="23"/>
        <v>0</v>
      </c>
      <c r="AN68" s="22">
        <f t="shared" si="23"/>
        <v>0</v>
      </c>
    </row>
    <row r="69" spans="1:40" x14ac:dyDescent="0.25">
      <c r="B69">
        <v>0.99457310605335914</v>
      </c>
      <c r="C69">
        <v>1.7651708152739327E-2</v>
      </c>
      <c r="F69" s="18" t="str">
        <f t="shared" si="24"/>
        <v>DIC3</v>
      </c>
      <c r="H69" s="2" t="s">
        <v>173</v>
      </c>
      <c r="I69" s="22">
        <f t="shared" si="25"/>
        <v>1.6493939138753593</v>
      </c>
      <c r="J69" s="22">
        <f t="shared" si="23"/>
        <v>1.5586173017929106</v>
      </c>
      <c r="K69" s="22">
        <f t="shared" si="23"/>
        <v>1.4901066511646501</v>
      </c>
      <c r="L69" s="22">
        <f t="shared" si="23"/>
        <v>1.4215960005363906</v>
      </c>
      <c r="M69" s="22">
        <f t="shared" si="23"/>
        <v>1.3530853499081301</v>
      </c>
      <c r="N69" s="22">
        <f t="shared" si="23"/>
        <v>1.2845746992798697</v>
      </c>
      <c r="O69" s="22">
        <f t="shared" si="23"/>
        <v>1.2160640486516101</v>
      </c>
      <c r="P69" s="22">
        <f t="shared" si="23"/>
        <v>0.13854300277451498</v>
      </c>
      <c r="Q69" s="22">
        <f t="shared" si="23"/>
        <v>0</v>
      </c>
      <c r="R69" s="22">
        <f t="shared" si="23"/>
        <v>0</v>
      </c>
      <c r="S69" s="22">
        <f t="shared" si="23"/>
        <v>0</v>
      </c>
      <c r="T69" s="22">
        <f t="shared" si="23"/>
        <v>0</v>
      </c>
      <c r="U69" s="22">
        <f t="shared" si="23"/>
        <v>0</v>
      </c>
      <c r="V69" s="22">
        <f t="shared" si="23"/>
        <v>0</v>
      </c>
      <c r="W69" s="22">
        <f t="shared" si="23"/>
        <v>0</v>
      </c>
      <c r="X69" s="22">
        <f t="shared" si="23"/>
        <v>0</v>
      </c>
      <c r="Y69" s="22">
        <f t="shared" si="23"/>
        <v>0</v>
      </c>
      <c r="Z69" s="22">
        <f t="shared" si="23"/>
        <v>0</v>
      </c>
      <c r="AA69" s="22">
        <f t="shared" si="23"/>
        <v>0</v>
      </c>
      <c r="AB69" s="22">
        <f t="shared" si="23"/>
        <v>0</v>
      </c>
      <c r="AC69" s="22">
        <f t="shared" si="23"/>
        <v>0</v>
      </c>
      <c r="AD69" s="22">
        <f t="shared" si="23"/>
        <v>0</v>
      </c>
      <c r="AE69" s="22">
        <f t="shared" si="23"/>
        <v>0</v>
      </c>
      <c r="AF69" s="22">
        <f t="shared" si="23"/>
        <v>0</v>
      </c>
      <c r="AG69" s="22">
        <f t="shared" si="23"/>
        <v>0</v>
      </c>
      <c r="AH69" s="22">
        <f t="shared" si="23"/>
        <v>0</v>
      </c>
      <c r="AI69" s="22">
        <f t="shared" si="23"/>
        <v>0</v>
      </c>
      <c r="AJ69" s="22">
        <f t="shared" si="23"/>
        <v>0</v>
      </c>
      <c r="AK69" s="22">
        <f t="shared" si="23"/>
        <v>0</v>
      </c>
      <c r="AL69" s="22">
        <f t="shared" si="23"/>
        <v>0</v>
      </c>
      <c r="AM69" s="22">
        <f t="shared" si="23"/>
        <v>0</v>
      </c>
      <c r="AN69" s="22">
        <f t="shared" si="23"/>
        <v>0</v>
      </c>
    </row>
    <row r="70" spans="1:40" x14ac:dyDescent="0.25">
      <c r="F70" s="18" t="str">
        <f t="shared" si="24"/>
        <v>DIC3</v>
      </c>
      <c r="H70" s="2" t="s">
        <v>174</v>
      </c>
      <c r="I70" s="22">
        <f t="shared" si="25"/>
        <v>0.77348781465400407</v>
      </c>
      <c r="J70" s="22">
        <f t="shared" si="23"/>
        <v>0.71947185084499665</v>
      </c>
      <c r="K70" s="22">
        <f t="shared" si="23"/>
        <v>0.6625186706720001</v>
      </c>
      <c r="L70" s="22">
        <f t="shared" si="23"/>
        <v>0.6055654904999983</v>
      </c>
      <c r="M70" s="22">
        <f t="shared" si="23"/>
        <v>0.54861231032700175</v>
      </c>
      <c r="N70" s="22">
        <f t="shared" si="23"/>
        <v>0.48756707984500736</v>
      </c>
      <c r="O70" s="22">
        <f t="shared" si="23"/>
        <v>0.42652184936190451</v>
      </c>
      <c r="P70" s="22">
        <f t="shared" si="23"/>
        <v>0.38435824847360323</v>
      </c>
      <c r="Q70" s="22">
        <f t="shared" si="23"/>
        <v>0.3183176539223922</v>
      </c>
      <c r="R70" s="22">
        <f t="shared" si="23"/>
        <v>0</v>
      </c>
      <c r="S70" s="22">
        <f t="shared" si="23"/>
        <v>0</v>
      </c>
      <c r="T70" s="22">
        <f t="shared" si="23"/>
        <v>0</v>
      </c>
      <c r="U70" s="22">
        <f t="shared" si="23"/>
        <v>0</v>
      </c>
      <c r="V70" s="22">
        <f t="shared" si="23"/>
        <v>0</v>
      </c>
      <c r="W70" s="22">
        <f t="shared" si="23"/>
        <v>0</v>
      </c>
      <c r="X70" s="22">
        <f t="shared" si="23"/>
        <v>0</v>
      </c>
      <c r="Y70" s="22">
        <f t="shared" si="23"/>
        <v>0</v>
      </c>
      <c r="Z70" s="22">
        <f t="shared" si="23"/>
        <v>0</v>
      </c>
      <c r="AA70" s="22">
        <f t="shared" si="23"/>
        <v>0</v>
      </c>
      <c r="AB70" s="22">
        <f t="shared" si="23"/>
        <v>0</v>
      </c>
      <c r="AC70" s="22">
        <f t="shared" si="23"/>
        <v>0</v>
      </c>
      <c r="AD70" s="22">
        <f t="shared" si="23"/>
        <v>0</v>
      </c>
      <c r="AE70" s="22">
        <f t="shared" si="23"/>
        <v>0</v>
      </c>
      <c r="AF70" s="22">
        <f t="shared" si="23"/>
        <v>0</v>
      </c>
      <c r="AG70" s="22">
        <f t="shared" si="23"/>
        <v>0</v>
      </c>
      <c r="AH70" s="22">
        <f t="shared" si="23"/>
        <v>0</v>
      </c>
      <c r="AI70" s="22">
        <f t="shared" si="23"/>
        <v>0</v>
      </c>
      <c r="AJ70" s="22">
        <f t="shared" si="23"/>
        <v>0</v>
      </c>
      <c r="AK70" s="22">
        <f t="shared" si="23"/>
        <v>0</v>
      </c>
      <c r="AL70" s="22">
        <f t="shared" si="23"/>
        <v>0</v>
      </c>
      <c r="AM70" s="22">
        <f t="shared" si="23"/>
        <v>0</v>
      </c>
      <c r="AN70" s="22">
        <f t="shared" si="23"/>
        <v>0</v>
      </c>
    </row>
    <row r="71" spans="1:40" x14ac:dyDescent="0.25">
      <c r="A71" s="17" t="s">
        <v>362</v>
      </c>
      <c r="F71" s="18" t="str">
        <f t="shared" si="24"/>
        <v>DIC3</v>
      </c>
      <c r="H71" s="2" t="s">
        <v>175</v>
      </c>
      <c r="I71" s="22">
        <f t="shared" si="25"/>
        <v>0.24355740257659875</v>
      </c>
      <c r="J71" s="22">
        <f t="shared" si="23"/>
        <v>0.22701691019920034</v>
      </c>
      <c r="K71" s="22">
        <f t="shared" si="23"/>
        <v>0.21657357584599879</v>
      </c>
      <c r="L71" s="22">
        <f t="shared" si="23"/>
        <v>0.20613024149279724</v>
      </c>
      <c r="M71" s="22">
        <f t="shared" si="23"/>
        <v>0.19568690713949977</v>
      </c>
      <c r="N71" s="22">
        <f t="shared" si="23"/>
        <v>0.18052146175919859</v>
      </c>
      <c r="O71" s="22">
        <f t="shared" si="23"/>
        <v>0.16535601637890096</v>
      </c>
      <c r="P71" s="22">
        <f t="shared" si="23"/>
        <v>0.15272697440569871</v>
      </c>
      <c r="Q71" s="22">
        <f t="shared" si="23"/>
        <v>0.14009793243259949</v>
      </c>
      <c r="R71" s="22">
        <f t="shared" si="23"/>
        <v>0.12805413286890044</v>
      </c>
      <c r="S71" s="22">
        <f t="shared" si="23"/>
        <v>0.11601033330510013</v>
      </c>
      <c r="T71" s="22">
        <f t="shared" si="23"/>
        <v>0.1039665337413993</v>
      </c>
      <c r="U71" s="22">
        <f t="shared" si="23"/>
        <v>9.7733490037299475E-2</v>
      </c>
      <c r="V71" s="22">
        <f t="shared" si="23"/>
        <v>9.1500446333299124E-2</v>
      </c>
      <c r="W71" s="22">
        <f t="shared" si="23"/>
        <v>2.716907694943016E-2</v>
      </c>
      <c r="X71" s="22">
        <f t="shared" si="23"/>
        <v>0</v>
      </c>
      <c r="Y71" s="22">
        <f t="shared" si="23"/>
        <v>0</v>
      </c>
      <c r="Z71" s="22">
        <f t="shared" si="23"/>
        <v>0</v>
      </c>
      <c r="AA71" s="22">
        <f t="shared" si="23"/>
        <v>0</v>
      </c>
      <c r="AB71" s="22">
        <f t="shared" si="23"/>
        <v>0</v>
      </c>
      <c r="AC71" s="22">
        <f t="shared" si="23"/>
        <v>0</v>
      </c>
      <c r="AD71" s="22">
        <f t="shared" si="23"/>
        <v>0</v>
      </c>
      <c r="AE71" s="22">
        <f t="shared" si="23"/>
        <v>0</v>
      </c>
      <c r="AF71" s="22">
        <f t="shared" si="23"/>
        <v>0</v>
      </c>
      <c r="AG71" s="22">
        <f t="shared" si="23"/>
        <v>0</v>
      </c>
      <c r="AH71" s="22">
        <f t="shared" si="23"/>
        <v>0</v>
      </c>
      <c r="AI71" s="22">
        <f t="shared" si="23"/>
        <v>0</v>
      </c>
      <c r="AJ71" s="22">
        <f t="shared" si="23"/>
        <v>0</v>
      </c>
      <c r="AK71" s="22">
        <f t="shared" si="23"/>
        <v>0</v>
      </c>
      <c r="AL71" s="22">
        <f t="shared" si="23"/>
        <v>0</v>
      </c>
      <c r="AM71" s="22">
        <f t="shared" si="23"/>
        <v>0</v>
      </c>
      <c r="AN71" s="22">
        <f t="shared" si="23"/>
        <v>0</v>
      </c>
    </row>
    <row r="72" spans="1:40" x14ac:dyDescent="0.25">
      <c r="A72" s="2" t="s">
        <v>170</v>
      </c>
      <c r="B72">
        <f>+B55*$M$4</f>
        <v>5.1632612221675949</v>
      </c>
      <c r="C72">
        <f>+C55*$M$4</f>
        <v>4.1723383335976454</v>
      </c>
      <c r="F72" s="18" t="str">
        <f t="shared" si="24"/>
        <v>DIC3</v>
      </c>
      <c r="H72" s="2" t="s">
        <v>176</v>
      </c>
      <c r="I72" s="22">
        <f t="shared" si="25"/>
        <v>0.24670567078629979</v>
      </c>
      <c r="J72" s="22">
        <f t="shared" si="23"/>
        <v>0.24222317817850048</v>
      </c>
      <c r="K72" s="22">
        <f t="shared" si="23"/>
        <v>0.2423741769348986</v>
      </c>
      <c r="L72" s="22">
        <f t="shared" si="23"/>
        <v>0.24252517569119902</v>
      </c>
      <c r="M72" s="22">
        <f t="shared" si="23"/>
        <v>0.2426761744476007</v>
      </c>
      <c r="N72" s="22">
        <f t="shared" si="23"/>
        <v>0.22420737233149879</v>
      </c>
      <c r="O72" s="22">
        <f t="shared" si="23"/>
        <v>0.20573857021529918</v>
      </c>
      <c r="P72" s="22">
        <f t="shared" si="23"/>
        <v>0.19054092918309884</v>
      </c>
      <c r="Q72" s="22">
        <f t="shared" si="23"/>
        <v>0.17534328815106015</v>
      </c>
      <c r="R72" s="22">
        <f t="shared" si="23"/>
        <v>0.16274607911782901</v>
      </c>
      <c r="S72" s="22">
        <f t="shared" si="23"/>
        <v>0.15014887008458011</v>
      </c>
      <c r="T72" s="22">
        <f t="shared" si="23"/>
        <v>0.13755166105134986</v>
      </c>
      <c r="U72" s="22">
        <f t="shared" si="23"/>
        <v>0.1287144152006201</v>
      </c>
      <c r="V72" s="22">
        <f t="shared" si="23"/>
        <v>0.11987716934990011</v>
      </c>
      <c r="W72" s="22">
        <f t="shared" si="23"/>
        <v>5.8117045979050097E-2</v>
      </c>
      <c r="X72" s="22">
        <f t="shared" si="23"/>
        <v>0</v>
      </c>
      <c r="Y72" s="22">
        <f t="shared" si="23"/>
        <v>0</v>
      </c>
      <c r="Z72" s="22">
        <f t="shared" si="23"/>
        <v>0</v>
      </c>
      <c r="AA72" s="22">
        <f t="shared" si="23"/>
        <v>0</v>
      </c>
      <c r="AB72" s="22">
        <f t="shared" si="23"/>
        <v>0</v>
      </c>
      <c r="AC72" s="22">
        <f t="shared" si="23"/>
        <v>0</v>
      </c>
      <c r="AD72" s="22">
        <f t="shared" si="23"/>
        <v>0</v>
      </c>
      <c r="AE72" s="22">
        <f t="shared" si="23"/>
        <v>0</v>
      </c>
      <c r="AF72" s="22">
        <f t="shared" si="23"/>
        <v>0</v>
      </c>
      <c r="AG72" s="22">
        <f t="shared" si="23"/>
        <v>0</v>
      </c>
      <c r="AH72" s="22">
        <f t="shared" si="23"/>
        <v>0</v>
      </c>
      <c r="AI72" s="22">
        <f t="shared" si="23"/>
        <v>0</v>
      </c>
      <c r="AJ72" s="22">
        <f t="shared" si="23"/>
        <v>0</v>
      </c>
      <c r="AK72" s="22">
        <f t="shared" si="23"/>
        <v>0</v>
      </c>
      <c r="AL72" s="22">
        <f t="shared" si="23"/>
        <v>0</v>
      </c>
      <c r="AM72" s="22">
        <f t="shared" si="23"/>
        <v>0</v>
      </c>
      <c r="AN72" s="22">
        <f t="shared" si="23"/>
        <v>0</v>
      </c>
    </row>
    <row r="73" spans="1:40" x14ac:dyDescent="0.25">
      <c r="A73" s="2" t="s">
        <v>171</v>
      </c>
      <c r="B73">
        <f t="shared" ref="B73:C78" si="26">+B56*$M$4</f>
        <v>182.86602462657453</v>
      </c>
      <c r="C73">
        <f t="shared" si="26"/>
        <v>176.77895202083459</v>
      </c>
    </row>
    <row r="74" spans="1:40" x14ac:dyDescent="0.25">
      <c r="A74" s="2" t="s">
        <v>172</v>
      </c>
      <c r="B74">
        <f t="shared" si="26"/>
        <v>71.845036554925713</v>
      </c>
      <c r="C74">
        <f t="shared" si="26"/>
        <v>68.004928870751684</v>
      </c>
    </row>
    <row r="75" spans="1:40" ht="18.75" x14ac:dyDescent="0.3">
      <c r="A75" s="2" t="s">
        <v>173</v>
      </c>
      <c r="B75">
        <f t="shared" si="26"/>
        <v>91.607337976637297</v>
      </c>
      <c r="C75">
        <f t="shared" si="26"/>
        <v>86.565604941578357</v>
      </c>
      <c r="H75" s="36" t="s">
        <v>350</v>
      </c>
    </row>
    <row r="76" spans="1:40" x14ac:dyDescent="0.25">
      <c r="A76" s="2" t="s">
        <v>174</v>
      </c>
      <c r="B76">
        <f t="shared" si="26"/>
        <v>42.95951322591592</v>
      </c>
      <c r="C76">
        <f t="shared" si="26"/>
        <v>39.959466595936561</v>
      </c>
      <c r="H76" s="2" t="s">
        <v>27</v>
      </c>
    </row>
    <row r="77" spans="1:40" x14ac:dyDescent="0.25">
      <c r="A77" s="2" t="s">
        <v>175</v>
      </c>
      <c r="B77">
        <f t="shared" si="26"/>
        <v>13.527178139107713</v>
      </c>
      <c r="C77">
        <f t="shared" si="26"/>
        <v>12.608519192467277</v>
      </c>
    </row>
    <row r="78" spans="1:40" x14ac:dyDescent="0.25">
      <c r="A78" s="2" t="s">
        <v>176</v>
      </c>
      <c r="B78">
        <f t="shared" si="26"/>
        <v>13.702032955470644</v>
      </c>
      <c r="C78">
        <f t="shared" si="26"/>
        <v>13.453075316033853</v>
      </c>
      <c r="I78" s="5">
        <v>2019</v>
      </c>
      <c r="J78" s="5">
        <v>2020</v>
      </c>
      <c r="K78" s="5">
        <v>2021</v>
      </c>
      <c r="L78" s="5">
        <v>2022</v>
      </c>
      <c r="M78" s="5">
        <v>2023</v>
      </c>
      <c r="N78" s="5">
        <v>2024</v>
      </c>
      <c r="O78" s="5">
        <v>2025</v>
      </c>
      <c r="P78" s="5">
        <v>2026</v>
      </c>
      <c r="Q78" s="5">
        <v>2027</v>
      </c>
      <c r="R78" s="5">
        <v>2028</v>
      </c>
      <c r="S78" s="5">
        <v>2029</v>
      </c>
      <c r="T78" s="5">
        <v>2030</v>
      </c>
      <c r="U78" s="5">
        <v>2031</v>
      </c>
      <c r="V78" s="5">
        <v>2032</v>
      </c>
      <c r="W78" s="5">
        <v>2033</v>
      </c>
      <c r="X78" s="5">
        <v>2034</v>
      </c>
      <c r="Y78" s="5">
        <v>2035</v>
      </c>
      <c r="Z78" s="5">
        <v>2036</v>
      </c>
      <c r="AA78" s="5">
        <v>2037</v>
      </c>
      <c r="AB78" s="5">
        <v>2038</v>
      </c>
      <c r="AC78" s="5">
        <v>2039</v>
      </c>
      <c r="AD78" s="5">
        <v>2040</v>
      </c>
      <c r="AE78" s="5">
        <v>2041</v>
      </c>
      <c r="AF78" s="5">
        <v>2042</v>
      </c>
      <c r="AG78" s="5">
        <v>2043</v>
      </c>
      <c r="AH78" s="5">
        <v>2044</v>
      </c>
      <c r="AI78" s="5">
        <v>2045</v>
      </c>
      <c r="AJ78" s="5">
        <v>2046</v>
      </c>
      <c r="AK78" s="5">
        <v>2047</v>
      </c>
      <c r="AL78" s="5">
        <v>2048</v>
      </c>
      <c r="AM78" s="5">
        <v>2049</v>
      </c>
      <c r="AN78" s="5">
        <v>2050</v>
      </c>
    </row>
    <row r="79" spans="1:40" x14ac:dyDescent="0.25">
      <c r="F79" s="18" t="str">
        <f>+$F$1</f>
        <v>DIC3</v>
      </c>
      <c r="G79" s="26" t="s">
        <v>148</v>
      </c>
      <c r="H79" s="2" t="s">
        <v>170</v>
      </c>
      <c r="I79" s="22">
        <f>+SUMIFS(Resultados_Dic3!H$3:H$10000,Resultados_Dic3!$F$3:$F$10000,Produccion_PJ!$H79,Resultados_Dic3!$D$3:$D$10000,Produccion_PJ!$H$48,Resultados_Dic3!$E$3:$E$10000,Produccion_PJ!$G79,Resultados_Dic3!$A$3:$A$10000,Produccion_PJ!$F79)</f>
        <v>5.1021985069154896</v>
      </c>
      <c r="J79" s="22">
        <f>+SUMIFS(Resultados_Dic3!I$3:I$10000,Resultados_Dic3!$F$3:$F$10000,Produccion_PJ!$H79,Resultados_Dic3!$D$3:$D$10000,Produccion_PJ!$H$48,Resultados_Dic3!$E$3:$E$10000,Produccion_PJ!$G79,Resultados_Dic3!$A$3:$A$10000,Produccion_PJ!$F79)</f>
        <v>4.1229946539662397</v>
      </c>
      <c r="K79" s="22">
        <f>+SUMIFS(Resultados_Dic3!J$3:J$10000,Resultados_Dic3!$F$3:$F$10000,Produccion_PJ!$H79,Resultados_Dic3!$D$3:$D$10000,Produccion_PJ!$H$48,Resultados_Dic3!$E$3:$E$10000,Produccion_PJ!$G79,Resultados_Dic3!$A$3:$A$10000,Produccion_PJ!$F79)</f>
        <v>3.2280792788255499</v>
      </c>
      <c r="L79" s="22">
        <f>+SUMIFS(Resultados_Dic3!K$3:K$10000,Resultados_Dic3!$F$3:$F$10000,Produccion_PJ!$H79,Resultados_Dic3!$D$3:$D$10000,Produccion_PJ!$H$48,Resultados_Dic3!$E$3:$E$10000,Produccion_PJ!$G79,Resultados_Dic3!$A$3:$A$10000,Produccion_PJ!$F79)</f>
        <v>3.7697915005311202</v>
      </c>
      <c r="M79" s="22">
        <f>+SUMIFS(Resultados_Dic3!L$3:L$10000,Resultados_Dic3!$F$3:$F$10000,Produccion_PJ!$H79,Resultados_Dic3!$D$3:$D$10000,Produccion_PJ!$H$48,Resultados_Dic3!$E$3:$E$10000,Produccion_PJ!$G79,Resultados_Dic3!$A$3:$A$10000,Produccion_PJ!$F79)</f>
        <v>3.5931899238135601</v>
      </c>
      <c r="N79" s="22">
        <f>+SUMIFS(Resultados_Dic3!M$3:M$10000,Resultados_Dic3!$F$3:$F$10000,Produccion_PJ!$H79,Resultados_Dic3!$D$3:$D$10000,Produccion_PJ!$H$48,Resultados_Dic3!$E$3:$E$10000,Produccion_PJ!$G79,Resultados_Dic3!$A$3:$A$10000,Produccion_PJ!$F79)</f>
        <v>0</v>
      </c>
      <c r="O79" s="22">
        <f>+SUMIFS(Resultados_Dic3!N$3:N$10000,Resultados_Dic3!$F$3:$F$10000,Produccion_PJ!$H79,Resultados_Dic3!$D$3:$D$10000,Produccion_PJ!$H$48,Resultados_Dic3!$E$3:$E$10000,Produccion_PJ!$G79,Resultados_Dic3!$A$3:$A$10000,Produccion_PJ!$F79)</f>
        <v>0</v>
      </c>
      <c r="P79" s="22">
        <f>+SUMIFS(Resultados_Dic3!O$3:O$10000,Resultados_Dic3!$F$3:$F$10000,Produccion_PJ!$H79,Resultados_Dic3!$D$3:$D$10000,Produccion_PJ!$H$48,Resultados_Dic3!$E$3:$E$10000,Produccion_PJ!$G79,Resultados_Dic3!$A$3:$A$10000,Produccion_PJ!$F79)</f>
        <v>0</v>
      </c>
      <c r="Q79" s="22">
        <f>+SUMIFS(Resultados_Dic3!P$3:P$10000,Resultados_Dic3!$F$3:$F$10000,Produccion_PJ!$H79,Resultados_Dic3!$D$3:$D$10000,Produccion_PJ!$H$48,Resultados_Dic3!$E$3:$E$10000,Produccion_PJ!$G79,Resultados_Dic3!$A$3:$A$10000,Produccion_PJ!$F79)</f>
        <v>0</v>
      </c>
      <c r="R79" s="22">
        <f>+SUMIFS(Resultados_Dic3!Q$3:Q$10000,Resultados_Dic3!$F$3:$F$10000,Produccion_PJ!$H79,Resultados_Dic3!$D$3:$D$10000,Produccion_PJ!$H$48,Resultados_Dic3!$E$3:$E$10000,Produccion_PJ!$G79,Resultados_Dic3!$A$3:$A$10000,Produccion_PJ!$F79)</f>
        <v>0</v>
      </c>
      <c r="S79" s="22">
        <f>+SUMIFS(Resultados_Dic3!R$3:R$10000,Resultados_Dic3!$F$3:$F$10000,Produccion_PJ!$H79,Resultados_Dic3!$D$3:$D$10000,Produccion_PJ!$H$48,Resultados_Dic3!$E$3:$E$10000,Produccion_PJ!$G79,Resultados_Dic3!$A$3:$A$10000,Produccion_PJ!$F79)</f>
        <v>0</v>
      </c>
      <c r="T79" s="22">
        <f>+SUMIFS(Resultados_Dic3!S$3:S$10000,Resultados_Dic3!$F$3:$F$10000,Produccion_PJ!$H79,Resultados_Dic3!$D$3:$D$10000,Produccion_PJ!$H$48,Resultados_Dic3!$E$3:$E$10000,Produccion_PJ!$G79,Resultados_Dic3!$A$3:$A$10000,Produccion_PJ!$F79)</f>
        <v>0</v>
      </c>
      <c r="U79" s="22">
        <f>+SUMIFS(Resultados_Dic3!T$3:T$10000,Resultados_Dic3!$F$3:$F$10000,Produccion_PJ!$H79,Resultados_Dic3!$D$3:$D$10000,Produccion_PJ!$H$48,Resultados_Dic3!$E$3:$E$10000,Produccion_PJ!$G79,Resultados_Dic3!$A$3:$A$10000,Produccion_PJ!$F79)</f>
        <v>0</v>
      </c>
      <c r="V79" s="22">
        <f>+SUMIFS(Resultados_Dic3!U$3:U$10000,Resultados_Dic3!$F$3:$F$10000,Produccion_PJ!$H79,Resultados_Dic3!$D$3:$D$10000,Produccion_PJ!$H$48,Resultados_Dic3!$E$3:$E$10000,Produccion_PJ!$G79,Resultados_Dic3!$A$3:$A$10000,Produccion_PJ!$F79)</f>
        <v>0</v>
      </c>
      <c r="W79" s="22">
        <f>+SUMIFS(Resultados_Dic3!V$3:V$10000,Resultados_Dic3!$F$3:$F$10000,Produccion_PJ!$H79,Resultados_Dic3!$D$3:$D$10000,Produccion_PJ!$H$48,Resultados_Dic3!$E$3:$E$10000,Produccion_PJ!$G79,Resultados_Dic3!$A$3:$A$10000,Produccion_PJ!$F79)</f>
        <v>0</v>
      </c>
      <c r="X79" s="22">
        <f>+SUMIFS(Resultados_Dic3!W$3:W$10000,Resultados_Dic3!$F$3:$F$10000,Produccion_PJ!$H79,Resultados_Dic3!$D$3:$D$10000,Produccion_PJ!$H$48,Resultados_Dic3!$E$3:$E$10000,Produccion_PJ!$G79,Resultados_Dic3!$A$3:$A$10000,Produccion_PJ!$F79)</f>
        <v>0</v>
      </c>
      <c r="Y79" s="22">
        <f>+SUMIFS(Resultados_Dic3!X$3:X$10000,Resultados_Dic3!$F$3:$F$10000,Produccion_PJ!$H79,Resultados_Dic3!$D$3:$D$10000,Produccion_PJ!$H$48,Resultados_Dic3!$E$3:$E$10000,Produccion_PJ!$G79,Resultados_Dic3!$A$3:$A$10000,Produccion_PJ!$F79)</f>
        <v>0</v>
      </c>
      <c r="Z79" s="22">
        <f>+SUMIFS(Resultados_Dic3!Y$3:Y$10000,Resultados_Dic3!$F$3:$F$10000,Produccion_PJ!$H79,Resultados_Dic3!$D$3:$D$10000,Produccion_PJ!$H$48,Resultados_Dic3!$E$3:$E$10000,Produccion_PJ!$G79,Resultados_Dic3!$A$3:$A$10000,Produccion_PJ!$F79)</f>
        <v>0</v>
      </c>
      <c r="AA79" s="22">
        <f>+SUMIFS(Resultados_Dic3!Z$3:Z$10000,Resultados_Dic3!$F$3:$F$10000,Produccion_PJ!$H79,Resultados_Dic3!$D$3:$D$10000,Produccion_PJ!$H$48,Resultados_Dic3!$E$3:$E$10000,Produccion_PJ!$G79,Resultados_Dic3!$A$3:$A$10000,Produccion_PJ!$F79)</f>
        <v>0</v>
      </c>
      <c r="AB79" s="22">
        <f>+SUMIFS(Resultados_Dic3!AA$3:AA$10000,Resultados_Dic3!$F$3:$F$10000,Produccion_PJ!$H79,Resultados_Dic3!$D$3:$D$10000,Produccion_PJ!$H$48,Resultados_Dic3!$E$3:$E$10000,Produccion_PJ!$G79,Resultados_Dic3!$A$3:$A$10000,Produccion_PJ!$F79)</f>
        <v>0</v>
      </c>
      <c r="AC79" s="22">
        <f>+SUMIFS(Resultados_Dic3!AB$3:AB$10000,Resultados_Dic3!$F$3:$F$10000,Produccion_PJ!$H79,Resultados_Dic3!$D$3:$D$10000,Produccion_PJ!$H$48,Resultados_Dic3!$E$3:$E$10000,Produccion_PJ!$G79,Resultados_Dic3!$A$3:$A$10000,Produccion_PJ!$F79)</f>
        <v>0</v>
      </c>
      <c r="AD79" s="22">
        <f>+SUMIFS(Resultados_Dic3!AC$3:AC$10000,Resultados_Dic3!$F$3:$F$10000,Produccion_PJ!$H79,Resultados_Dic3!$D$3:$D$10000,Produccion_PJ!$H$48,Resultados_Dic3!$E$3:$E$10000,Produccion_PJ!$G79,Resultados_Dic3!$A$3:$A$10000,Produccion_PJ!$F79)</f>
        <v>0</v>
      </c>
      <c r="AE79" s="22">
        <f>+SUMIFS(Resultados_Dic3!AD$3:AD$10000,Resultados_Dic3!$F$3:$F$10000,Produccion_PJ!$H79,Resultados_Dic3!$D$3:$D$10000,Produccion_PJ!$H$48,Resultados_Dic3!$E$3:$E$10000,Produccion_PJ!$G79,Resultados_Dic3!$A$3:$A$10000,Produccion_PJ!$F79)</f>
        <v>0</v>
      </c>
      <c r="AF79" s="22">
        <f>+SUMIFS(Resultados_Dic3!AE$3:AE$10000,Resultados_Dic3!$F$3:$F$10000,Produccion_PJ!$H79,Resultados_Dic3!$D$3:$D$10000,Produccion_PJ!$H$48,Resultados_Dic3!$E$3:$E$10000,Produccion_PJ!$G79,Resultados_Dic3!$A$3:$A$10000,Produccion_PJ!$F79)</f>
        <v>0</v>
      </c>
      <c r="AG79" s="22">
        <f>+SUMIFS(Resultados_Dic3!AF$3:AF$10000,Resultados_Dic3!$F$3:$F$10000,Produccion_PJ!$H79,Resultados_Dic3!$D$3:$D$10000,Produccion_PJ!$H$48,Resultados_Dic3!$E$3:$E$10000,Produccion_PJ!$G79,Resultados_Dic3!$A$3:$A$10000,Produccion_PJ!$F79)</f>
        <v>0</v>
      </c>
      <c r="AH79" s="22">
        <f>+SUMIFS(Resultados_Dic3!AG$3:AG$10000,Resultados_Dic3!$F$3:$F$10000,Produccion_PJ!$H79,Resultados_Dic3!$D$3:$D$10000,Produccion_PJ!$H$48,Resultados_Dic3!$E$3:$E$10000,Produccion_PJ!$G79,Resultados_Dic3!$A$3:$A$10000,Produccion_PJ!$F79)</f>
        <v>0</v>
      </c>
      <c r="AI79" s="22">
        <f>+SUMIFS(Resultados_Dic3!AH$3:AH$10000,Resultados_Dic3!$F$3:$F$10000,Produccion_PJ!$H79,Resultados_Dic3!$D$3:$D$10000,Produccion_PJ!$H$48,Resultados_Dic3!$E$3:$E$10000,Produccion_PJ!$G79,Resultados_Dic3!$A$3:$A$10000,Produccion_PJ!$F79)</f>
        <v>0</v>
      </c>
      <c r="AJ79" s="22">
        <f>+SUMIFS(Resultados_Dic3!AI$3:AI$10000,Resultados_Dic3!$F$3:$F$10000,Produccion_PJ!$H79,Resultados_Dic3!$D$3:$D$10000,Produccion_PJ!$H$48,Resultados_Dic3!$E$3:$E$10000,Produccion_PJ!$G79,Resultados_Dic3!$A$3:$A$10000,Produccion_PJ!$F79)</f>
        <v>0</v>
      </c>
      <c r="AK79" s="22">
        <f>+SUMIFS(Resultados_Dic3!AJ$3:AJ$10000,Resultados_Dic3!$F$3:$F$10000,Produccion_PJ!$H79,Resultados_Dic3!$D$3:$D$10000,Produccion_PJ!$H$48,Resultados_Dic3!$E$3:$E$10000,Produccion_PJ!$G79,Resultados_Dic3!$A$3:$A$10000,Produccion_PJ!$F79)</f>
        <v>0</v>
      </c>
      <c r="AL79" s="22">
        <f>+SUMIFS(Resultados_Dic3!AK$3:AK$10000,Resultados_Dic3!$F$3:$F$10000,Produccion_PJ!$H79,Resultados_Dic3!$D$3:$D$10000,Produccion_PJ!$H$48,Resultados_Dic3!$E$3:$E$10000,Produccion_PJ!$G79,Resultados_Dic3!$A$3:$A$10000,Produccion_PJ!$F79)</f>
        <v>0</v>
      </c>
      <c r="AM79" s="22">
        <f>+SUMIFS(Resultados_Dic3!AL$3:AL$10000,Resultados_Dic3!$F$3:$F$10000,Produccion_PJ!$H79,Resultados_Dic3!$D$3:$D$10000,Produccion_PJ!$H$48,Resultados_Dic3!$E$3:$E$10000,Produccion_PJ!$G79,Resultados_Dic3!$A$3:$A$10000,Produccion_PJ!$F79)</f>
        <v>0</v>
      </c>
      <c r="AN79" s="22">
        <f>+SUMIFS(Resultados_Dic3!AM$3:AM$10000,Resultados_Dic3!$F$3:$F$10000,Produccion_PJ!$H79,Resultados_Dic3!$D$3:$D$10000,Produccion_PJ!$H$48,Resultados_Dic3!$E$3:$E$10000,Produccion_PJ!$G79,Resultados_Dic3!$A$3:$A$10000,Produccion_PJ!$F79)</f>
        <v>0</v>
      </c>
    </row>
    <row r="80" spans="1:40" x14ac:dyDescent="0.25">
      <c r="A80" s="43" t="s">
        <v>364</v>
      </c>
      <c r="F80" s="18" t="str">
        <f t="shared" ref="F80:F85" si="27">+$F$1</f>
        <v>DIC3</v>
      </c>
      <c r="G80" s="26" t="s">
        <v>149</v>
      </c>
      <c r="H80" s="2" t="s">
        <v>171</v>
      </c>
      <c r="I80" s="22">
        <f>+SUMIFS(Resultados_Dic3!H$3:H$10000,Resultados_Dic3!$F$3:$F$10000,Produccion_PJ!$H80,Resultados_Dic3!$D$3:$D$10000,Produccion_PJ!$H$48,Resultados_Dic3!$E$3:$E$10000,Produccion_PJ!$G80,Resultados_Dic3!$A$3:$A$10000,Produccion_PJ!$F80)</f>
        <v>179.32485591813199</v>
      </c>
      <c r="J80" s="22">
        <f>+SUMIFS(Resultados_Dic3!I$3:I$10000,Resultados_Dic3!$F$3:$F$10000,Produccion_PJ!$H80,Resultados_Dic3!$D$3:$D$10000,Produccion_PJ!$H$48,Resultados_Dic3!$E$3:$E$10000,Produccion_PJ!$G80,Resultados_Dic3!$A$3:$A$10000,Produccion_PJ!$F80)</f>
        <v>173.35565841292799</v>
      </c>
      <c r="K80" s="22">
        <f>+SUMIFS(Resultados_Dic3!J$3:J$10000,Resultados_Dic3!$F$3:$F$10000,Produccion_PJ!$H80,Resultados_Dic3!$D$3:$D$10000,Produccion_PJ!$H$48,Resultados_Dic3!$E$3:$E$10000,Produccion_PJ!$G80,Resultados_Dic3!$A$3:$A$10000,Produccion_PJ!$F80)</f>
        <v>155.897221458709</v>
      </c>
      <c r="L80" s="22">
        <f>+SUMIFS(Resultados_Dic3!K$3:K$10000,Resultados_Dic3!$F$3:$F$10000,Produccion_PJ!$H80,Resultados_Dic3!$D$3:$D$10000,Produccion_PJ!$H$48,Resultados_Dic3!$E$3:$E$10000,Produccion_PJ!$G80,Resultados_Dic3!$A$3:$A$10000,Produccion_PJ!$F80)</f>
        <v>154.57395984458</v>
      </c>
      <c r="M80" s="22">
        <f>+SUMIFS(Resultados_Dic3!L$3:L$10000,Resultados_Dic3!$F$3:$F$10000,Produccion_PJ!$H80,Resultados_Dic3!$D$3:$D$10000,Produccion_PJ!$H$48,Resultados_Dic3!$E$3:$E$10000,Produccion_PJ!$G80,Resultados_Dic3!$A$3:$A$10000,Produccion_PJ!$F80)</f>
        <v>85.058895212229203</v>
      </c>
      <c r="N80" s="22">
        <f>+SUMIFS(Resultados_Dic3!M$3:M$10000,Resultados_Dic3!$F$3:$F$10000,Produccion_PJ!$H80,Resultados_Dic3!$D$3:$D$10000,Produccion_PJ!$H$48,Resultados_Dic3!$E$3:$E$10000,Produccion_PJ!$G80,Resultados_Dic3!$A$3:$A$10000,Produccion_PJ!$F80)</f>
        <v>85.058895212229203</v>
      </c>
      <c r="O80" s="22">
        <f>+SUMIFS(Resultados_Dic3!N$3:N$10000,Resultados_Dic3!$F$3:$F$10000,Produccion_PJ!$H80,Resultados_Dic3!$D$3:$D$10000,Produccion_PJ!$H$48,Resultados_Dic3!$E$3:$E$10000,Produccion_PJ!$G80,Resultados_Dic3!$A$3:$A$10000,Produccion_PJ!$F80)</f>
        <v>85.058895212229203</v>
      </c>
      <c r="P80" s="22">
        <f>+SUMIFS(Resultados_Dic3!O$3:O$10000,Resultados_Dic3!$F$3:$F$10000,Produccion_PJ!$H80,Resultados_Dic3!$D$3:$D$10000,Produccion_PJ!$H$48,Resultados_Dic3!$E$3:$E$10000,Produccion_PJ!$G80,Resultados_Dic3!$A$3:$A$10000,Produccion_PJ!$F80)</f>
        <v>85.058895212229203</v>
      </c>
      <c r="Q80" s="22">
        <f>+SUMIFS(Resultados_Dic3!P$3:P$10000,Resultados_Dic3!$F$3:$F$10000,Produccion_PJ!$H80,Resultados_Dic3!$D$3:$D$10000,Produccion_PJ!$H$48,Resultados_Dic3!$E$3:$E$10000,Produccion_PJ!$G80,Resultados_Dic3!$A$3:$A$10000,Produccion_PJ!$F80)</f>
        <v>26.610115888277001</v>
      </c>
      <c r="R80" s="22">
        <f>+SUMIFS(Resultados_Dic3!Q$3:Q$10000,Resultados_Dic3!$F$3:$F$10000,Produccion_PJ!$H80,Resultados_Dic3!$D$3:$D$10000,Produccion_PJ!$H$48,Resultados_Dic3!$E$3:$E$10000,Produccion_PJ!$G80,Resultados_Dic3!$A$3:$A$10000,Produccion_PJ!$F80)</f>
        <v>9.0870832170654996</v>
      </c>
      <c r="S80" s="22">
        <f>+SUMIFS(Resultados_Dic3!R$3:R$10000,Resultados_Dic3!$F$3:$F$10000,Produccion_PJ!$H80,Resultados_Dic3!$D$3:$D$10000,Produccion_PJ!$H$48,Resultados_Dic3!$E$3:$E$10000,Produccion_PJ!$G80,Resultados_Dic3!$A$3:$A$10000,Produccion_PJ!$F80)</f>
        <v>4.5504328727446097</v>
      </c>
      <c r="T80" s="22">
        <f>+SUMIFS(Resultados_Dic3!S$3:S$10000,Resultados_Dic3!$F$3:$F$10000,Produccion_PJ!$H80,Resultados_Dic3!$D$3:$D$10000,Produccion_PJ!$H$48,Resultados_Dic3!$E$3:$E$10000,Produccion_PJ!$G80,Resultados_Dic3!$A$3:$A$10000,Produccion_PJ!$F80)</f>
        <v>0</v>
      </c>
      <c r="U80" s="22">
        <f>+SUMIFS(Resultados_Dic3!T$3:T$10000,Resultados_Dic3!$F$3:$F$10000,Produccion_PJ!$H80,Resultados_Dic3!$D$3:$D$10000,Produccion_PJ!$H$48,Resultados_Dic3!$E$3:$E$10000,Produccion_PJ!$G80,Resultados_Dic3!$A$3:$A$10000,Produccion_PJ!$F80)</f>
        <v>0</v>
      </c>
      <c r="V80" s="22">
        <f>+SUMIFS(Resultados_Dic3!U$3:U$10000,Resultados_Dic3!$F$3:$F$10000,Produccion_PJ!$H80,Resultados_Dic3!$D$3:$D$10000,Produccion_PJ!$H$48,Resultados_Dic3!$E$3:$E$10000,Produccion_PJ!$G80,Resultados_Dic3!$A$3:$A$10000,Produccion_PJ!$F80)</f>
        <v>0</v>
      </c>
      <c r="W80" s="22">
        <f>+SUMIFS(Resultados_Dic3!V$3:V$10000,Resultados_Dic3!$F$3:$F$10000,Produccion_PJ!$H80,Resultados_Dic3!$D$3:$D$10000,Produccion_PJ!$H$48,Resultados_Dic3!$E$3:$E$10000,Produccion_PJ!$G80,Resultados_Dic3!$A$3:$A$10000,Produccion_PJ!$F80)</f>
        <v>0</v>
      </c>
      <c r="X80" s="22">
        <f>+SUMIFS(Resultados_Dic3!W$3:W$10000,Resultados_Dic3!$F$3:$F$10000,Produccion_PJ!$H80,Resultados_Dic3!$D$3:$D$10000,Produccion_PJ!$H$48,Resultados_Dic3!$E$3:$E$10000,Produccion_PJ!$G80,Resultados_Dic3!$A$3:$A$10000,Produccion_PJ!$F80)</f>
        <v>0</v>
      </c>
      <c r="Y80" s="22">
        <f>+SUMIFS(Resultados_Dic3!X$3:X$10000,Resultados_Dic3!$F$3:$F$10000,Produccion_PJ!$H80,Resultados_Dic3!$D$3:$D$10000,Produccion_PJ!$H$48,Resultados_Dic3!$E$3:$E$10000,Produccion_PJ!$G80,Resultados_Dic3!$A$3:$A$10000,Produccion_PJ!$F80)</f>
        <v>0</v>
      </c>
      <c r="Z80" s="22">
        <f>+SUMIFS(Resultados_Dic3!Y$3:Y$10000,Resultados_Dic3!$F$3:$F$10000,Produccion_PJ!$H80,Resultados_Dic3!$D$3:$D$10000,Produccion_PJ!$H$48,Resultados_Dic3!$E$3:$E$10000,Produccion_PJ!$G80,Resultados_Dic3!$A$3:$A$10000,Produccion_PJ!$F80)</f>
        <v>0</v>
      </c>
      <c r="AA80" s="22">
        <f>+SUMIFS(Resultados_Dic3!Z$3:Z$10000,Resultados_Dic3!$F$3:$F$10000,Produccion_PJ!$H80,Resultados_Dic3!$D$3:$D$10000,Produccion_PJ!$H$48,Resultados_Dic3!$E$3:$E$10000,Produccion_PJ!$G80,Resultados_Dic3!$A$3:$A$10000,Produccion_PJ!$F80)</f>
        <v>0</v>
      </c>
      <c r="AB80" s="22">
        <f>+SUMIFS(Resultados_Dic3!AA$3:AA$10000,Resultados_Dic3!$F$3:$F$10000,Produccion_PJ!$H80,Resultados_Dic3!$D$3:$D$10000,Produccion_PJ!$H$48,Resultados_Dic3!$E$3:$E$10000,Produccion_PJ!$G80,Resultados_Dic3!$A$3:$A$10000,Produccion_PJ!$F80)</f>
        <v>0</v>
      </c>
      <c r="AC80" s="22">
        <f>+SUMIFS(Resultados_Dic3!AB$3:AB$10000,Resultados_Dic3!$F$3:$F$10000,Produccion_PJ!$H80,Resultados_Dic3!$D$3:$D$10000,Produccion_PJ!$H$48,Resultados_Dic3!$E$3:$E$10000,Produccion_PJ!$G80,Resultados_Dic3!$A$3:$A$10000,Produccion_PJ!$F80)</f>
        <v>0</v>
      </c>
      <c r="AD80" s="22">
        <f>+SUMIFS(Resultados_Dic3!AC$3:AC$10000,Resultados_Dic3!$F$3:$F$10000,Produccion_PJ!$H80,Resultados_Dic3!$D$3:$D$10000,Produccion_PJ!$H$48,Resultados_Dic3!$E$3:$E$10000,Produccion_PJ!$G80,Resultados_Dic3!$A$3:$A$10000,Produccion_PJ!$F80)</f>
        <v>0</v>
      </c>
      <c r="AE80" s="22">
        <f>+SUMIFS(Resultados_Dic3!AD$3:AD$10000,Resultados_Dic3!$F$3:$F$10000,Produccion_PJ!$H80,Resultados_Dic3!$D$3:$D$10000,Produccion_PJ!$H$48,Resultados_Dic3!$E$3:$E$10000,Produccion_PJ!$G80,Resultados_Dic3!$A$3:$A$10000,Produccion_PJ!$F80)</f>
        <v>0</v>
      </c>
      <c r="AF80" s="22">
        <f>+SUMIFS(Resultados_Dic3!AE$3:AE$10000,Resultados_Dic3!$F$3:$F$10000,Produccion_PJ!$H80,Resultados_Dic3!$D$3:$D$10000,Produccion_PJ!$H$48,Resultados_Dic3!$E$3:$E$10000,Produccion_PJ!$G80,Resultados_Dic3!$A$3:$A$10000,Produccion_PJ!$F80)</f>
        <v>0</v>
      </c>
      <c r="AG80" s="22">
        <f>+SUMIFS(Resultados_Dic3!AF$3:AF$10000,Resultados_Dic3!$F$3:$F$10000,Produccion_PJ!$H80,Resultados_Dic3!$D$3:$D$10000,Produccion_PJ!$H$48,Resultados_Dic3!$E$3:$E$10000,Produccion_PJ!$G80,Resultados_Dic3!$A$3:$A$10000,Produccion_PJ!$F80)</f>
        <v>0</v>
      </c>
      <c r="AH80" s="22">
        <f>+SUMIFS(Resultados_Dic3!AG$3:AG$10000,Resultados_Dic3!$F$3:$F$10000,Produccion_PJ!$H80,Resultados_Dic3!$D$3:$D$10000,Produccion_PJ!$H$48,Resultados_Dic3!$E$3:$E$10000,Produccion_PJ!$G80,Resultados_Dic3!$A$3:$A$10000,Produccion_PJ!$F80)</f>
        <v>0</v>
      </c>
      <c r="AI80" s="22">
        <f>+SUMIFS(Resultados_Dic3!AH$3:AH$10000,Resultados_Dic3!$F$3:$F$10000,Produccion_PJ!$H80,Resultados_Dic3!$D$3:$D$10000,Produccion_PJ!$H$48,Resultados_Dic3!$E$3:$E$10000,Produccion_PJ!$G80,Resultados_Dic3!$A$3:$A$10000,Produccion_PJ!$F80)</f>
        <v>0</v>
      </c>
      <c r="AJ80" s="22">
        <f>+SUMIFS(Resultados_Dic3!AI$3:AI$10000,Resultados_Dic3!$F$3:$F$10000,Produccion_PJ!$H80,Resultados_Dic3!$D$3:$D$10000,Produccion_PJ!$H$48,Resultados_Dic3!$E$3:$E$10000,Produccion_PJ!$G80,Resultados_Dic3!$A$3:$A$10000,Produccion_PJ!$F80)</f>
        <v>0</v>
      </c>
      <c r="AK80" s="22">
        <f>+SUMIFS(Resultados_Dic3!AJ$3:AJ$10000,Resultados_Dic3!$F$3:$F$10000,Produccion_PJ!$H80,Resultados_Dic3!$D$3:$D$10000,Produccion_PJ!$H$48,Resultados_Dic3!$E$3:$E$10000,Produccion_PJ!$G80,Resultados_Dic3!$A$3:$A$10000,Produccion_PJ!$F80)</f>
        <v>0</v>
      </c>
      <c r="AL80" s="22">
        <f>+SUMIFS(Resultados_Dic3!AK$3:AK$10000,Resultados_Dic3!$F$3:$F$10000,Produccion_PJ!$H80,Resultados_Dic3!$D$3:$D$10000,Produccion_PJ!$H$48,Resultados_Dic3!$E$3:$E$10000,Produccion_PJ!$G80,Resultados_Dic3!$A$3:$A$10000,Produccion_PJ!$F80)</f>
        <v>0</v>
      </c>
      <c r="AM80" s="22">
        <f>+SUMIFS(Resultados_Dic3!AL$3:AL$10000,Resultados_Dic3!$F$3:$F$10000,Produccion_PJ!$H80,Resultados_Dic3!$D$3:$D$10000,Produccion_PJ!$H$48,Resultados_Dic3!$E$3:$E$10000,Produccion_PJ!$G80,Resultados_Dic3!$A$3:$A$10000,Produccion_PJ!$F80)</f>
        <v>0</v>
      </c>
      <c r="AN80" s="22">
        <f>+SUMIFS(Resultados_Dic3!AM$3:AM$10000,Resultados_Dic3!$F$3:$F$10000,Produccion_PJ!$H80,Resultados_Dic3!$D$3:$D$10000,Produccion_PJ!$H$48,Resultados_Dic3!$E$3:$E$10000,Produccion_PJ!$G80,Resultados_Dic3!$A$3:$A$10000,Produccion_PJ!$F80)</f>
        <v>0</v>
      </c>
    </row>
    <row r="81" spans="1:41" x14ac:dyDescent="0.25">
      <c r="A81" s="2" t="s">
        <v>170</v>
      </c>
      <c r="B81">
        <f>+B72/B45</f>
        <v>7.5179953497710519E-2</v>
      </c>
      <c r="F81" s="18" t="str">
        <f t="shared" si="27"/>
        <v>DIC3</v>
      </c>
      <c r="G81" s="26" t="s">
        <v>151</v>
      </c>
      <c r="H81" s="2" t="s">
        <v>172</v>
      </c>
      <c r="I81" s="22">
        <f>+SUMIFS(Resultados_Dic3!H$3:H$10000,Resultados_Dic3!$F$3:$F$10000,Produccion_PJ!$H81,Resultados_Dic3!$D$3:$D$10000,Produccion_PJ!$H$48,Resultados_Dic3!$E$3:$E$10000,Produccion_PJ!$G81,Resultados_Dic3!$A$3:$A$10000,Produccion_PJ!$F81)</f>
        <v>70.656526378093901</v>
      </c>
      <c r="J81" s="22">
        <f>+SUMIFS(Resultados_Dic3!I$3:I$10000,Resultados_Dic3!$F$3:$F$10000,Produccion_PJ!$H81,Resultados_Dic3!$D$3:$D$10000,Produccion_PJ!$H$48,Resultados_Dic3!$E$3:$E$10000,Produccion_PJ!$G81,Resultados_Dic3!$A$3:$A$10000,Produccion_PJ!$F81)</f>
        <v>66.879944405390205</v>
      </c>
      <c r="K81" s="22">
        <f>+SUMIFS(Resultados_Dic3!J$3:J$10000,Resultados_Dic3!$F$3:$F$10000,Produccion_PJ!$H81,Resultados_Dic3!$D$3:$D$10000,Produccion_PJ!$H$48,Resultados_Dic3!$E$3:$E$10000,Produccion_PJ!$G81,Resultados_Dic3!$A$3:$A$10000,Produccion_PJ!$F81)</f>
        <v>63.6291115480416</v>
      </c>
      <c r="L81" s="22">
        <f>+SUMIFS(Resultados_Dic3!K$3:K$10000,Resultados_Dic3!$F$3:$F$10000,Produccion_PJ!$H81,Resultados_Dic3!$D$3:$D$10000,Produccion_PJ!$H$48,Resultados_Dic3!$E$3:$E$10000,Produccion_PJ!$G81,Resultados_Dic3!$A$3:$A$10000,Produccion_PJ!$F81)</f>
        <v>60.378278690693001</v>
      </c>
      <c r="M81" s="22">
        <f>+SUMIFS(Resultados_Dic3!L$3:L$10000,Resultados_Dic3!$F$3:$F$10000,Produccion_PJ!$H81,Resultados_Dic3!$D$3:$D$10000,Produccion_PJ!$H$48,Resultados_Dic3!$E$3:$E$10000,Produccion_PJ!$G81,Resultados_Dic3!$A$3:$A$10000,Produccion_PJ!$F81)</f>
        <v>57.127445833344403</v>
      </c>
      <c r="N81" s="22">
        <f>+SUMIFS(Resultados_Dic3!M$3:M$10000,Resultados_Dic3!$F$3:$F$10000,Produccion_PJ!$H81,Resultados_Dic3!$D$3:$D$10000,Produccion_PJ!$H$48,Resultados_Dic3!$E$3:$E$10000,Produccion_PJ!$G81,Resultados_Dic3!$A$3:$A$10000,Produccion_PJ!$F81)</f>
        <v>52.599856090382602</v>
      </c>
      <c r="O81" s="22">
        <f>+SUMIFS(Resultados_Dic3!N$3:N$10000,Resultados_Dic3!$F$3:$F$10000,Produccion_PJ!$H81,Resultados_Dic3!$D$3:$D$10000,Produccion_PJ!$H$48,Resultados_Dic3!$E$3:$E$10000,Produccion_PJ!$G81,Resultados_Dic3!$A$3:$A$10000,Produccion_PJ!$F81)</f>
        <v>48.072266347420701</v>
      </c>
      <c r="P81" s="22">
        <f>+SUMIFS(Resultados_Dic3!O$3:O$10000,Resultados_Dic3!$F$3:$F$10000,Produccion_PJ!$H81,Resultados_Dic3!$D$3:$D$10000,Produccion_PJ!$H$48,Resultados_Dic3!$E$3:$E$10000,Produccion_PJ!$G81,Resultados_Dic3!$A$3:$A$10000,Produccion_PJ!$F81)</f>
        <v>44.481928907273002</v>
      </c>
      <c r="Q81" s="22">
        <f>+SUMIFS(Resultados_Dic3!P$3:P$10000,Resultados_Dic3!$F$3:$F$10000,Produccion_PJ!$H81,Resultados_Dic3!$D$3:$D$10000,Produccion_PJ!$H$48,Resultados_Dic3!$E$3:$E$10000,Produccion_PJ!$G81,Resultados_Dic3!$A$3:$A$10000,Produccion_PJ!$F81)</f>
        <v>40.891591467125203</v>
      </c>
      <c r="R81" s="22">
        <f>+SUMIFS(Resultados_Dic3!Q$3:Q$10000,Resultados_Dic3!$F$3:$F$10000,Produccion_PJ!$H81,Resultados_Dic3!$D$3:$D$10000,Produccion_PJ!$H$48,Resultados_Dic3!$E$3:$E$10000,Produccion_PJ!$G81,Resultados_Dic3!$A$3:$A$10000,Produccion_PJ!$F81)</f>
        <v>37.301254026977503</v>
      </c>
      <c r="S81" s="22">
        <f>+SUMIFS(Resultados_Dic3!R$3:R$10000,Resultados_Dic3!$F$3:$F$10000,Produccion_PJ!$H81,Resultados_Dic3!$D$3:$D$10000,Produccion_PJ!$H$48,Resultados_Dic3!$E$3:$E$10000,Produccion_PJ!$G81,Resultados_Dic3!$A$3:$A$10000,Produccion_PJ!$F81)</f>
        <v>23.873635902432301</v>
      </c>
      <c r="T81" s="22">
        <f>+SUMIFS(Resultados_Dic3!S$3:S$10000,Resultados_Dic3!$F$3:$F$10000,Produccion_PJ!$H81,Resultados_Dic3!$D$3:$D$10000,Produccion_PJ!$H$48,Resultados_Dic3!$E$3:$E$10000,Produccion_PJ!$G81,Resultados_Dic3!$A$3:$A$10000,Produccion_PJ!$F81)</f>
        <v>23.873635902432301</v>
      </c>
      <c r="U81" s="22">
        <f>+SUMIFS(Resultados_Dic3!T$3:T$10000,Resultados_Dic3!$F$3:$F$10000,Produccion_PJ!$H81,Resultados_Dic3!$D$3:$D$10000,Produccion_PJ!$H$48,Resultados_Dic3!$E$3:$E$10000,Produccion_PJ!$G81,Resultados_Dic3!$A$3:$A$10000,Produccion_PJ!$F81)</f>
        <v>23.873635902432301</v>
      </c>
      <c r="V81" s="22">
        <f>+SUMIFS(Resultados_Dic3!U$3:U$10000,Resultados_Dic3!$F$3:$F$10000,Produccion_PJ!$H81,Resultados_Dic3!$D$3:$D$10000,Produccion_PJ!$H$48,Resultados_Dic3!$E$3:$E$10000,Produccion_PJ!$G81,Resultados_Dic3!$A$3:$A$10000,Produccion_PJ!$F81)</f>
        <v>16.905291242777899</v>
      </c>
      <c r="W81" s="22">
        <f>+SUMIFS(Resultados_Dic3!V$3:V$10000,Resultados_Dic3!$F$3:$F$10000,Produccion_PJ!$H81,Resultados_Dic3!$D$3:$D$10000,Produccion_PJ!$H$48,Resultados_Dic3!$E$3:$E$10000,Produccion_PJ!$G81,Resultados_Dic3!$A$3:$A$10000,Produccion_PJ!$F81)</f>
        <v>0</v>
      </c>
      <c r="X81" s="22">
        <f>+SUMIFS(Resultados_Dic3!W$3:W$10000,Resultados_Dic3!$F$3:$F$10000,Produccion_PJ!$H81,Resultados_Dic3!$D$3:$D$10000,Produccion_PJ!$H$48,Resultados_Dic3!$E$3:$E$10000,Produccion_PJ!$G81,Resultados_Dic3!$A$3:$A$10000,Produccion_PJ!$F81)</f>
        <v>0</v>
      </c>
      <c r="Y81" s="22">
        <f>+SUMIFS(Resultados_Dic3!X$3:X$10000,Resultados_Dic3!$F$3:$F$10000,Produccion_PJ!$H81,Resultados_Dic3!$D$3:$D$10000,Produccion_PJ!$H$48,Resultados_Dic3!$E$3:$E$10000,Produccion_PJ!$G81,Resultados_Dic3!$A$3:$A$10000,Produccion_PJ!$F81)</f>
        <v>0</v>
      </c>
      <c r="Z81" s="22">
        <f>+SUMIFS(Resultados_Dic3!Y$3:Y$10000,Resultados_Dic3!$F$3:$F$10000,Produccion_PJ!$H81,Resultados_Dic3!$D$3:$D$10000,Produccion_PJ!$H$48,Resultados_Dic3!$E$3:$E$10000,Produccion_PJ!$G81,Resultados_Dic3!$A$3:$A$10000,Produccion_PJ!$F81)</f>
        <v>0</v>
      </c>
      <c r="AA81" s="22">
        <f>+SUMIFS(Resultados_Dic3!Z$3:Z$10000,Resultados_Dic3!$F$3:$F$10000,Produccion_PJ!$H81,Resultados_Dic3!$D$3:$D$10000,Produccion_PJ!$H$48,Resultados_Dic3!$E$3:$E$10000,Produccion_PJ!$G81,Resultados_Dic3!$A$3:$A$10000,Produccion_PJ!$F81)</f>
        <v>0</v>
      </c>
      <c r="AB81" s="22">
        <f>+SUMIFS(Resultados_Dic3!AA$3:AA$10000,Resultados_Dic3!$F$3:$F$10000,Produccion_PJ!$H81,Resultados_Dic3!$D$3:$D$10000,Produccion_PJ!$H$48,Resultados_Dic3!$E$3:$E$10000,Produccion_PJ!$G81,Resultados_Dic3!$A$3:$A$10000,Produccion_PJ!$F81)</f>
        <v>0</v>
      </c>
      <c r="AC81" s="22">
        <f>+SUMIFS(Resultados_Dic3!AB$3:AB$10000,Resultados_Dic3!$F$3:$F$10000,Produccion_PJ!$H81,Resultados_Dic3!$D$3:$D$10000,Produccion_PJ!$H$48,Resultados_Dic3!$E$3:$E$10000,Produccion_PJ!$G81,Resultados_Dic3!$A$3:$A$10000,Produccion_PJ!$F81)</f>
        <v>0</v>
      </c>
      <c r="AD81" s="22">
        <f>+SUMIFS(Resultados_Dic3!AC$3:AC$10000,Resultados_Dic3!$F$3:$F$10000,Produccion_PJ!$H81,Resultados_Dic3!$D$3:$D$10000,Produccion_PJ!$H$48,Resultados_Dic3!$E$3:$E$10000,Produccion_PJ!$G81,Resultados_Dic3!$A$3:$A$10000,Produccion_PJ!$F81)</f>
        <v>0</v>
      </c>
      <c r="AE81" s="22">
        <f>+SUMIFS(Resultados_Dic3!AD$3:AD$10000,Resultados_Dic3!$F$3:$F$10000,Produccion_PJ!$H81,Resultados_Dic3!$D$3:$D$10000,Produccion_PJ!$H$48,Resultados_Dic3!$E$3:$E$10000,Produccion_PJ!$G81,Resultados_Dic3!$A$3:$A$10000,Produccion_PJ!$F81)</f>
        <v>0</v>
      </c>
      <c r="AF81" s="22">
        <f>+SUMIFS(Resultados_Dic3!AE$3:AE$10000,Resultados_Dic3!$F$3:$F$10000,Produccion_PJ!$H81,Resultados_Dic3!$D$3:$D$10000,Produccion_PJ!$H$48,Resultados_Dic3!$E$3:$E$10000,Produccion_PJ!$G81,Resultados_Dic3!$A$3:$A$10000,Produccion_PJ!$F81)</f>
        <v>0</v>
      </c>
      <c r="AG81" s="22">
        <f>+SUMIFS(Resultados_Dic3!AF$3:AF$10000,Resultados_Dic3!$F$3:$F$10000,Produccion_PJ!$H81,Resultados_Dic3!$D$3:$D$10000,Produccion_PJ!$H$48,Resultados_Dic3!$E$3:$E$10000,Produccion_PJ!$G81,Resultados_Dic3!$A$3:$A$10000,Produccion_PJ!$F81)</f>
        <v>0</v>
      </c>
      <c r="AH81" s="22">
        <f>+SUMIFS(Resultados_Dic3!AG$3:AG$10000,Resultados_Dic3!$F$3:$F$10000,Produccion_PJ!$H81,Resultados_Dic3!$D$3:$D$10000,Produccion_PJ!$H$48,Resultados_Dic3!$E$3:$E$10000,Produccion_PJ!$G81,Resultados_Dic3!$A$3:$A$10000,Produccion_PJ!$F81)</f>
        <v>0</v>
      </c>
      <c r="AI81" s="22">
        <f>+SUMIFS(Resultados_Dic3!AH$3:AH$10000,Resultados_Dic3!$F$3:$F$10000,Produccion_PJ!$H81,Resultados_Dic3!$D$3:$D$10000,Produccion_PJ!$H$48,Resultados_Dic3!$E$3:$E$10000,Produccion_PJ!$G81,Resultados_Dic3!$A$3:$A$10000,Produccion_PJ!$F81)</f>
        <v>0</v>
      </c>
      <c r="AJ81" s="22">
        <f>+SUMIFS(Resultados_Dic3!AI$3:AI$10000,Resultados_Dic3!$F$3:$F$10000,Produccion_PJ!$H81,Resultados_Dic3!$D$3:$D$10000,Produccion_PJ!$H$48,Resultados_Dic3!$E$3:$E$10000,Produccion_PJ!$G81,Resultados_Dic3!$A$3:$A$10000,Produccion_PJ!$F81)</f>
        <v>0</v>
      </c>
      <c r="AK81" s="22">
        <f>+SUMIFS(Resultados_Dic3!AJ$3:AJ$10000,Resultados_Dic3!$F$3:$F$10000,Produccion_PJ!$H81,Resultados_Dic3!$D$3:$D$10000,Produccion_PJ!$H$48,Resultados_Dic3!$E$3:$E$10000,Produccion_PJ!$G81,Resultados_Dic3!$A$3:$A$10000,Produccion_PJ!$F81)</f>
        <v>0</v>
      </c>
      <c r="AL81" s="22">
        <f>+SUMIFS(Resultados_Dic3!AK$3:AK$10000,Resultados_Dic3!$F$3:$F$10000,Produccion_PJ!$H81,Resultados_Dic3!$D$3:$D$10000,Produccion_PJ!$H$48,Resultados_Dic3!$E$3:$E$10000,Produccion_PJ!$G81,Resultados_Dic3!$A$3:$A$10000,Produccion_PJ!$F81)</f>
        <v>0</v>
      </c>
      <c r="AM81" s="22">
        <f>+SUMIFS(Resultados_Dic3!AL$3:AL$10000,Resultados_Dic3!$F$3:$F$10000,Produccion_PJ!$H81,Resultados_Dic3!$D$3:$D$10000,Produccion_PJ!$H$48,Resultados_Dic3!$E$3:$E$10000,Produccion_PJ!$G81,Resultados_Dic3!$A$3:$A$10000,Produccion_PJ!$F81)</f>
        <v>0</v>
      </c>
      <c r="AN81" s="22">
        <f>+SUMIFS(Resultados_Dic3!AM$3:AM$10000,Resultados_Dic3!$F$3:$F$10000,Produccion_PJ!$H81,Resultados_Dic3!$D$3:$D$10000,Produccion_PJ!$H$48,Resultados_Dic3!$E$3:$E$10000,Produccion_PJ!$G81,Resultados_Dic3!$A$3:$A$10000,Produccion_PJ!$F81)</f>
        <v>0</v>
      </c>
    </row>
    <row r="82" spans="1:41" x14ac:dyDescent="0.25">
      <c r="A82" s="2" t="s">
        <v>171</v>
      </c>
      <c r="B82">
        <f>+B73/B46</f>
        <v>0.49830221980412986</v>
      </c>
      <c r="F82" s="18" t="str">
        <f t="shared" si="27"/>
        <v>DIC3</v>
      </c>
      <c r="G82" s="26" t="s">
        <v>152</v>
      </c>
      <c r="H82" s="2" t="s">
        <v>173</v>
      </c>
      <c r="I82" s="22">
        <f>+SUMIFS(Resultados_Dic3!H$3:H$10000,Resultados_Dic3!$F$3:$F$10000,Produccion_PJ!$H82,Resultados_Dic3!$D$3:$D$10000,Produccion_PJ!$H$48,Resultados_Dic3!$E$3:$E$10000,Produccion_PJ!$G82,Resultados_Dic3!$A$3:$A$10000,Produccion_PJ!$F82)</f>
        <v>70.122494616683397</v>
      </c>
      <c r="J82" s="22">
        <f>+SUMIFS(Resultados_Dic3!I$3:I$10000,Resultados_Dic3!$F$3:$F$10000,Produccion_PJ!$H82,Resultados_Dic3!$D$3:$D$10000,Produccion_PJ!$H$48,Resultados_Dic3!$E$3:$E$10000,Produccion_PJ!$G82,Resultados_Dic3!$A$3:$A$10000,Produccion_PJ!$F82)</f>
        <v>66.263208827810899</v>
      </c>
      <c r="K82" s="22">
        <f>+SUMIFS(Resultados_Dic3!J$3:J$10000,Resultados_Dic3!$F$3:$F$10000,Produccion_PJ!$H82,Resultados_Dic3!$D$3:$D$10000,Produccion_PJ!$H$48,Resultados_Dic3!$E$3:$E$10000,Produccion_PJ!$G82,Resultados_Dic3!$A$3:$A$10000,Produccion_PJ!$F82)</f>
        <v>63.350540307907103</v>
      </c>
      <c r="L82" s="22">
        <f>+SUMIFS(Resultados_Dic3!K$3:K$10000,Resultados_Dic3!$F$3:$F$10000,Produccion_PJ!$H82,Resultados_Dic3!$D$3:$D$10000,Produccion_PJ!$H$48,Resultados_Dic3!$E$3:$E$10000,Produccion_PJ!$G82,Resultados_Dic3!$A$3:$A$10000,Produccion_PJ!$F82)</f>
        <v>60.437871788003299</v>
      </c>
      <c r="M82" s="22">
        <f>+SUMIFS(Resultados_Dic3!L$3:L$10000,Resultados_Dic3!$F$3:$F$10000,Produccion_PJ!$H82,Resultados_Dic3!$D$3:$D$10000,Produccion_PJ!$H$48,Resultados_Dic3!$E$3:$E$10000,Produccion_PJ!$G82,Resultados_Dic3!$A$3:$A$10000,Produccion_PJ!$F82)</f>
        <v>57.525203268099503</v>
      </c>
      <c r="N82" s="22">
        <f>+SUMIFS(Resultados_Dic3!M$3:M$10000,Resultados_Dic3!$F$3:$F$10000,Produccion_PJ!$H82,Resultados_Dic3!$D$3:$D$10000,Produccion_PJ!$H$48,Resultados_Dic3!$E$3:$E$10000,Produccion_PJ!$G82,Resultados_Dic3!$A$3:$A$10000,Produccion_PJ!$F82)</f>
        <v>54.612534748195799</v>
      </c>
      <c r="O82" s="22">
        <f>+SUMIFS(Resultados_Dic3!N$3:N$10000,Resultados_Dic3!$F$3:$F$10000,Produccion_PJ!$H82,Resultados_Dic3!$D$3:$D$10000,Produccion_PJ!$H$48,Resultados_Dic3!$E$3:$E$10000,Produccion_PJ!$G82,Resultados_Dic3!$A$3:$A$10000,Produccion_PJ!$F82)</f>
        <v>51.699866228292002</v>
      </c>
      <c r="P82" s="22">
        <f>+SUMIFS(Resultados_Dic3!O$3:O$10000,Resultados_Dic3!$F$3:$F$10000,Produccion_PJ!$H82,Resultados_Dic3!$D$3:$D$10000,Produccion_PJ!$H$48,Resultados_Dic3!$E$3:$E$10000,Produccion_PJ!$G82,Resultados_Dic3!$A$3:$A$10000,Produccion_PJ!$F82)</f>
        <v>5.8900308073825096</v>
      </c>
      <c r="Q82" s="22">
        <f>+SUMIFS(Resultados_Dic3!P$3:P$10000,Resultados_Dic3!$F$3:$F$10000,Produccion_PJ!$H82,Resultados_Dic3!$D$3:$D$10000,Produccion_PJ!$H$48,Resultados_Dic3!$E$3:$E$10000,Produccion_PJ!$G82,Resultados_Dic3!$A$3:$A$10000,Produccion_PJ!$F82)</f>
        <v>0</v>
      </c>
      <c r="R82" s="22">
        <f>+SUMIFS(Resultados_Dic3!Q$3:Q$10000,Resultados_Dic3!$F$3:$F$10000,Produccion_PJ!$H82,Resultados_Dic3!$D$3:$D$10000,Produccion_PJ!$H$48,Resultados_Dic3!$E$3:$E$10000,Produccion_PJ!$G82,Resultados_Dic3!$A$3:$A$10000,Produccion_PJ!$F82)</f>
        <v>0</v>
      </c>
      <c r="S82" s="22">
        <f>+SUMIFS(Resultados_Dic3!R$3:R$10000,Resultados_Dic3!$F$3:$F$10000,Produccion_PJ!$H82,Resultados_Dic3!$D$3:$D$10000,Produccion_PJ!$H$48,Resultados_Dic3!$E$3:$E$10000,Produccion_PJ!$G82,Resultados_Dic3!$A$3:$A$10000,Produccion_PJ!$F82)</f>
        <v>0</v>
      </c>
      <c r="T82" s="22">
        <f>+SUMIFS(Resultados_Dic3!S$3:S$10000,Resultados_Dic3!$F$3:$F$10000,Produccion_PJ!$H82,Resultados_Dic3!$D$3:$D$10000,Produccion_PJ!$H$48,Resultados_Dic3!$E$3:$E$10000,Produccion_PJ!$G82,Resultados_Dic3!$A$3:$A$10000,Produccion_PJ!$F82)</f>
        <v>0</v>
      </c>
      <c r="U82" s="22">
        <f>+SUMIFS(Resultados_Dic3!T$3:T$10000,Resultados_Dic3!$F$3:$F$10000,Produccion_PJ!$H82,Resultados_Dic3!$D$3:$D$10000,Produccion_PJ!$H$48,Resultados_Dic3!$E$3:$E$10000,Produccion_PJ!$G82,Resultados_Dic3!$A$3:$A$10000,Produccion_PJ!$F82)</f>
        <v>0</v>
      </c>
      <c r="V82" s="22">
        <f>+SUMIFS(Resultados_Dic3!U$3:U$10000,Resultados_Dic3!$F$3:$F$10000,Produccion_PJ!$H82,Resultados_Dic3!$D$3:$D$10000,Produccion_PJ!$H$48,Resultados_Dic3!$E$3:$E$10000,Produccion_PJ!$G82,Resultados_Dic3!$A$3:$A$10000,Produccion_PJ!$F82)</f>
        <v>0</v>
      </c>
      <c r="W82" s="22">
        <f>+SUMIFS(Resultados_Dic3!V$3:V$10000,Resultados_Dic3!$F$3:$F$10000,Produccion_PJ!$H82,Resultados_Dic3!$D$3:$D$10000,Produccion_PJ!$H$48,Resultados_Dic3!$E$3:$E$10000,Produccion_PJ!$G82,Resultados_Dic3!$A$3:$A$10000,Produccion_PJ!$F82)</f>
        <v>0</v>
      </c>
      <c r="X82" s="22">
        <f>+SUMIFS(Resultados_Dic3!W$3:W$10000,Resultados_Dic3!$F$3:$F$10000,Produccion_PJ!$H82,Resultados_Dic3!$D$3:$D$10000,Produccion_PJ!$H$48,Resultados_Dic3!$E$3:$E$10000,Produccion_PJ!$G82,Resultados_Dic3!$A$3:$A$10000,Produccion_PJ!$F82)</f>
        <v>0</v>
      </c>
      <c r="Y82" s="22">
        <f>+SUMIFS(Resultados_Dic3!X$3:X$10000,Resultados_Dic3!$F$3:$F$10000,Produccion_PJ!$H82,Resultados_Dic3!$D$3:$D$10000,Produccion_PJ!$H$48,Resultados_Dic3!$E$3:$E$10000,Produccion_PJ!$G82,Resultados_Dic3!$A$3:$A$10000,Produccion_PJ!$F82)</f>
        <v>0</v>
      </c>
      <c r="Z82" s="22">
        <f>+SUMIFS(Resultados_Dic3!Y$3:Y$10000,Resultados_Dic3!$F$3:$F$10000,Produccion_PJ!$H82,Resultados_Dic3!$D$3:$D$10000,Produccion_PJ!$H$48,Resultados_Dic3!$E$3:$E$10000,Produccion_PJ!$G82,Resultados_Dic3!$A$3:$A$10000,Produccion_PJ!$F82)</f>
        <v>0</v>
      </c>
      <c r="AA82" s="22">
        <f>+SUMIFS(Resultados_Dic3!Z$3:Z$10000,Resultados_Dic3!$F$3:$F$10000,Produccion_PJ!$H82,Resultados_Dic3!$D$3:$D$10000,Produccion_PJ!$H$48,Resultados_Dic3!$E$3:$E$10000,Produccion_PJ!$G82,Resultados_Dic3!$A$3:$A$10000,Produccion_PJ!$F82)</f>
        <v>0</v>
      </c>
      <c r="AB82" s="22">
        <f>+SUMIFS(Resultados_Dic3!AA$3:AA$10000,Resultados_Dic3!$F$3:$F$10000,Produccion_PJ!$H82,Resultados_Dic3!$D$3:$D$10000,Produccion_PJ!$H$48,Resultados_Dic3!$E$3:$E$10000,Produccion_PJ!$G82,Resultados_Dic3!$A$3:$A$10000,Produccion_PJ!$F82)</f>
        <v>0</v>
      </c>
      <c r="AC82" s="22">
        <f>+SUMIFS(Resultados_Dic3!AB$3:AB$10000,Resultados_Dic3!$F$3:$F$10000,Produccion_PJ!$H82,Resultados_Dic3!$D$3:$D$10000,Produccion_PJ!$H$48,Resultados_Dic3!$E$3:$E$10000,Produccion_PJ!$G82,Resultados_Dic3!$A$3:$A$10000,Produccion_PJ!$F82)</f>
        <v>0</v>
      </c>
      <c r="AD82" s="22">
        <f>+SUMIFS(Resultados_Dic3!AC$3:AC$10000,Resultados_Dic3!$F$3:$F$10000,Produccion_PJ!$H82,Resultados_Dic3!$D$3:$D$10000,Produccion_PJ!$H$48,Resultados_Dic3!$E$3:$E$10000,Produccion_PJ!$G82,Resultados_Dic3!$A$3:$A$10000,Produccion_PJ!$F82)</f>
        <v>0</v>
      </c>
      <c r="AE82" s="22">
        <f>+SUMIFS(Resultados_Dic3!AD$3:AD$10000,Resultados_Dic3!$F$3:$F$10000,Produccion_PJ!$H82,Resultados_Dic3!$D$3:$D$10000,Produccion_PJ!$H$48,Resultados_Dic3!$E$3:$E$10000,Produccion_PJ!$G82,Resultados_Dic3!$A$3:$A$10000,Produccion_PJ!$F82)</f>
        <v>0</v>
      </c>
      <c r="AF82" s="22">
        <f>+SUMIFS(Resultados_Dic3!AE$3:AE$10000,Resultados_Dic3!$F$3:$F$10000,Produccion_PJ!$H82,Resultados_Dic3!$D$3:$D$10000,Produccion_PJ!$H$48,Resultados_Dic3!$E$3:$E$10000,Produccion_PJ!$G82,Resultados_Dic3!$A$3:$A$10000,Produccion_PJ!$F82)</f>
        <v>0</v>
      </c>
      <c r="AG82" s="22">
        <f>+SUMIFS(Resultados_Dic3!AF$3:AF$10000,Resultados_Dic3!$F$3:$F$10000,Produccion_PJ!$H82,Resultados_Dic3!$D$3:$D$10000,Produccion_PJ!$H$48,Resultados_Dic3!$E$3:$E$10000,Produccion_PJ!$G82,Resultados_Dic3!$A$3:$A$10000,Produccion_PJ!$F82)</f>
        <v>0</v>
      </c>
      <c r="AH82" s="22">
        <f>+SUMIFS(Resultados_Dic3!AG$3:AG$10000,Resultados_Dic3!$F$3:$F$10000,Produccion_PJ!$H82,Resultados_Dic3!$D$3:$D$10000,Produccion_PJ!$H$48,Resultados_Dic3!$E$3:$E$10000,Produccion_PJ!$G82,Resultados_Dic3!$A$3:$A$10000,Produccion_PJ!$F82)</f>
        <v>0</v>
      </c>
      <c r="AI82" s="22">
        <f>+SUMIFS(Resultados_Dic3!AH$3:AH$10000,Resultados_Dic3!$F$3:$F$10000,Produccion_PJ!$H82,Resultados_Dic3!$D$3:$D$10000,Produccion_PJ!$H$48,Resultados_Dic3!$E$3:$E$10000,Produccion_PJ!$G82,Resultados_Dic3!$A$3:$A$10000,Produccion_PJ!$F82)</f>
        <v>0</v>
      </c>
      <c r="AJ82" s="22">
        <f>+SUMIFS(Resultados_Dic3!AI$3:AI$10000,Resultados_Dic3!$F$3:$F$10000,Produccion_PJ!$H82,Resultados_Dic3!$D$3:$D$10000,Produccion_PJ!$H$48,Resultados_Dic3!$E$3:$E$10000,Produccion_PJ!$G82,Resultados_Dic3!$A$3:$A$10000,Produccion_PJ!$F82)</f>
        <v>0</v>
      </c>
      <c r="AK82" s="22">
        <f>+SUMIFS(Resultados_Dic3!AJ$3:AJ$10000,Resultados_Dic3!$F$3:$F$10000,Produccion_PJ!$H82,Resultados_Dic3!$D$3:$D$10000,Produccion_PJ!$H$48,Resultados_Dic3!$E$3:$E$10000,Produccion_PJ!$G82,Resultados_Dic3!$A$3:$A$10000,Produccion_PJ!$F82)</f>
        <v>0</v>
      </c>
      <c r="AL82" s="22">
        <f>+SUMIFS(Resultados_Dic3!AK$3:AK$10000,Resultados_Dic3!$F$3:$F$10000,Produccion_PJ!$H82,Resultados_Dic3!$D$3:$D$10000,Produccion_PJ!$H$48,Resultados_Dic3!$E$3:$E$10000,Produccion_PJ!$G82,Resultados_Dic3!$A$3:$A$10000,Produccion_PJ!$F82)</f>
        <v>0</v>
      </c>
      <c r="AM82" s="22">
        <f>+SUMIFS(Resultados_Dic3!AL$3:AL$10000,Resultados_Dic3!$F$3:$F$10000,Produccion_PJ!$H82,Resultados_Dic3!$D$3:$D$10000,Produccion_PJ!$H$48,Resultados_Dic3!$E$3:$E$10000,Produccion_PJ!$G82,Resultados_Dic3!$A$3:$A$10000,Produccion_PJ!$F82)</f>
        <v>0</v>
      </c>
      <c r="AN82" s="22">
        <f>+SUMIFS(Resultados_Dic3!AM$3:AM$10000,Resultados_Dic3!$F$3:$F$10000,Produccion_PJ!$H82,Resultados_Dic3!$D$3:$D$10000,Produccion_PJ!$H$48,Resultados_Dic3!$E$3:$E$10000,Produccion_PJ!$G82,Resultados_Dic3!$A$3:$A$10000,Produccion_PJ!$F82)</f>
        <v>0</v>
      </c>
    </row>
    <row r="83" spans="1:41" x14ac:dyDescent="0.25">
      <c r="A83" s="2" t="s">
        <v>172</v>
      </c>
      <c r="B83">
        <f>+B74/B47</f>
        <v>9.8688496801358327E-2</v>
      </c>
      <c r="F83" s="18" t="str">
        <f t="shared" si="27"/>
        <v>DIC3</v>
      </c>
      <c r="G83" s="26" t="s">
        <v>153</v>
      </c>
      <c r="H83" s="2" t="s">
        <v>174</v>
      </c>
      <c r="I83" s="22">
        <f>+SUMIFS(Resultados_Dic3!H$3:H$10000,Resultados_Dic3!$F$3:$F$10000,Produccion_PJ!$H83,Resultados_Dic3!$D$3:$D$10000,Produccion_PJ!$H$48,Resultados_Dic3!$E$3:$E$10000,Produccion_PJ!$G83,Resultados_Dic3!$A$3:$A$10000,Produccion_PJ!$F83)</f>
        <v>42.311185095408497</v>
      </c>
      <c r="J83" s="22">
        <f>+SUMIFS(Resultados_Dic3!I$3:I$10000,Resultados_Dic3!$F$3:$F$10000,Produccion_PJ!$H83,Resultados_Dic3!$D$3:$D$10000,Produccion_PJ!$H$48,Resultados_Dic3!$E$3:$E$10000,Produccion_PJ!$G83,Resultados_Dic3!$A$3:$A$10000,Produccion_PJ!$F83)</f>
        <v>39.356413992943097</v>
      </c>
      <c r="K83" s="22">
        <f>+SUMIFS(Resultados_Dic3!J$3:J$10000,Resultados_Dic3!$F$3:$F$10000,Produccion_PJ!$H83,Resultados_Dic3!$D$3:$D$10000,Produccion_PJ!$H$48,Resultados_Dic3!$E$3:$E$10000,Produccion_PJ!$G83,Resultados_Dic3!$A$3:$A$10000,Produccion_PJ!$F83)</f>
        <v>36.240971832896903</v>
      </c>
      <c r="L83" s="22">
        <f>+SUMIFS(Resultados_Dic3!K$3:K$10000,Resultados_Dic3!$F$3:$F$10000,Produccion_PJ!$H83,Resultados_Dic3!$D$3:$D$10000,Produccion_PJ!$H$48,Resultados_Dic3!$E$3:$E$10000,Produccion_PJ!$G83,Resultados_Dic3!$A$3:$A$10000,Produccion_PJ!$F83)</f>
        <v>33.125529672850703</v>
      </c>
      <c r="M83" s="22">
        <f>+SUMIFS(Resultados_Dic3!L$3:L$10000,Resultados_Dic3!$F$3:$F$10000,Produccion_PJ!$H83,Resultados_Dic3!$D$3:$D$10000,Produccion_PJ!$H$48,Resultados_Dic3!$E$3:$E$10000,Produccion_PJ!$G83,Resultados_Dic3!$A$3:$A$10000,Produccion_PJ!$F83)</f>
        <v>30.0100875128045</v>
      </c>
      <c r="N83" s="22">
        <f>+SUMIFS(Resultados_Dic3!M$3:M$10000,Resultados_Dic3!$F$3:$F$10000,Produccion_PJ!$H83,Resultados_Dic3!$D$3:$D$10000,Produccion_PJ!$H$48,Resultados_Dic3!$E$3:$E$10000,Produccion_PJ!$G83,Resultados_Dic3!$A$3:$A$10000,Produccion_PJ!$F83)</f>
        <v>26.6708027856169</v>
      </c>
      <c r="O83" s="22">
        <f>+SUMIFS(Resultados_Dic3!N$3:N$10000,Resultados_Dic3!$F$3:$F$10000,Produccion_PJ!$H83,Resultados_Dic3!$D$3:$D$10000,Produccion_PJ!$H$48,Resultados_Dic3!$E$3:$E$10000,Produccion_PJ!$G83,Resultados_Dic3!$A$3:$A$10000,Produccion_PJ!$F83)</f>
        <v>23.331518058429399</v>
      </c>
      <c r="P83" s="22">
        <f>+SUMIFS(Resultados_Dic3!O$3:O$10000,Resultados_Dic3!$F$3:$F$10000,Produccion_PJ!$H83,Resultados_Dic3!$D$3:$D$10000,Produccion_PJ!$H$48,Resultados_Dic3!$E$3:$E$10000,Produccion_PJ!$G83,Resultados_Dic3!$A$3:$A$10000,Produccion_PJ!$F83)</f>
        <v>21.0250926853675</v>
      </c>
      <c r="Q83" s="22">
        <f>+SUMIFS(Resultados_Dic3!P$3:P$10000,Resultados_Dic3!$F$3:$F$10000,Produccion_PJ!$H83,Resultados_Dic3!$D$3:$D$10000,Produccion_PJ!$H$48,Resultados_Dic3!$E$3:$E$10000,Produccion_PJ!$G83,Resultados_Dic3!$A$3:$A$10000,Produccion_PJ!$F83)</f>
        <v>17.412552491551502</v>
      </c>
      <c r="R83" s="22">
        <f>+SUMIFS(Resultados_Dic3!Q$3:Q$10000,Resultados_Dic3!$F$3:$F$10000,Produccion_PJ!$H83,Resultados_Dic3!$D$3:$D$10000,Produccion_PJ!$H$48,Resultados_Dic3!$E$3:$E$10000,Produccion_PJ!$G83,Resultados_Dic3!$A$3:$A$10000,Produccion_PJ!$F83)</f>
        <v>0</v>
      </c>
      <c r="S83" s="22">
        <f>+SUMIFS(Resultados_Dic3!R$3:R$10000,Resultados_Dic3!$F$3:$F$10000,Produccion_PJ!$H83,Resultados_Dic3!$D$3:$D$10000,Produccion_PJ!$H$48,Resultados_Dic3!$E$3:$E$10000,Produccion_PJ!$G83,Resultados_Dic3!$A$3:$A$10000,Produccion_PJ!$F83)</f>
        <v>0</v>
      </c>
      <c r="T83" s="22">
        <f>+SUMIFS(Resultados_Dic3!S$3:S$10000,Resultados_Dic3!$F$3:$F$10000,Produccion_PJ!$H83,Resultados_Dic3!$D$3:$D$10000,Produccion_PJ!$H$48,Resultados_Dic3!$E$3:$E$10000,Produccion_PJ!$G83,Resultados_Dic3!$A$3:$A$10000,Produccion_PJ!$F83)</f>
        <v>0</v>
      </c>
      <c r="U83" s="22">
        <f>+SUMIFS(Resultados_Dic3!T$3:T$10000,Resultados_Dic3!$F$3:$F$10000,Produccion_PJ!$H83,Resultados_Dic3!$D$3:$D$10000,Produccion_PJ!$H$48,Resultados_Dic3!$E$3:$E$10000,Produccion_PJ!$G83,Resultados_Dic3!$A$3:$A$10000,Produccion_PJ!$F83)</f>
        <v>0</v>
      </c>
      <c r="V83" s="22">
        <f>+SUMIFS(Resultados_Dic3!U$3:U$10000,Resultados_Dic3!$F$3:$F$10000,Produccion_PJ!$H83,Resultados_Dic3!$D$3:$D$10000,Produccion_PJ!$H$48,Resultados_Dic3!$E$3:$E$10000,Produccion_PJ!$G83,Resultados_Dic3!$A$3:$A$10000,Produccion_PJ!$F83)</f>
        <v>0</v>
      </c>
      <c r="W83" s="22">
        <f>+SUMIFS(Resultados_Dic3!V$3:V$10000,Resultados_Dic3!$F$3:$F$10000,Produccion_PJ!$H83,Resultados_Dic3!$D$3:$D$10000,Produccion_PJ!$H$48,Resultados_Dic3!$E$3:$E$10000,Produccion_PJ!$G83,Resultados_Dic3!$A$3:$A$10000,Produccion_PJ!$F83)</f>
        <v>0</v>
      </c>
      <c r="X83" s="22">
        <f>+SUMIFS(Resultados_Dic3!W$3:W$10000,Resultados_Dic3!$F$3:$F$10000,Produccion_PJ!$H83,Resultados_Dic3!$D$3:$D$10000,Produccion_PJ!$H$48,Resultados_Dic3!$E$3:$E$10000,Produccion_PJ!$G83,Resultados_Dic3!$A$3:$A$10000,Produccion_PJ!$F83)</f>
        <v>0</v>
      </c>
      <c r="Y83" s="22">
        <f>+SUMIFS(Resultados_Dic3!X$3:X$10000,Resultados_Dic3!$F$3:$F$10000,Produccion_PJ!$H83,Resultados_Dic3!$D$3:$D$10000,Produccion_PJ!$H$48,Resultados_Dic3!$E$3:$E$10000,Produccion_PJ!$G83,Resultados_Dic3!$A$3:$A$10000,Produccion_PJ!$F83)</f>
        <v>0</v>
      </c>
      <c r="Z83" s="22">
        <f>+SUMIFS(Resultados_Dic3!Y$3:Y$10000,Resultados_Dic3!$F$3:$F$10000,Produccion_PJ!$H83,Resultados_Dic3!$D$3:$D$10000,Produccion_PJ!$H$48,Resultados_Dic3!$E$3:$E$10000,Produccion_PJ!$G83,Resultados_Dic3!$A$3:$A$10000,Produccion_PJ!$F83)</f>
        <v>0</v>
      </c>
      <c r="AA83" s="22">
        <f>+SUMIFS(Resultados_Dic3!Z$3:Z$10000,Resultados_Dic3!$F$3:$F$10000,Produccion_PJ!$H83,Resultados_Dic3!$D$3:$D$10000,Produccion_PJ!$H$48,Resultados_Dic3!$E$3:$E$10000,Produccion_PJ!$G83,Resultados_Dic3!$A$3:$A$10000,Produccion_PJ!$F83)</f>
        <v>0</v>
      </c>
      <c r="AB83" s="22">
        <f>+SUMIFS(Resultados_Dic3!AA$3:AA$10000,Resultados_Dic3!$F$3:$F$10000,Produccion_PJ!$H83,Resultados_Dic3!$D$3:$D$10000,Produccion_PJ!$H$48,Resultados_Dic3!$E$3:$E$10000,Produccion_PJ!$G83,Resultados_Dic3!$A$3:$A$10000,Produccion_PJ!$F83)</f>
        <v>0</v>
      </c>
      <c r="AC83" s="22">
        <f>+SUMIFS(Resultados_Dic3!AB$3:AB$10000,Resultados_Dic3!$F$3:$F$10000,Produccion_PJ!$H83,Resultados_Dic3!$D$3:$D$10000,Produccion_PJ!$H$48,Resultados_Dic3!$E$3:$E$10000,Produccion_PJ!$G83,Resultados_Dic3!$A$3:$A$10000,Produccion_PJ!$F83)</f>
        <v>0</v>
      </c>
      <c r="AD83" s="22">
        <f>+SUMIFS(Resultados_Dic3!AC$3:AC$10000,Resultados_Dic3!$F$3:$F$10000,Produccion_PJ!$H83,Resultados_Dic3!$D$3:$D$10000,Produccion_PJ!$H$48,Resultados_Dic3!$E$3:$E$10000,Produccion_PJ!$G83,Resultados_Dic3!$A$3:$A$10000,Produccion_PJ!$F83)</f>
        <v>0</v>
      </c>
      <c r="AE83" s="22">
        <f>+SUMIFS(Resultados_Dic3!AD$3:AD$10000,Resultados_Dic3!$F$3:$F$10000,Produccion_PJ!$H83,Resultados_Dic3!$D$3:$D$10000,Produccion_PJ!$H$48,Resultados_Dic3!$E$3:$E$10000,Produccion_PJ!$G83,Resultados_Dic3!$A$3:$A$10000,Produccion_PJ!$F83)</f>
        <v>0</v>
      </c>
      <c r="AF83" s="22">
        <f>+SUMIFS(Resultados_Dic3!AE$3:AE$10000,Resultados_Dic3!$F$3:$F$10000,Produccion_PJ!$H83,Resultados_Dic3!$D$3:$D$10000,Produccion_PJ!$H$48,Resultados_Dic3!$E$3:$E$10000,Produccion_PJ!$G83,Resultados_Dic3!$A$3:$A$10000,Produccion_PJ!$F83)</f>
        <v>0</v>
      </c>
      <c r="AG83" s="22">
        <f>+SUMIFS(Resultados_Dic3!AF$3:AF$10000,Resultados_Dic3!$F$3:$F$10000,Produccion_PJ!$H83,Resultados_Dic3!$D$3:$D$10000,Produccion_PJ!$H$48,Resultados_Dic3!$E$3:$E$10000,Produccion_PJ!$G83,Resultados_Dic3!$A$3:$A$10000,Produccion_PJ!$F83)</f>
        <v>0</v>
      </c>
      <c r="AH83" s="22">
        <f>+SUMIFS(Resultados_Dic3!AG$3:AG$10000,Resultados_Dic3!$F$3:$F$10000,Produccion_PJ!$H83,Resultados_Dic3!$D$3:$D$10000,Produccion_PJ!$H$48,Resultados_Dic3!$E$3:$E$10000,Produccion_PJ!$G83,Resultados_Dic3!$A$3:$A$10000,Produccion_PJ!$F83)</f>
        <v>0</v>
      </c>
      <c r="AI83" s="22">
        <f>+SUMIFS(Resultados_Dic3!AH$3:AH$10000,Resultados_Dic3!$F$3:$F$10000,Produccion_PJ!$H83,Resultados_Dic3!$D$3:$D$10000,Produccion_PJ!$H$48,Resultados_Dic3!$E$3:$E$10000,Produccion_PJ!$G83,Resultados_Dic3!$A$3:$A$10000,Produccion_PJ!$F83)</f>
        <v>0</v>
      </c>
      <c r="AJ83" s="22">
        <f>+SUMIFS(Resultados_Dic3!AI$3:AI$10000,Resultados_Dic3!$F$3:$F$10000,Produccion_PJ!$H83,Resultados_Dic3!$D$3:$D$10000,Produccion_PJ!$H$48,Resultados_Dic3!$E$3:$E$10000,Produccion_PJ!$G83,Resultados_Dic3!$A$3:$A$10000,Produccion_PJ!$F83)</f>
        <v>0</v>
      </c>
      <c r="AK83" s="22">
        <f>+SUMIFS(Resultados_Dic3!AJ$3:AJ$10000,Resultados_Dic3!$F$3:$F$10000,Produccion_PJ!$H83,Resultados_Dic3!$D$3:$D$10000,Produccion_PJ!$H$48,Resultados_Dic3!$E$3:$E$10000,Produccion_PJ!$G83,Resultados_Dic3!$A$3:$A$10000,Produccion_PJ!$F83)</f>
        <v>0</v>
      </c>
      <c r="AL83" s="22">
        <f>+SUMIFS(Resultados_Dic3!AK$3:AK$10000,Resultados_Dic3!$F$3:$F$10000,Produccion_PJ!$H83,Resultados_Dic3!$D$3:$D$10000,Produccion_PJ!$H$48,Resultados_Dic3!$E$3:$E$10000,Produccion_PJ!$G83,Resultados_Dic3!$A$3:$A$10000,Produccion_PJ!$F83)</f>
        <v>0</v>
      </c>
      <c r="AM83" s="22">
        <f>+SUMIFS(Resultados_Dic3!AL$3:AL$10000,Resultados_Dic3!$F$3:$F$10000,Produccion_PJ!$H83,Resultados_Dic3!$D$3:$D$10000,Produccion_PJ!$H$48,Resultados_Dic3!$E$3:$E$10000,Produccion_PJ!$G83,Resultados_Dic3!$A$3:$A$10000,Produccion_PJ!$F83)</f>
        <v>0</v>
      </c>
      <c r="AN83" s="22">
        <f>+SUMIFS(Resultados_Dic3!AM$3:AM$10000,Resultados_Dic3!$F$3:$F$10000,Produccion_PJ!$H83,Resultados_Dic3!$D$3:$D$10000,Produccion_PJ!$H$48,Resultados_Dic3!$E$3:$E$10000,Produccion_PJ!$G83,Resultados_Dic3!$A$3:$A$10000,Produccion_PJ!$F83)</f>
        <v>0</v>
      </c>
    </row>
    <row r="84" spans="1:41" x14ac:dyDescent="0.25">
      <c r="A84" s="2" t="s">
        <v>173</v>
      </c>
      <c r="B84">
        <f t="shared" ref="B84:B87" si="28">+B75/B48</f>
        <v>12.575333088358981</v>
      </c>
      <c r="F84" s="18" t="str">
        <f t="shared" si="27"/>
        <v>DIC3</v>
      </c>
      <c r="G84" s="26" t="s">
        <v>154</v>
      </c>
      <c r="H84" s="2" t="s">
        <v>175</v>
      </c>
      <c r="I84" s="22">
        <f>+SUMIFS(Resultados_Dic3!H$3:H$10000,Resultados_Dic3!$F$3:$F$10000,Produccion_PJ!$H84,Resultados_Dic3!$D$3:$D$10000,Produccion_PJ!$H$48,Resultados_Dic3!$E$3:$E$10000,Produccion_PJ!$G84,Resultados_Dic3!$A$3:$A$10000,Produccion_PJ!$F84)</f>
        <v>13.2770346096659</v>
      </c>
      <c r="J84" s="22">
        <f>+SUMIFS(Resultados_Dic3!I$3:I$10000,Resultados_Dic3!$F$3:$F$10000,Produccion_PJ!$H84,Resultados_Dic3!$D$3:$D$10000,Produccion_PJ!$H$48,Resultados_Dic3!$E$3:$E$10000,Produccion_PJ!$G84,Resultados_Dic3!$A$3:$A$10000,Produccion_PJ!$F84)</f>
        <v>12.3753634330469</v>
      </c>
      <c r="K84" s="22">
        <f>+SUMIFS(Resultados_Dic3!J$3:J$10000,Resultados_Dic3!$F$3:$F$10000,Produccion_PJ!$H84,Resultados_Dic3!$D$3:$D$10000,Produccion_PJ!$H$48,Resultados_Dic3!$E$3:$E$10000,Produccion_PJ!$G84,Resultados_Dic3!$A$3:$A$10000,Produccion_PJ!$F84)</f>
        <v>11.8060663795326</v>
      </c>
      <c r="L84" s="22">
        <f>+SUMIFS(Resultados_Dic3!K$3:K$10000,Resultados_Dic3!$F$3:$F$10000,Produccion_PJ!$H84,Resultados_Dic3!$D$3:$D$10000,Produccion_PJ!$H$48,Resultados_Dic3!$E$3:$E$10000,Produccion_PJ!$G84,Resultados_Dic3!$A$3:$A$10000,Produccion_PJ!$F84)</f>
        <v>11.236769326018401</v>
      </c>
      <c r="M84" s="22">
        <f>+SUMIFS(Resultados_Dic3!L$3:L$10000,Resultados_Dic3!$F$3:$F$10000,Produccion_PJ!$H84,Resultados_Dic3!$D$3:$D$10000,Produccion_PJ!$H$48,Resultados_Dic3!$E$3:$E$10000,Produccion_PJ!$G84,Resultados_Dic3!$A$3:$A$10000,Produccion_PJ!$F84)</f>
        <v>10.667472272504099</v>
      </c>
      <c r="N84" s="22">
        <f>+SUMIFS(Resultados_Dic3!M$3:M$10000,Resultados_Dic3!$F$3:$F$10000,Produccion_PJ!$H84,Resultados_Dic3!$D$3:$D$10000,Produccion_PJ!$H$48,Resultados_Dic3!$E$3:$E$10000,Produccion_PJ!$G84,Resultados_Dic3!$A$3:$A$10000,Produccion_PJ!$F84)</f>
        <v>9.8407589759454304</v>
      </c>
      <c r="O84" s="22">
        <f>+SUMIFS(Resultados_Dic3!N$3:N$10000,Resultados_Dic3!$F$3:$F$10000,Produccion_PJ!$H84,Resultados_Dic3!$D$3:$D$10000,Produccion_PJ!$H$48,Resultados_Dic3!$E$3:$E$10000,Produccion_PJ!$G84,Resultados_Dic3!$A$3:$A$10000,Produccion_PJ!$F84)</f>
        <v>9.0140456793867791</v>
      </c>
      <c r="P84" s="22">
        <f>+SUMIFS(Resultados_Dic3!O$3:O$10000,Resultados_Dic3!$F$3:$F$10000,Produccion_PJ!$H84,Resultados_Dic3!$D$3:$D$10000,Produccion_PJ!$H$48,Resultados_Dic3!$E$3:$E$10000,Produccion_PJ!$G84,Resultados_Dic3!$A$3:$A$10000,Produccion_PJ!$F84)</f>
        <v>8.3255992368227698</v>
      </c>
      <c r="Q84" s="22">
        <f>+SUMIFS(Resultados_Dic3!P$3:P$10000,Resultados_Dic3!$F$3:$F$10000,Produccion_PJ!$H84,Resultados_Dic3!$D$3:$D$10000,Produccion_PJ!$H$48,Resultados_Dic3!$E$3:$E$10000,Produccion_PJ!$G84,Resultados_Dic3!$A$3:$A$10000,Produccion_PJ!$F84)</f>
        <v>7.6371527942587498</v>
      </c>
      <c r="R84" s="22">
        <f>+SUMIFS(Resultados_Dic3!Q$3:Q$10000,Resultados_Dic3!$F$3:$F$10000,Produccion_PJ!$H84,Resultados_Dic3!$D$3:$D$10000,Produccion_PJ!$H$48,Resultados_Dic3!$E$3:$E$10000,Produccion_PJ!$G84,Resultados_Dic3!$A$3:$A$10000,Produccion_PJ!$F84)</f>
        <v>6.9806096469431598</v>
      </c>
      <c r="S84" s="22">
        <f>+SUMIFS(Resultados_Dic3!R$3:R$10000,Resultados_Dic3!$F$3:$F$10000,Produccion_PJ!$H84,Resultados_Dic3!$D$3:$D$10000,Produccion_PJ!$H$48,Resultados_Dic3!$E$3:$E$10000,Produccion_PJ!$G84,Resultados_Dic3!$A$3:$A$10000,Produccion_PJ!$F84)</f>
        <v>6.32406649962756</v>
      </c>
      <c r="T84" s="22">
        <f>+SUMIFS(Resultados_Dic3!S$3:S$10000,Resultados_Dic3!$F$3:$F$10000,Produccion_PJ!$H84,Resultados_Dic3!$D$3:$D$10000,Produccion_PJ!$H$48,Resultados_Dic3!$E$3:$E$10000,Produccion_PJ!$G84,Resultados_Dic3!$A$3:$A$10000,Produccion_PJ!$F84)</f>
        <v>5.6675233523119601</v>
      </c>
      <c r="U84" s="22">
        <f>+SUMIFS(Resultados_Dic3!T$3:T$10000,Resultados_Dic3!$F$3:$F$10000,Produccion_PJ!$H84,Resultados_Dic3!$D$3:$D$10000,Produccion_PJ!$H$48,Resultados_Dic3!$E$3:$E$10000,Produccion_PJ!$G84,Resultados_Dic3!$A$3:$A$10000,Produccion_PJ!$F84)</f>
        <v>5.3277416987594597</v>
      </c>
      <c r="V84" s="22">
        <f>+SUMIFS(Resultados_Dic3!U$3:U$10000,Resultados_Dic3!$F$3:$F$10000,Produccion_PJ!$H84,Resultados_Dic3!$D$3:$D$10000,Produccion_PJ!$H$48,Resultados_Dic3!$E$3:$E$10000,Produccion_PJ!$G84,Resultados_Dic3!$A$3:$A$10000,Produccion_PJ!$F84)</f>
        <v>4.9879600452069699</v>
      </c>
      <c r="W84" s="22">
        <f>+SUMIFS(Resultados_Dic3!V$3:V$10000,Resultados_Dic3!$F$3:$F$10000,Produccion_PJ!$H84,Resultados_Dic3!$D$3:$D$10000,Produccion_PJ!$H$48,Resultados_Dic3!$E$3:$E$10000,Produccion_PJ!$G84,Resultados_Dic3!$A$3:$A$10000,Produccion_PJ!$F84)</f>
        <v>1.4810667676450999</v>
      </c>
      <c r="X84" s="22">
        <f>+SUMIFS(Resultados_Dic3!W$3:W$10000,Resultados_Dic3!$F$3:$F$10000,Produccion_PJ!$H84,Resultados_Dic3!$D$3:$D$10000,Produccion_PJ!$H$48,Resultados_Dic3!$E$3:$E$10000,Produccion_PJ!$G84,Resultados_Dic3!$A$3:$A$10000,Produccion_PJ!$F84)</f>
        <v>0</v>
      </c>
      <c r="Y84" s="22">
        <f>+SUMIFS(Resultados_Dic3!X$3:X$10000,Resultados_Dic3!$F$3:$F$10000,Produccion_PJ!$H84,Resultados_Dic3!$D$3:$D$10000,Produccion_PJ!$H$48,Resultados_Dic3!$E$3:$E$10000,Produccion_PJ!$G84,Resultados_Dic3!$A$3:$A$10000,Produccion_PJ!$F84)</f>
        <v>0</v>
      </c>
      <c r="Z84" s="22">
        <f>+SUMIFS(Resultados_Dic3!Y$3:Y$10000,Resultados_Dic3!$F$3:$F$10000,Produccion_PJ!$H84,Resultados_Dic3!$D$3:$D$10000,Produccion_PJ!$H$48,Resultados_Dic3!$E$3:$E$10000,Produccion_PJ!$G84,Resultados_Dic3!$A$3:$A$10000,Produccion_PJ!$F84)</f>
        <v>0</v>
      </c>
      <c r="AA84" s="22">
        <f>+SUMIFS(Resultados_Dic3!Z$3:Z$10000,Resultados_Dic3!$F$3:$F$10000,Produccion_PJ!$H84,Resultados_Dic3!$D$3:$D$10000,Produccion_PJ!$H$48,Resultados_Dic3!$E$3:$E$10000,Produccion_PJ!$G84,Resultados_Dic3!$A$3:$A$10000,Produccion_PJ!$F84)</f>
        <v>0</v>
      </c>
      <c r="AB84" s="22">
        <f>+SUMIFS(Resultados_Dic3!AA$3:AA$10000,Resultados_Dic3!$F$3:$F$10000,Produccion_PJ!$H84,Resultados_Dic3!$D$3:$D$10000,Produccion_PJ!$H$48,Resultados_Dic3!$E$3:$E$10000,Produccion_PJ!$G84,Resultados_Dic3!$A$3:$A$10000,Produccion_PJ!$F84)</f>
        <v>0</v>
      </c>
      <c r="AC84" s="22">
        <f>+SUMIFS(Resultados_Dic3!AB$3:AB$10000,Resultados_Dic3!$F$3:$F$10000,Produccion_PJ!$H84,Resultados_Dic3!$D$3:$D$10000,Produccion_PJ!$H$48,Resultados_Dic3!$E$3:$E$10000,Produccion_PJ!$G84,Resultados_Dic3!$A$3:$A$10000,Produccion_PJ!$F84)</f>
        <v>0</v>
      </c>
      <c r="AD84" s="22">
        <f>+SUMIFS(Resultados_Dic3!AC$3:AC$10000,Resultados_Dic3!$F$3:$F$10000,Produccion_PJ!$H84,Resultados_Dic3!$D$3:$D$10000,Produccion_PJ!$H$48,Resultados_Dic3!$E$3:$E$10000,Produccion_PJ!$G84,Resultados_Dic3!$A$3:$A$10000,Produccion_PJ!$F84)</f>
        <v>0</v>
      </c>
      <c r="AE84" s="22">
        <f>+SUMIFS(Resultados_Dic3!AD$3:AD$10000,Resultados_Dic3!$F$3:$F$10000,Produccion_PJ!$H84,Resultados_Dic3!$D$3:$D$10000,Produccion_PJ!$H$48,Resultados_Dic3!$E$3:$E$10000,Produccion_PJ!$G84,Resultados_Dic3!$A$3:$A$10000,Produccion_PJ!$F84)</f>
        <v>0</v>
      </c>
      <c r="AF84" s="22">
        <f>+SUMIFS(Resultados_Dic3!AE$3:AE$10000,Resultados_Dic3!$F$3:$F$10000,Produccion_PJ!$H84,Resultados_Dic3!$D$3:$D$10000,Produccion_PJ!$H$48,Resultados_Dic3!$E$3:$E$10000,Produccion_PJ!$G84,Resultados_Dic3!$A$3:$A$10000,Produccion_PJ!$F84)</f>
        <v>0</v>
      </c>
      <c r="AG84" s="22">
        <f>+SUMIFS(Resultados_Dic3!AF$3:AF$10000,Resultados_Dic3!$F$3:$F$10000,Produccion_PJ!$H84,Resultados_Dic3!$D$3:$D$10000,Produccion_PJ!$H$48,Resultados_Dic3!$E$3:$E$10000,Produccion_PJ!$G84,Resultados_Dic3!$A$3:$A$10000,Produccion_PJ!$F84)</f>
        <v>0</v>
      </c>
      <c r="AH84" s="22">
        <f>+SUMIFS(Resultados_Dic3!AG$3:AG$10000,Resultados_Dic3!$F$3:$F$10000,Produccion_PJ!$H84,Resultados_Dic3!$D$3:$D$10000,Produccion_PJ!$H$48,Resultados_Dic3!$E$3:$E$10000,Produccion_PJ!$G84,Resultados_Dic3!$A$3:$A$10000,Produccion_PJ!$F84)</f>
        <v>0</v>
      </c>
      <c r="AI84" s="22">
        <f>+SUMIFS(Resultados_Dic3!AH$3:AH$10000,Resultados_Dic3!$F$3:$F$10000,Produccion_PJ!$H84,Resultados_Dic3!$D$3:$D$10000,Produccion_PJ!$H$48,Resultados_Dic3!$E$3:$E$10000,Produccion_PJ!$G84,Resultados_Dic3!$A$3:$A$10000,Produccion_PJ!$F84)</f>
        <v>0</v>
      </c>
      <c r="AJ84" s="22">
        <f>+SUMIFS(Resultados_Dic3!AI$3:AI$10000,Resultados_Dic3!$F$3:$F$10000,Produccion_PJ!$H84,Resultados_Dic3!$D$3:$D$10000,Produccion_PJ!$H$48,Resultados_Dic3!$E$3:$E$10000,Produccion_PJ!$G84,Resultados_Dic3!$A$3:$A$10000,Produccion_PJ!$F84)</f>
        <v>0</v>
      </c>
      <c r="AK84" s="22">
        <f>+SUMIFS(Resultados_Dic3!AJ$3:AJ$10000,Resultados_Dic3!$F$3:$F$10000,Produccion_PJ!$H84,Resultados_Dic3!$D$3:$D$10000,Produccion_PJ!$H$48,Resultados_Dic3!$E$3:$E$10000,Produccion_PJ!$G84,Resultados_Dic3!$A$3:$A$10000,Produccion_PJ!$F84)</f>
        <v>0</v>
      </c>
      <c r="AL84" s="22">
        <f>+SUMIFS(Resultados_Dic3!AK$3:AK$10000,Resultados_Dic3!$F$3:$F$10000,Produccion_PJ!$H84,Resultados_Dic3!$D$3:$D$10000,Produccion_PJ!$H$48,Resultados_Dic3!$E$3:$E$10000,Produccion_PJ!$G84,Resultados_Dic3!$A$3:$A$10000,Produccion_PJ!$F84)</f>
        <v>0</v>
      </c>
      <c r="AM84" s="22">
        <f>+SUMIFS(Resultados_Dic3!AL$3:AL$10000,Resultados_Dic3!$F$3:$F$10000,Produccion_PJ!$H84,Resultados_Dic3!$D$3:$D$10000,Produccion_PJ!$H$48,Resultados_Dic3!$E$3:$E$10000,Produccion_PJ!$G84,Resultados_Dic3!$A$3:$A$10000,Produccion_PJ!$F84)</f>
        <v>0</v>
      </c>
      <c r="AN84" s="22">
        <f>+SUMIFS(Resultados_Dic3!AM$3:AM$10000,Resultados_Dic3!$F$3:$F$10000,Produccion_PJ!$H84,Resultados_Dic3!$D$3:$D$10000,Produccion_PJ!$H$48,Resultados_Dic3!$E$3:$E$10000,Produccion_PJ!$G84,Resultados_Dic3!$A$3:$A$10000,Produccion_PJ!$F84)</f>
        <v>0</v>
      </c>
    </row>
    <row r="85" spans="1:41" x14ac:dyDescent="0.25">
      <c r="A85" s="2" t="s">
        <v>174</v>
      </c>
      <c r="B85">
        <f t="shared" si="28"/>
        <v>0.25845240437419081</v>
      </c>
      <c r="F85" s="18" t="str">
        <f t="shared" si="27"/>
        <v>DIC3</v>
      </c>
      <c r="G85" s="26" t="s">
        <v>155</v>
      </c>
      <c r="H85" s="2" t="s">
        <v>176</v>
      </c>
      <c r="I85" s="22">
        <f>+SUMIFS(Resultados_Dic3!H$3:H$10000,Resultados_Dic3!$F$3:$F$10000,Produccion_PJ!$H85,Resultados_Dic3!$D$3:$D$10000,Produccion_PJ!$H$48,Resultados_Dic3!$E$3:$E$10000,Produccion_PJ!$G85,Resultados_Dic3!$A$3:$A$10000,Produccion_PJ!$F85)</f>
        <v>13.3203111955227</v>
      </c>
      <c r="J85" s="22">
        <f>+SUMIFS(Resultados_Dic3!I$3:I$10000,Resultados_Dic3!$F$3:$F$10000,Produccion_PJ!$H85,Resultados_Dic3!$D$3:$D$10000,Produccion_PJ!$H$48,Resultados_Dic3!$E$3:$E$10000,Produccion_PJ!$G85,Resultados_Dic3!$A$3:$A$10000,Produccion_PJ!$F85)</f>
        <v>13.0782892092541</v>
      </c>
      <c r="K85" s="22">
        <f>+SUMIFS(Resultados_Dic3!J$3:J$10000,Resultados_Dic3!$F$3:$F$10000,Produccion_PJ!$H85,Resultados_Dic3!$D$3:$D$10000,Produccion_PJ!$H$48,Resultados_Dic3!$E$3:$E$10000,Produccion_PJ!$G85,Resultados_Dic3!$A$3:$A$10000,Produccion_PJ!$F85)</f>
        <v>13.0864420434335</v>
      </c>
      <c r="L85" s="22">
        <f>+SUMIFS(Resultados_Dic3!K$3:K$10000,Resultados_Dic3!$F$3:$F$10000,Produccion_PJ!$H85,Resultados_Dic3!$D$3:$D$10000,Produccion_PJ!$H$48,Resultados_Dic3!$E$3:$E$10000,Produccion_PJ!$G85,Resultados_Dic3!$A$3:$A$10000,Produccion_PJ!$F85)</f>
        <v>13.094594877612799</v>
      </c>
      <c r="M85" s="22">
        <f>+SUMIFS(Resultados_Dic3!L$3:L$10000,Resultados_Dic3!$F$3:$F$10000,Produccion_PJ!$H85,Resultados_Dic3!$D$3:$D$10000,Produccion_PJ!$H$48,Resultados_Dic3!$E$3:$E$10000,Produccion_PJ!$G85,Resultados_Dic3!$A$3:$A$10000,Produccion_PJ!$F85)</f>
        <v>13.102747711792199</v>
      </c>
      <c r="N85" s="22">
        <f>+SUMIFS(Resultados_Dic3!M$3:M$10000,Resultados_Dic3!$F$3:$F$10000,Produccion_PJ!$H85,Resultados_Dic3!$D$3:$D$10000,Produccion_PJ!$H$48,Resultados_Dic3!$E$3:$E$10000,Produccion_PJ!$G85,Resultados_Dic3!$A$3:$A$10000,Produccion_PJ!$F85)</f>
        <v>12.1055667762597</v>
      </c>
      <c r="O85" s="22">
        <f>+SUMIFS(Resultados_Dic3!N$3:N$10000,Resultados_Dic3!$F$3:$F$10000,Produccion_PJ!$H85,Resultados_Dic3!$D$3:$D$10000,Produccion_PJ!$H$48,Resultados_Dic3!$E$3:$E$10000,Produccion_PJ!$G85,Resultados_Dic3!$A$3:$A$10000,Produccion_PJ!$F85)</f>
        <v>11.1083858407272</v>
      </c>
      <c r="P85" s="22">
        <f>+SUMIFS(Resultados_Dic3!O$3:O$10000,Resultados_Dic3!$F$3:$F$10000,Produccion_PJ!$H85,Resultados_Dic3!$D$3:$D$10000,Produccion_PJ!$H$48,Resultados_Dic3!$E$3:$E$10000,Produccion_PJ!$G85,Resultados_Dic3!$A$3:$A$10000,Produccion_PJ!$F85)</f>
        <v>10.2878238028122</v>
      </c>
      <c r="Q85" s="22">
        <f>+SUMIFS(Resultados_Dic3!P$3:P$10000,Resultados_Dic3!$F$3:$F$10000,Produccion_PJ!$H85,Resultados_Dic3!$D$3:$D$10000,Produccion_PJ!$H$48,Resultados_Dic3!$E$3:$E$10000,Produccion_PJ!$G85,Resultados_Dic3!$A$3:$A$10000,Produccion_PJ!$F85)</f>
        <v>9.46726176489714</v>
      </c>
      <c r="R85" s="22">
        <f>+SUMIFS(Resultados_Dic3!Q$3:Q$10000,Resultados_Dic3!$F$3:$F$10000,Produccion_PJ!$H85,Resultados_Dic3!$D$3:$D$10000,Produccion_PJ!$H$48,Resultados_Dic3!$E$3:$E$10000,Produccion_PJ!$G85,Resultados_Dic3!$A$3:$A$10000,Produccion_PJ!$F85)</f>
        <v>8.7871041342153209</v>
      </c>
      <c r="S85" s="22">
        <f>+SUMIFS(Resultados_Dic3!R$3:R$10000,Resultados_Dic3!$F$3:$F$10000,Produccion_PJ!$H85,Resultados_Dic3!$D$3:$D$10000,Produccion_PJ!$H$48,Resultados_Dic3!$E$3:$E$10000,Produccion_PJ!$G85,Resultados_Dic3!$A$3:$A$10000,Produccion_PJ!$F85)</f>
        <v>8.1069465035335107</v>
      </c>
      <c r="T85" s="22">
        <f>+SUMIFS(Resultados_Dic3!S$3:S$10000,Resultados_Dic3!$F$3:$F$10000,Produccion_PJ!$H85,Resultados_Dic3!$D$3:$D$10000,Produccion_PJ!$H$48,Resultados_Dic3!$E$3:$E$10000,Produccion_PJ!$G85,Resultados_Dic3!$A$3:$A$10000,Produccion_PJ!$F85)</f>
        <v>7.4267888728517004</v>
      </c>
      <c r="U85" s="22">
        <f>+SUMIFS(Resultados_Dic3!T$3:T$10000,Resultados_Dic3!$F$3:$F$10000,Produccion_PJ!$H85,Resultados_Dic3!$D$3:$D$10000,Produccion_PJ!$H$48,Resultados_Dic3!$E$3:$E$10000,Produccion_PJ!$G85,Resultados_Dic3!$A$3:$A$10000,Produccion_PJ!$F85)</f>
        <v>6.9496418965870301</v>
      </c>
      <c r="V85" s="22">
        <f>+SUMIFS(Resultados_Dic3!U$3:U$10000,Resultados_Dic3!$F$3:$F$10000,Produccion_PJ!$H85,Resultados_Dic3!$D$3:$D$10000,Produccion_PJ!$H$48,Resultados_Dic3!$E$3:$E$10000,Produccion_PJ!$G85,Resultados_Dic3!$A$3:$A$10000,Produccion_PJ!$F85)</f>
        <v>6.4724949203223696</v>
      </c>
      <c r="W85" s="22">
        <f>+SUMIFS(Resultados_Dic3!V$3:V$10000,Resultados_Dic3!$F$3:$F$10000,Produccion_PJ!$H85,Resultados_Dic3!$D$3:$D$10000,Produccion_PJ!$H$48,Resultados_Dic3!$E$3:$E$10000,Produccion_PJ!$G85,Resultados_Dic3!$A$3:$A$10000,Produccion_PJ!$F85)</f>
        <v>3.1378976240722798</v>
      </c>
      <c r="X85" s="22">
        <f>+SUMIFS(Resultados_Dic3!W$3:W$10000,Resultados_Dic3!$F$3:$F$10000,Produccion_PJ!$H85,Resultados_Dic3!$D$3:$D$10000,Produccion_PJ!$H$48,Resultados_Dic3!$E$3:$E$10000,Produccion_PJ!$G85,Resultados_Dic3!$A$3:$A$10000,Produccion_PJ!$F85)</f>
        <v>0</v>
      </c>
      <c r="Y85" s="22">
        <f>+SUMIFS(Resultados_Dic3!X$3:X$10000,Resultados_Dic3!$F$3:$F$10000,Produccion_PJ!$H85,Resultados_Dic3!$D$3:$D$10000,Produccion_PJ!$H$48,Resultados_Dic3!$E$3:$E$10000,Produccion_PJ!$G85,Resultados_Dic3!$A$3:$A$10000,Produccion_PJ!$F85)</f>
        <v>0</v>
      </c>
      <c r="Z85" s="22">
        <f>+SUMIFS(Resultados_Dic3!Y$3:Y$10000,Resultados_Dic3!$F$3:$F$10000,Produccion_PJ!$H85,Resultados_Dic3!$D$3:$D$10000,Produccion_PJ!$H$48,Resultados_Dic3!$E$3:$E$10000,Produccion_PJ!$G85,Resultados_Dic3!$A$3:$A$10000,Produccion_PJ!$F85)</f>
        <v>0</v>
      </c>
      <c r="AA85" s="22">
        <f>+SUMIFS(Resultados_Dic3!Z$3:Z$10000,Resultados_Dic3!$F$3:$F$10000,Produccion_PJ!$H85,Resultados_Dic3!$D$3:$D$10000,Produccion_PJ!$H$48,Resultados_Dic3!$E$3:$E$10000,Produccion_PJ!$G85,Resultados_Dic3!$A$3:$A$10000,Produccion_PJ!$F85)</f>
        <v>0</v>
      </c>
      <c r="AB85" s="22">
        <f>+SUMIFS(Resultados_Dic3!AA$3:AA$10000,Resultados_Dic3!$F$3:$F$10000,Produccion_PJ!$H85,Resultados_Dic3!$D$3:$D$10000,Produccion_PJ!$H$48,Resultados_Dic3!$E$3:$E$10000,Produccion_PJ!$G85,Resultados_Dic3!$A$3:$A$10000,Produccion_PJ!$F85)</f>
        <v>0</v>
      </c>
      <c r="AC85" s="22">
        <f>+SUMIFS(Resultados_Dic3!AB$3:AB$10000,Resultados_Dic3!$F$3:$F$10000,Produccion_PJ!$H85,Resultados_Dic3!$D$3:$D$10000,Produccion_PJ!$H$48,Resultados_Dic3!$E$3:$E$10000,Produccion_PJ!$G85,Resultados_Dic3!$A$3:$A$10000,Produccion_PJ!$F85)</f>
        <v>0</v>
      </c>
      <c r="AD85" s="22">
        <f>+SUMIFS(Resultados_Dic3!AC$3:AC$10000,Resultados_Dic3!$F$3:$F$10000,Produccion_PJ!$H85,Resultados_Dic3!$D$3:$D$10000,Produccion_PJ!$H$48,Resultados_Dic3!$E$3:$E$10000,Produccion_PJ!$G85,Resultados_Dic3!$A$3:$A$10000,Produccion_PJ!$F85)</f>
        <v>0</v>
      </c>
      <c r="AE85" s="22">
        <f>+SUMIFS(Resultados_Dic3!AD$3:AD$10000,Resultados_Dic3!$F$3:$F$10000,Produccion_PJ!$H85,Resultados_Dic3!$D$3:$D$10000,Produccion_PJ!$H$48,Resultados_Dic3!$E$3:$E$10000,Produccion_PJ!$G85,Resultados_Dic3!$A$3:$A$10000,Produccion_PJ!$F85)</f>
        <v>0</v>
      </c>
      <c r="AF85" s="22">
        <f>+SUMIFS(Resultados_Dic3!AE$3:AE$10000,Resultados_Dic3!$F$3:$F$10000,Produccion_PJ!$H85,Resultados_Dic3!$D$3:$D$10000,Produccion_PJ!$H$48,Resultados_Dic3!$E$3:$E$10000,Produccion_PJ!$G85,Resultados_Dic3!$A$3:$A$10000,Produccion_PJ!$F85)</f>
        <v>0</v>
      </c>
      <c r="AG85" s="22">
        <f>+SUMIFS(Resultados_Dic3!AF$3:AF$10000,Resultados_Dic3!$F$3:$F$10000,Produccion_PJ!$H85,Resultados_Dic3!$D$3:$D$10000,Produccion_PJ!$H$48,Resultados_Dic3!$E$3:$E$10000,Produccion_PJ!$G85,Resultados_Dic3!$A$3:$A$10000,Produccion_PJ!$F85)</f>
        <v>0</v>
      </c>
      <c r="AH85" s="22">
        <f>+SUMIFS(Resultados_Dic3!AG$3:AG$10000,Resultados_Dic3!$F$3:$F$10000,Produccion_PJ!$H85,Resultados_Dic3!$D$3:$D$10000,Produccion_PJ!$H$48,Resultados_Dic3!$E$3:$E$10000,Produccion_PJ!$G85,Resultados_Dic3!$A$3:$A$10000,Produccion_PJ!$F85)</f>
        <v>0</v>
      </c>
      <c r="AI85" s="22">
        <f>+SUMIFS(Resultados_Dic3!AH$3:AH$10000,Resultados_Dic3!$F$3:$F$10000,Produccion_PJ!$H85,Resultados_Dic3!$D$3:$D$10000,Produccion_PJ!$H$48,Resultados_Dic3!$E$3:$E$10000,Produccion_PJ!$G85,Resultados_Dic3!$A$3:$A$10000,Produccion_PJ!$F85)</f>
        <v>0</v>
      </c>
      <c r="AJ85" s="22">
        <f>+SUMIFS(Resultados_Dic3!AI$3:AI$10000,Resultados_Dic3!$F$3:$F$10000,Produccion_PJ!$H85,Resultados_Dic3!$D$3:$D$10000,Produccion_PJ!$H$48,Resultados_Dic3!$E$3:$E$10000,Produccion_PJ!$G85,Resultados_Dic3!$A$3:$A$10000,Produccion_PJ!$F85)</f>
        <v>0</v>
      </c>
      <c r="AK85" s="22">
        <f>+SUMIFS(Resultados_Dic3!AJ$3:AJ$10000,Resultados_Dic3!$F$3:$F$10000,Produccion_PJ!$H85,Resultados_Dic3!$D$3:$D$10000,Produccion_PJ!$H$48,Resultados_Dic3!$E$3:$E$10000,Produccion_PJ!$G85,Resultados_Dic3!$A$3:$A$10000,Produccion_PJ!$F85)</f>
        <v>0</v>
      </c>
      <c r="AL85" s="22">
        <f>+SUMIFS(Resultados_Dic3!AK$3:AK$10000,Resultados_Dic3!$F$3:$F$10000,Produccion_PJ!$H85,Resultados_Dic3!$D$3:$D$10000,Produccion_PJ!$H$48,Resultados_Dic3!$E$3:$E$10000,Produccion_PJ!$G85,Resultados_Dic3!$A$3:$A$10000,Produccion_PJ!$F85)</f>
        <v>0</v>
      </c>
      <c r="AM85" s="22">
        <f>+SUMIFS(Resultados_Dic3!AL$3:AL$10000,Resultados_Dic3!$F$3:$F$10000,Produccion_PJ!$H85,Resultados_Dic3!$D$3:$D$10000,Produccion_PJ!$H$48,Resultados_Dic3!$E$3:$E$10000,Produccion_PJ!$G85,Resultados_Dic3!$A$3:$A$10000,Produccion_PJ!$F85)</f>
        <v>0</v>
      </c>
      <c r="AN85" s="22">
        <f>+SUMIFS(Resultados_Dic3!AM$3:AM$10000,Resultados_Dic3!$F$3:$F$10000,Produccion_PJ!$H85,Resultados_Dic3!$D$3:$D$10000,Produccion_PJ!$H$48,Resultados_Dic3!$E$3:$E$10000,Produccion_PJ!$G85,Resultados_Dic3!$A$3:$A$10000,Produccion_PJ!$F85)</f>
        <v>0</v>
      </c>
    </row>
    <row r="86" spans="1:41" x14ac:dyDescent="0.25">
      <c r="A86" s="2" t="s">
        <v>175</v>
      </c>
      <c r="B86">
        <f t="shared" si="28"/>
        <v>0.44930736283971789</v>
      </c>
    </row>
    <row r="87" spans="1:41" x14ac:dyDescent="0.25">
      <c r="A87" s="2" t="s">
        <v>176</v>
      </c>
      <c r="B87">
        <f t="shared" si="28"/>
        <v>0.97505547492444788</v>
      </c>
    </row>
    <row r="88" spans="1:41" x14ac:dyDescent="0.25">
      <c r="I88" s="22">
        <f>+I79/I66</f>
        <v>54.883162575143182</v>
      </c>
      <c r="J88" s="22">
        <f t="shared" ref="J88:M88" si="29">+J79/J66</f>
        <v>54.883162575141228</v>
      </c>
      <c r="K88" s="22">
        <f t="shared" si="29"/>
        <v>54.883162575111498</v>
      </c>
      <c r="L88" s="22">
        <f t="shared" si="29"/>
        <v>54.88316257507109</v>
      </c>
      <c r="M88" s="22">
        <f t="shared" si="29"/>
        <v>54.883162575158913</v>
      </c>
      <c r="N88" s="22" t="e">
        <f t="shared" ref="J88:AO93" si="30">+N79/N66</f>
        <v>#DIV/0!</v>
      </c>
      <c r="O88" s="22" t="e">
        <f t="shared" si="30"/>
        <v>#DIV/0!</v>
      </c>
      <c r="P88" s="22" t="e">
        <f t="shared" si="30"/>
        <v>#DIV/0!</v>
      </c>
      <c r="Q88" s="22" t="e">
        <f t="shared" si="30"/>
        <v>#DIV/0!</v>
      </c>
      <c r="R88" s="22" t="e">
        <f t="shared" si="30"/>
        <v>#DIV/0!</v>
      </c>
      <c r="S88" s="22" t="e">
        <f t="shared" si="30"/>
        <v>#DIV/0!</v>
      </c>
      <c r="T88" s="22" t="e">
        <f t="shared" si="30"/>
        <v>#DIV/0!</v>
      </c>
      <c r="U88" s="22" t="e">
        <f t="shared" si="30"/>
        <v>#DIV/0!</v>
      </c>
      <c r="V88" s="22" t="e">
        <f t="shared" si="30"/>
        <v>#DIV/0!</v>
      </c>
      <c r="W88" s="22" t="e">
        <f t="shared" si="30"/>
        <v>#DIV/0!</v>
      </c>
      <c r="X88" s="22" t="e">
        <f t="shared" si="30"/>
        <v>#DIV/0!</v>
      </c>
      <c r="Y88" s="22" t="e">
        <f t="shared" si="30"/>
        <v>#DIV/0!</v>
      </c>
      <c r="Z88" s="22" t="e">
        <f t="shared" si="30"/>
        <v>#DIV/0!</v>
      </c>
      <c r="AA88" s="22" t="e">
        <f t="shared" si="30"/>
        <v>#DIV/0!</v>
      </c>
      <c r="AB88" s="22" t="e">
        <f t="shared" si="30"/>
        <v>#DIV/0!</v>
      </c>
      <c r="AC88" s="22" t="e">
        <f t="shared" si="30"/>
        <v>#DIV/0!</v>
      </c>
      <c r="AD88" s="22" t="e">
        <f t="shared" si="30"/>
        <v>#DIV/0!</v>
      </c>
      <c r="AE88" s="22" t="e">
        <f t="shared" si="30"/>
        <v>#DIV/0!</v>
      </c>
      <c r="AF88" s="22" t="e">
        <f t="shared" si="30"/>
        <v>#DIV/0!</v>
      </c>
      <c r="AG88" s="22" t="e">
        <f t="shared" si="30"/>
        <v>#DIV/0!</v>
      </c>
      <c r="AH88" s="22" t="e">
        <f t="shared" si="30"/>
        <v>#DIV/0!</v>
      </c>
      <c r="AI88" s="22" t="e">
        <f t="shared" si="30"/>
        <v>#DIV/0!</v>
      </c>
      <c r="AJ88" s="22" t="e">
        <f t="shared" si="30"/>
        <v>#DIV/0!</v>
      </c>
      <c r="AK88" s="22" t="e">
        <f t="shared" si="30"/>
        <v>#DIV/0!</v>
      </c>
      <c r="AL88" s="22" t="e">
        <f t="shared" si="30"/>
        <v>#DIV/0!</v>
      </c>
      <c r="AM88" s="22" t="e">
        <f t="shared" si="30"/>
        <v>#DIV/0!</v>
      </c>
      <c r="AN88" s="22" t="e">
        <f t="shared" si="30"/>
        <v>#DIV/0!</v>
      </c>
      <c r="AO88" s="22" t="e">
        <f t="shared" si="30"/>
        <v>#DIV/0!</v>
      </c>
    </row>
    <row r="89" spans="1:41" x14ac:dyDescent="0.25">
      <c r="G89" s="23">
        <f>+M4</f>
        <v>55.54</v>
      </c>
      <c r="I89" s="22">
        <f>+I80/I67</f>
        <v>54.46447757604134</v>
      </c>
      <c r="J89" s="22">
        <f t="shared" ref="I89:X93" si="31">+J80/J67</f>
        <v>54.464477576046704</v>
      </c>
      <c r="K89" s="22">
        <f t="shared" si="31"/>
        <v>54.464477576034014</v>
      </c>
      <c r="L89" s="22">
        <f t="shared" si="31"/>
        <v>54.464477576039712</v>
      </c>
      <c r="M89" s="22">
        <f t="shared" si="31"/>
        <v>54.464477576021736</v>
      </c>
      <c r="N89" s="22">
        <f t="shared" si="31"/>
        <v>54.464477576021736</v>
      </c>
      <c r="O89" s="22">
        <f t="shared" si="31"/>
        <v>54.464477576021736</v>
      </c>
      <c r="P89" s="22">
        <f t="shared" si="31"/>
        <v>54.464477576021736</v>
      </c>
      <c r="Q89" s="22">
        <f t="shared" si="31"/>
        <v>54.464477576035364</v>
      </c>
      <c r="R89" s="22">
        <f t="shared" si="31"/>
        <v>54.46447757604416</v>
      </c>
      <c r="S89" s="22">
        <f t="shared" si="31"/>
        <v>54.464477576039002</v>
      </c>
      <c r="T89" s="22" t="e">
        <f t="shared" si="31"/>
        <v>#DIV/0!</v>
      </c>
      <c r="U89" s="22" t="e">
        <f t="shared" si="31"/>
        <v>#DIV/0!</v>
      </c>
      <c r="V89" s="22" t="e">
        <f t="shared" si="31"/>
        <v>#DIV/0!</v>
      </c>
      <c r="W89" s="22" t="e">
        <f t="shared" si="31"/>
        <v>#DIV/0!</v>
      </c>
      <c r="X89" s="22" t="e">
        <f t="shared" si="31"/>
        <v>#DIV/0!</v>
      </c>
      <c r="Y89" s="22" t="e">
        <f t="shared" si="30"/>
        <v>#DIV/0!</v>
      </c>
      <c r="Z89" s="22" t="e">
        <f t="shared" si="30"/>
        <v>#DIV/0!</v>
      </c>
      <c r="AA89" s="22" t="e">
        <f t="shared" si="30"/>
        <v>#DIV/0!</v>
      </c>
      <c r="AB89" s="22" t="e">
        <f t="shared" si="30"/>
        <v>#DIV/0!</v>
      </c>
      <c r="AC89" s="22" t="e">
        <f t="shared" si="30"/>
        <v>#DIV/0!</v>
      </c>
      <c r="AD89" s="22" t="e">
        <f t="shared" si="30"/>
        <v>#DIV/0!</v>
      </c>
      <c r="AE89" s="22" t="e">
        <f t="shared" si="30"/>
        <v>#DIV/0!</v>
      </c>
      <c r="AF89" s="22" t="e">
        <f t="shared" si="30"/>
        <v>#DIV/0!</v>
      </c>
      <c r="AG89" s="22" t="e">
        <f t="shared" si="30"/>
        <v>#DIV/0!</v>
      </c>
      <c r="AH89" s="22" t="e">
        <f t="shared" si="30"/>
        <v>#DIV/0!</v>
      </c>
      <c r="AI89" s="22" t="e">
        <f t="shared" si="30"/>
        <v>#DIV/0!</v>
      </c>
      <c r="AJ89" s="22" t="e">
        <f t="shared" si="30"/>
        <v>#DIV/0!</v>
      </c>
      <c r="AK89" s="22" t="e">
        <f t="shared" si="30"/>
        <v>#DIV/0!</v>
      </c>
      <c r="AL89" s="22" t="e">
        <f t="shared" si="30"/>
        <v>#DIV/0!</v>
      </c>
      <c r="AM89" s="22" t="e">
        <f t="shared" si="30"/>
        <v>#DIV/0!</v>
      </c>
      <c r="AN89" s="22" t="e">
        <f t="shared" si="30"/>
        <v>#DIV/0!</v>
      </c>
      <c r="AO89" s="22" t="e">
        <f t="shared" si="30"/>
        <v>#DIV/0!</v>
      </c>
    </row>
    <row r="90" spans="1:41" x14ac:dyDescent="0.25">
      <c r="I90" s="22">
        <f>+I81/I68</f>
        <v>54.621218990393437</v>
      </c>
      <c r="J90" s="22">
        <f t="shared" si="30"/>
        <v>54.621218990368995</v>
      </c>
      <c r="K90" s="22">
        <f t="shared" si="30"/>
        <v>54.621218990352141</v>
      </c>
      <c r="L90" s="22">
        <f t="shared" si="30"/>
        <v>54.62121899038403</v>
      </c>
      <c r="M90" s="22">
        <f t="shared" si="30"/>
        <v>54.621218990366117</v>
      </c>
      <c r="N90" s="22">
        <f t="shared" si="30"/>
        <v>54.621218990412913</v>
      </c>
      <c r="O90" s="22">
        <f t="shared" si="30"/>
        <v>54.621218990401388</v>
      </c>
      <c r="P90" s="22">
        <f t="shared" si="30"/>
        <v>54.62121899035548</v>
      </c>
      <c r="Q90" s="22">
        <f t="shared" si="30"/>
        <v>54.621218990380179</v>
      </c>
      <c r="R90" s="22">
        <f t="shared" si="30"/>
        <v>54.621218990405232</v>
      </c>
      <c r="S90" s="22">
        <f t="shared" si="30"/>
        <v>54.62121899037097</v>
      </c>
      <c r="T90" s="22">
        <f t="shared" si="30"/>
        <v>54.621218990495287</v>
      </c>
      <c r="U90" s="22">
        <f t="shared" si="30"/>
        <v>54.621218990495287</v>
      </c>
      <c r="V90" s="22">
        <f t="shared" si="30"/>
        <v>54.621218990303063</v>
      </c>
      <c r="W90" s="22" t="e">
        <f t="shared" si="30"/>
        <v>#DIV/0!</v>
      </c>
      <c r="X90" s="22" t="e">
        <f t="shared" si="30"/>
        <v>#DIV/0!</v>
      </c>
      <c r="Y90" s="22" t="e">
        <f t="shared" si="30"/>
        <v>#DIV/0!</v>
      </c>
      <c r="Z90" s="22" t="e">
        <f t="shared" si="30"/>
        <v>#DIV/0!</v>
      </c>
      <c r="AA90" s="22" t="e">
        <f t="shared" si="30"/>
        <v>#DIV/0!</v>
      </c>
      <c r="AB90" s="22" t="e">
        <f t="shared" si="30"/>
        <v>#DIV/0!</v>
      </c>
      <c r="AC90" s="22" t="e">
        <f t="shared" si="30"/>
        <v>#DIV/0!</v>
      </c>
      <c r="AD90" s="22" t="e">
        <f t="shared" si="30"/>
        <v>#DIV/0!</v>
      </c>
      <c r="AE90" s="22" t="e">
        <f t="shared" si="30"/>
        <v>#DIV/0!</v>
      </c>
      <c r="AF90" s="22" t="e">
        <f t="shared" si="30"/>
        <v>#DIV/0!</v>
      </c>
      <c r="AG90" s="22" t="e">
        <f t="shared" si="30"/>
        <v>#DIV/0!</v>
      </c>
      <c r="AH90" s="22" t="e">
        <f t="shared" si="30"/>
        <v>#DIV/0!</v>
      </c>
      <c r="AI90" s="22" t="e">
        <f t="shared" si="30"/>
        <v>#DIV/0!</v>
      </c>
      <c r="AJ90" s="22" t="e">
        <f t="shared" si="30"/>
        <v>#DIV/0!</v>
      </c>
      <c r="AK90" s="22" t="e">
        <f t="shared" si="30"/>
        <v>#DIV/0!</v>
      </c>
      <c r="AL90" s="22" t="e">
        <f t="shared" si="30"/>
        <v>#DIV/0!</v>
      </c>
      <c r="AM90" s="22" t="e">
        <f t="shared" si="30"/>
        <v>#DIV/0!</v>
      </c>
      <c r="AN90" s="22" t="e">
        <f t="shared" si="30"/>
        <v>#DIV/0!</v>
      </c>
      <c r="AO90" s="22" t="e">
        <f t="shared" si="30"/>
        <v>#DIV/0!</v>
      </c>
    </row>
    <row r="91" spans="1:41" x14ac:dyDescent="0.25">
      <c r="I91" s="22">
        <f t="shared" si="31"/>
        <v>42.514098073713633</v>
      </c>
      <c r="J91" s="22">
        <f t="shared" si="30"/>
        <v>42.514098073713747</v>
      </c>
      <c r="K91" s="22">
        <f t="shared" si="30"/>
        <v>42.514098073713754</v>
      </c>
      <c r="L91" s="22">
        <f t="shared" si="30"/>
        <v>42.514098073713726</v>
      </c>
      <c r="M91" s="22">
        <f t="shared" si="30"/>
        <v>42.514098073713733</v>
      </c>
      <c r="N91" s="22">
        <f t="shared" si="30"/>
        <v>42.514098073713804</v>
      </c>
      <c r="O91" s="22">
        <f t="shared" si="30"/>
        <v>42.514098073713782</v>
      </c>
      <c r="P91" s="22">
        <f t="shared" si="30"/>
        <v>42.514098073713633</v>
      </c>
      <c r="Q91" s="22" t="e">
        <f t="shared" si="30"/>
        <v>#DIV/0!</v>
      </c>
      <c r="R91" s="22" t="e">
        <f t="shared" si="30"/>
        <v>#DIV/0!</v>
      </c>
      <c r="S91" s="22" t="e">
        <f t="shared" si="30"/>
        <v>#DIV/0!</v>
      </c>
      <c r="T91" s="22" t="e">
        <f t="shared" si="30"/>
        <v>#DIV/0!</v>
      </c>
      <c r="U91" s="22" t="e">
        <f t="shared" si="30"/>
        <v>#DIV/0!</v>
      </c>
      <c r="V91" s="22" t="e">
        <f t="shared" si="30"/>
        <v>#DIV/0!</v>
      </c>
      <c r="W91" s="22" t="e">
        <f t="shared" si="30"/>
        <v>#DIV/0!</v>
      </c>
      <c r="X91" s="22" t="e">
        <f t="shared" si="30"/>
        <v>#DIV/0!</v>
      </c>
      <c r="Y91" s="22" t="e">
        <f t="shared" si="30"/>
        <v>#DIV/0!</v>
      </c>
      <c r="Z91" s="22" t="e">
        <f t="shared" si="30"/>
        <v>#DIV/0!</v>
      </c>
      <c r="AA91" s="22" t="e">
        <f t="shared" si="30"/>
        <v>#DIV/0!</v>
      </c>
      <c r="AB91" s="22" t="e">
        <f t="shared" si="30"/>
        <v>#DIV/0!</v>
      </c>
      <c r="AC91" s="22" t="e">
        <f t="shared" si="30"/>
        <v>#DIV/0!</v>
      </c>
      <c r="AD91" s="22" t="e">
        <f t="shared" si="30"/>
        <v>#DIV/0!</v>
      </c>
      <c r="AE91" s="22" t="e">
        <f t="shared" si="30"/>
        <v>#DIV/0!</v>
      </c>
      <c r="AF91" s="22" t="e">
        <f t="shared" si="30"/>
        <v>#DIV/0!</v>
      </c>
      <c r="AG91" s="22" t="e">
        <f t="shared" si="30"/>
        <v>#DIV/0!</v>
      </c>
      <c r="AH91" s="22" t="e">
        <f t="shared" si="30"/>
        <v>#DIV/0!</v>
      </c>
      <c r="AI91" s="22" t="e">
        <f t="shared" si="30"/>
        <v>#DIV/0!</v>
      </c>
      <c r="AJ91" s="22" t="e">
        <f t="shared" si="30"/>
        <v>#DIV/0!</v>
      </c>
      <c r="AK91" s="22" t="e">
        <f t="shared" si="30"/>
        <v>#DIV/0!</v>
      </c>
      <c r="AL91" s="22" t="e">
        <f t="shared" si="30"/>
        <v>#DIV/0!</v>
      </c>
      <c r="AM91" s="22" t="e">
        <f t="shared" si="30"/>
        <v>#DIV/0!</v>
      </c>
      <c r="AN91" s="22" t="e">
        <f t="shared" si="30"/>
        <v>#DIV/0!</v>
      </c>
      <c r="AO91" s="22" t="e">
        <f t="shared" si="30"/>
        <v>#DIV/0!</v>
      </c>
    </row>
    <row r="92" spans="1:41" x14ac:dyDescent="0.25">
      <c r="I92" s="22">
        <f t="shared" si="31"/>
        <v>54.701812095559774</v>
      </c>
      <c r="J92" s="22">
        <f t="shared" si="30"/>
        <v>54.701812095525696</v>
      </c>
      <c r="K92" s="22">
        <f t="shared" si="30"/>
        <v>54.701812095555404</v>
      </c>
      <c r="L92" s="22">
        <f t="shared" si="30"/>
        <v>54.701812095500834</v>
      </c>
      <c r="M92" s="22">
        <f t="shared" si="30"/>
        <v>54.701812095534116</v>
      </c>
      <c r="N92" s="22">
        <f t="shared" si="30"/>
        <v>54.701812095466494</v>
      </c>
      <c r="O92" s="22">
        <f t="shared" si="30"/>
        <v>54.701812095521902</v>
      </c>
      <c r="P92" s="22">
        <f t="shared" si="30"/>
        <v>54.701812095523302</v>
      </c>
      <c r="Q92" s="22">
        <f t="shared" si="30"/>
        <v>54.701812095526407</v>
      </c>
      <c r="R92" s="22" t="e">
        <f t="shared" si="30"/>
        <v>#DIV/0!</v>
      </c>
      <c r="S92" s="22" t="e">
        <f t="shared" si="30"/>
        <v>#DIV/0!</v>
      </c>
      <c r="T92" s="22" t="e">
        <f t="shared" si="30"/>
        <v>#DIV/0!</v>
      </c>
      <c r="U92" s="22" t="e">
        <f t="shared" si="30"/>
        <v>#DIV/0!</v>
      </c>
      <c r="V92" s="22" t="e">
        <f t="shared" si="30"/>
        <v>#DIV/0!</v>
      </c>
      <c r="W92" s="22" t="e">
        <f t="shared" si="30"/>
        <v>#DIV/0!</v>
      </c>
      <c r="X92" s="22" t="e">
        <f t="shared" si="30"/>
        <v>#DIV/0!</v>
      </c>
      <c r="Y92" s="22" t="e">
        <f t="shared" si="30"/>
        <v>#DIV/0!</v>
      </c>
      <c r="Z92" s="22" t="e">
        <f t="shared" si="30"/>
        <v>#DIV/0!</v>
      </c>
      <c r="AA92" s="22" t="e">
        <f t="shared" si="30"/>
        <v>#DIV/0!</v>
      </c>
      <c r="AB92" s="22" t="e">
        <f t="shared" si="30"/>
        <v>#DIV/0!</v>
      </c>
      <c r="AC92" s="22" t="e">
        <f t="shared" si="30"/>
        <v>#DIV/0!</v>
      </c>
      <c r="AD92" s="22" t="e">
        <f t="shared" si="30"/>
        <v>#DIV/0!</v>
      </c>
      <c r="AE92" s="22" t="e">
        <f t="shared" si="30"/>
        <v>#DIV/0!</v>
      </c>
      <c r="AF92" s="22" t="e">
        <f t="shared" si="30"/>
        <v>#DIV/0!</v>
      </c>
      <c r="AG92" s="22" t="e">
        <f t="shared" si="30"/>
        <v>#DIV/0!</v>
      </c>
      <c r="AH92" s="22" t="e">
        <f t="shared" si="30"/>
        <v>#DIV/0!</v>
      </c>
      <c r="AI92" s="22" t="e">
        <f t="shared" si="30"/>
        <v>#DIV/0!</v>
      </c>
      <c r="AJ92" s="22" t="e">
        <f t="shared" si="30"/>
        <v>#DIV/0!</v>
      </c>
      <c r="AK92" s="22" t="e">
        <f t="shared" si="30"/>
        <v>#DIV/0!</v>
      </c>
      <c r="AL92" s="22" t="e">
        <f t="shared" si="30"/>
        <v>#DIV/0!</v>
      </c>
      <c r="AM92" s="22" t="e">
        <f t="shared" si="30"/>
        <v>#DIV/0!</v>
      </c>
      <c r="AN92" s="22" t="e">
        <f t="shared" si="30"/>
        <v>#DIV/0!</v>
      </c>
      <c r="AO92" s="22" t="e">
        <f t="shared" si="30"/>
        <v>#DIV/0!</v>
      </c>
    </row>
    <row r="93" spans="1:41" x14ac:dyDescent="0.25">
      <c r="I93" s="22">
        <f t="shared" si="31"/>
        <v>54.512958625801886</v>
      </c>
      <c r="J93" s="22">
        <f t="shared" si="30"/>
        <v>54.512958625804131</v>
      </c>
      <c r="K93" s="22">
        <f t="shared" si="30"/>
        <v>54.512958625791271</v>
      </c>
      <c r="L93" s="22">
        <f t="shared" si="30"/>
        <v>54.5129586257776</v>
      </c>
      <c r="M93" s="22">
        <f t="shared" si="30"/>
        <v>54.512958625788663</v>
      </c>
      <c r="N93" s="22">
        <f t="shared" si="30"/>
        <v>54.512958625785046</v>
      </c>
      <c r="O93" s="22">
        <f t="shared" si="30"/>
        <v>54.512958625779703</v>
      </c>
      <c r="P93" s="22">
        <f t="shared" si="30"/>
        <v>54.512958625808515</v>
      </c>
      <c r="Q93" s="22">
        <f t="shared" si="30"/>
        <v>54.512958625802355</v>
      </c>
      <c r="R93" s="22">
        <f t="shared" si="30"/>
        <v>54.512958625785117</v>
      </c>
      <c r="S93" s="22">
        <f t="shared" si="30"/>
        <v>54.512958625811798</v>
      </c>
      <c r="T93" s="22">
        <f t="shared" si="30"/>
        <v>54.5129586257925</v>
      </c>
      <c r="U93" s="22">
        <f t="shared" si="30"/>
        <v>54.512958625811429</v>
      </c>
      <c r="V93" s="22">
        <f t="shared" si="30"/>
        <v>54.512958625773784</v>
      </c>
      <c r="W93" s="22">
        <f t="shared" si="30"/>
        <v>54.512958625786645</v>
      </c>
      <c r="X93" s="22" t="e">
        <f t="shared" si="30"/>
        <v>#DIV/0!</v>
      </c>
      <c r="Y93" s="22" t="e">
        <f t="shared" si="30"/>
        <v>#DIV/0!</v>
      </c>
      <c r="Z93" s="22" t="e">
        <f t="shared" si="30"/>
        <v>#DIV/0!</v>
      </c>
      <c r="AA93" s="22" t="e">
        <f t="shared" si="30"/>
        <v>#DIV/0!</v>
      </c>
      <c r="AB93" s="22" t="e">
        <f t="shared" si="30"/>
        <v>#DIV/0!</v>
      </c>
      <c r="AC93" s="22" t="e">
        <f t="shared" si="30"/>
        <v>#DIV/0!</v>
      </c>
      <c r="AD93" s="22" t="e">
        <f t="shared" si="30"/>
        <v>#DIV/0!</v>
      </c>
      <c r="AE93" s="22" t="e">
        <f t="shared" si="30"/>
        <v>#DIV/0!</v>
      </c>
      <c r="AF93" s="22" t="e">
        <f t="shared" si="30"/>
        <v>#DIV/0!</v>
      </c>
      <c r="AG93" s="22" t="e">
        <f t="shared" si="30"/>
        <v>#DIV/0!</v>
      </c>
      <c r="AH93" s="22" t="e">
        <f t="shared" si="30"/>
        <v>#DIV/0!</v>
      </c>
      <c r="AI93" s="22" t="e">
        <f t="shared" si="30"/>
        <v>#DIV/0!</v>
      </c>
      <c r="AJ93" s="22" t="e">
        <f t="shared" si="30"/>
        <v>#DIV/0!</v>
      </c>
      <c r="AK93" s="22" t="e">
        <f t="shared" si="30"/>
        <v>#DIV/0!</v>
      </c>
      <c r="AL93" s="22" t="e">
        <f t="shared" si="30"/>
        <v>#DIV/0!</v>
      </c>
      <c r="AM93" s="22" t="e">
        <f t="shared" si="30"/>
        <v>#DIV/0!</v>
      </c>
      <c r="AN93" s="22" t="e">
        <f t="shared" si="30"/>
        <v>#DIV/0!</v>
      </c>
      <c r="AO93" s="22" t="e">
        <f t="shared" si="30"/>
        <v>#DIV/0!</v>
      </c>
    </row>
    <row r="94" spans="1:41" x14ac:dyDescent="0.25">
      <c r="B94">
        <f t="shared" ref="B94:B99" si="32">+I66/I25</f>
        <v>1.3536181760477469E-3</v>
      </c>
    </row>
    <row r="95" spans="1:41" x14ac:dyDescent="0.25">
      <c r="B95">
        <f t="shared" si="32"/>
        <v>8.9719521030624388E-3</v>
      </c>
    </row>
    <row r="96" spans="1:41" x14ac:dyDescent="0.25">
      <c r="B96">
        <f t="shared" si="32"/>
        <v>1.7768904717565036E-3</v>
      </c>
    </row>
    <row r="97" spans="2:15" x14ac:dyDescent="0.25">
      <c r="B97">
        <f t="shared" si="32"/>
        <v>0.22641939302050779</v>
      </c>
      <c r="F97" s="39" t="s">
        <v>351</v>
      </c>
      <c r="H97" s="17" t="s">
        <v>363</v>
      </c>
    </row>
    <row r="98" spans="2:15" x14ac:dyDescent="0.25">
      <c r="B98">
        <f t="shared" si="32"/>
        <v>4.6534462436801415E-3</v>
      </c>
      <c r="F98" s="27">
        <v>7.4391544167026147E-2</v>
      </c>
      <c r="H98" s="22">
        <f>+I51*$F98</f>
        <v>5.1021985069154976</v>
      </c>
      <c r="I98" s="22">
        <f t="shared" ref="I98:N98" si="33">+J51*$F98</f>
        <v>4.1229946539662423</v>
      </c>
      <c r="J98" s="22">
        <f t="shared" si="33"/>
        <v>3.2280792788255543</v>
      </c>
      <c r="K98" s="22">
        <f t="shared" si="33"/>
        <v>3.7697915005311198</v>
      </c>
      <c r="L98" s="22">
        <f t="shared" si="33"/>
        <v>3.5931899238135623</v>
      </c>
      <c r="M98" s="22">
        <f t="shared" si="33"/>
        <v>0</v>
      </c>
      <c r="N98" s="22">
        <f t="shared" si="33"/>
        <v>0</v>
      </c>
    </row>
    <row r="99" spans="2:15" x14ac:dyDescent="0.25">
      <c r="B99">
        <f t="shared" si="32"/>
        <v>8.0897976744617271E-3</v>
      </c>
      <c r="F99" s="27">
        <v>0.49307654325983313</v>
      </c>
      <c r="H99" s="22">
        <f t="shared" ref="H99:N104" si="34">+I52*$F99</f>
        <v>179.32485591813244</v>
      </c>
      <c r="I99" s="22">
        <f t="shared" si="34"/>
        <v>173.35565841292859</v>
      </c>
      <c r="J99" s="22">
        <f t="shared" si="34"/>
        <v>155.89722145870917</v>
      </c>
      <c r="K99" s="22">
        <f t="shared" si="34"/>
        <v>154.57395984457972</v>
      </c>
      <c r="L99" s="22">
        <f t="shared" si="34"/>
        <v>85.05889521222916</v>
      </c>
      <c r="M99" s="22">
        <f t="shared" si="34"/>
        <v>85.05889521222916</v>
      </c>
      <c r="N99" s="22">
        <f t="shared" si="34"/>
        <v>85.05889521222916</v>
      </c>
    </row>
    <row r="100" spans="2:15" x14ac:dyDescent="0.25">
      <c r="F100" s="27">
        <v>9.7228688309594247E-2</v>
      </c>
      <c r="H100" s="22">
        <f t="shared" si="34"/>
        <v>70.656526378093929</v>
      </c>
      <c r="I100" s="22">
        <f t="shared" si="34"/>
        <v>66.879944405390276</v>
      </c>
      <c r="J100" s="22">
        <f t="shared" si="34"/>
        <v>63.629111548041628</v>
      </c>
      <c r="K100" s="22">
        <f t="shared" si="34"/>
        <v>60.378278690693065</v>
      </c>
      <c r="L100" s="22">
        <f t="shared" si="34"/>
        <v>57.127445833344417</v>
      </c>
      <c r="M100" s="22">
        <f t="shared" si="34"/>
        <v>52.599856090382637</v>
      </c>
      <c r="N100" s="22">
        <f t="shared" si="34"/>
        <v>48.072266347420765</v>
      </c>
    </row>
    <row r="101" spans="2:15" x14ac:dyDescent="0.25">
      <c r="F101" s="27">
        <v>12.443456045582836</v>
      </c>
      <c r="H101" s="22">
        <f t="shared" si="34"/>
        <v>70.122494616683568</v>
      </c>
      <c r="I101" s="22">
        <f t="shared" si="34"/>
        <v>66.263208827811141</v>
      </c>
      <c r="J101" s="22">
        <f t="shared" si="34"/>
        <v>63.350540307907373</v>
      </c>
      <c r="K101" s="22">
        <f t="shared" si="34"/>
        <v>60.437871788003477</v>
      </c>
      <c r="L101" s="22">
        <f t="shared" si="34"/>
        <v>57.525203268099716</v>
      </c>
      <c r="M101" s="22">
        <f t="shared" si="34"/>
        <v>54.612534748195948</v>
      </c>
      <c r="N101" s="22">
        <f t="shared" si="34"/>
        <v>51.69986622829218</v>
      </c>
    </row>
    <row r="102" spans="2:15" x14ac:dyDescent="0.25">
      <c r="F102" s="27">
        <v>0.25574202377848287</v>
      </c>
      <c r="H102" s="22">
        <f t="shared" si="34"/>
        <v>42.311185095408526</v>
      </c>
      <c r="I102" s="22">
        <f t="shared" si="34"/>
        <v>39.356413992943089</v>
      </c>
      <c r="J102" s="22">
        <f t="shared" si="34"/>
        <v>36.24097183289696</v>
      </c>
      <c r="K102" s="22">
        <f t="shared" si="34"/>
        <v>33.12552967285059</v>
      </c>
      <c r="L102" s="22">
        <f t="shared" si="34"/>
        <v>30.010087512804461</v>
      </c>
      <c r="M102" s="22">
        <f t="shared" si="34"/>
        <v>26.670802785616857</v>
      </c>
      <c r="N102" s="22">
        <f t="shared" si="34"/>
        <v>23.33151805842941</v>
      </c>
    </row>
    <row r="103" spans="2:15" x14ac:dyDescent="0.25">
      <c r="F103" s="27">
        <v>0.44459549350850303</v>
      </c>
      <c r="H103" s="22">
        <f t="shared" si="34"/>
        <v>13.277034609665941</v>
      </c>
      <c r="I103" s="22">
        <f t="shared" si="34"/>
        <v>12.375363433046925</v>
      </c>
      <c r="J103" s="22">
        <f t="shared" si="34"/>
        <v>11.806066379532661</v>
      </c>
      <c r="K103" s="22">
        <f t="shared" si="34"/>
        <v>11.236769326018353</v>
      </c>
      <c r="L103" s="22">
        <f t="shared" si="34"/>
        <v>10.667472272504087</v>
      </c>
      <c r="M103" s="22">
        <f t="shared" si="34"/>
        <v>9.8407589759454126</v>
      </c>
      <c r="N103" s="22">
        <f t="shared" si="34"/>
        <v>9.0140456793867809</v>
      </c>
    </row>
    <row r="104" spans="2:15" x14ac:dyDescent="0.25">
      <c r="F104" s="27">
        <v>0.96483010501398736</v>
      </c>
      <c r="H104" s="22">
        <f t="shared" si="34"/>
        <v>13.320311195522724</v>
      </c>
      <c r="I104" s="22">
        <f t="shared" si="34"/>
        <v>13.078289209254132</v>
      </c>
      <c r="J104" s="22">
        <f t="shared" si="34"/>
        <v>13.086442043433447</v>
      </c>
      <c r="K104" s="22">
        <f t="shared" si="34"/>
        <v>13.094594877612858</v>
      </c>
      <c r="L104" s="22">
        <f t="shared" si="34"/>
        <v>13.102747711792171</v>
      </c>
      <c r="M104" s="22">
        <f t="shared" si="34"/>
        <v>12.10556677625971</v>
      </c>
      <c r="N104" s="22">
        <f t="shared" si="34"/>
        <v>11.10838584072725</v>
      </c>
    </row>
    <row r="107" spans="2:15" x14ac:dyDescent="0.25">
      <c r="E107" s="17" t="s">
        <v>354</v>
      </c>
      <c r="F107" s="39" t="s">
        <v>351</v>
      </c>
      <c r="H107" s="17" t="s">
        <v>352</v>
      </c>
    </row>
    <row r="108" spans="2:15" x14ac:dyDescent="0.25">
      <c r="C108" s="41">
        <f>+F108/$G$89</f>
        <v>1.3554529417865266E-3</v>
      </c>
      <c r="F108" s="40">
        <f t="shared" ref="F108:F114" si="35">+H108/I51</f>
        <v>7.5281856386823692E-2</v>
      </c>
      <c r="H108" s="25">
        <f>+I66*$M$4</f>
        <v>5.1632612221663141</v>
      </c>
      <c r="I108" s="25">
        <f t="shared" ref="I108:O108" si="36">+J66*$M$4</f>
        <v>4.1723383335967625</v>
      </c>
      <c r="J108" s="25">
        <f t="shared" si="36"/>
        <v>3.2667126807899116</v>
      </c>
      <c r="K108" s="25">
        <f t="shared" si="36"/>
        <v>3.8149080722727868</v>
      </c>
      <c r="L108" s="25">
        <f t="shared" si="36"/>
        <v>3.6361929416023142</v>
      </c>
      <c r="M108" s="25">
        <f t="shared" si="36"/>
        <v>0</v>
      </c>
      <c r="N108" s="25">
        <f t="shared" si="36"/>
        <v>0</v>
      </c>
      <c r="O108" s="25">
        <f t="shared" si="36"/>
        <v>0</v>
      </c>
    </row>
    <row r="109" spans="2:15" x14ac:dyDescent="0.25">
      <c r="C109" s="41">
        <f t="shared" ref="C109:C114" si="37">+F109/$G$89</f>
        <v>9.0531767714363224E-3</v>
      </c>
      <c r="F109" s="40">
        <f t="shared" si="35"/>
        <v>0.50281343788557331</v>
      </c>
      <c r="H109" s="25">
        <f t="shared" ref="H109:O114" si="38">+I67*$M$4</f>
        <v>182.8660246265591</v>
      </c>
      <c r="I109" s="25">
        <f t="shared" si="38"/>
        <v>176.77895202080225</v>
      </c>
      <c r="J109" s="25">
        <f t="shared" si="38"/>
        <v>158.97575934202496</v>
      </c>
      <c r="K109" s="25">
        <f t="shared" si="38"/>
        <v>157.62636697987435</v>
      </c>
      <c r="L109" s="25">
        <f t="shared" si="38"/>
        <v>86.738572558475255</v>
      </c>
      <c r="M109" s="25">
        <f t="shared" si="38"/>
        <v>86.738572558475255</v>
      </c>
      <c r="N109" s="25">
        <f t="shared" si="38"/>
        <v>86.738572558475255</v>
      </c>
      <c r="O109" s="25">
        <f t="shared" si="38"/>
        <v>86.738572558475255</v>
      </c>
    </row>
    <row r="110" spans="2:15" x14ac:dyDescent="0.25">
      <c r="C110" s="41">
        <f t="shared" si="37"/>
        <v>1.7800534317385776E-3</v>
      </c>
      <c r="F110" s="40">
        <f t="shared" si="35"/>
        <v>9.8864167598760599E-2</v>
      </c>
      <c r="H110" s="25">
        <f t="shared" si="38"/>
        <v>71.845036554924178</v>
      </c>
      <c r="I110" s="25">
        <f t="shared" si="38"/>
        <v>68.00492887078056</v>
      </c>
      <c r="J110" s="25">
        <f t="shared" si="38"/>
        <v>64.699413903641386</v>
      </c>
      <c r="K110" s="25">
        <f t="shared" si="38"/>
        <v>61.393898936445396</v>
      </c>
      <c r="L110" s="25">
        <f t="shared" si="38"/>
        <v>58.088383969306228</v>
      </c>
      <c r="M110" s="25">
        <f t="shared" si="38"/>
        <v>53.484635847702542</v>
      </c>
      <c r="N110" s="25">
        <f t="shared" si="38"/>
        <v>48.880887726158846</v>
      </c>
      <c r="O110" s="25">
        <f t="shared" si="38"/>
        <v>45.23015738528585</v>
      </c>
    </row>
    <row r="111" spans="2:15" x14ac:dyDescent="0.25">
      <c r="C111" s="41">
        <f t="shared" si="37"/>
        <v>0.29269011009024709</v>
      </c>
      <c r="F111" s="40">
        <f t="shared" si="35"/>
        <v>16.256008714412324</v>
      </c>
      <c r="H111" s="25">
        <f>+I69*$M$4</f>
        <v>91.607337976637453</v>
      </c>
      <c r="I111" s="25">
        <f t="shared" si="38"/>
        <v>86.565604941578258</v>
      </c>
      <c r="J111" s="25">
        <f t="shared" si="38"/>
        <v>82.760523405684665</v>
      </c>
      <c r="K111" s="25">
        <f t="shared" si="38"/>
        <v>78.95544186979113</v>
      </c>
      <c r="L111" s="25">
        <f t="shared" si="38"/>
        <v>75.150360333897552</v>
      </c>
      <c r="M111" s="25">
        <f t="shared" si="38"/>
        <v>71.34527879800396</v>
      </c>
      <c r="N111" s="25">
        <f t="shared" si="38"/>
        <v>67.540197262110425</v>
      </c>
      <c r="O111" s="25">
        <f t="shared" si="38"/>
        <v>7.6946783740965614</v>
      </c>
    </row>
    <row r="112" spans="2:15" x14ac:dyDescent="0.25">
      <c r="C112" s="41">
        <f t="shared" si="37"/>
        <v>4.6752020450752428E-3</v>
      </c>
      <c r="F112" s="40">
        <f t="shared" si="35"/>
        <v>0.25966072158347897</v>
      </c>
      <c r="H112" s="25">
        <f t="shared" si="38"/>
        <v>42.959513225883384</v>
      </c>
      <c r="I112" s="25">
        <f t="shared" si="38"/>
        <v>39.959466595931111</v>
      </c>
      <c r="J112" s="25">
        <f t="shared" si="38"/>
        <v>36.796286969122882</v>
      </c>
      <c r="K112" s="25">
        <f t="shared" si="38"/>
        <v>33.633107342369904</v>
      </c>
      <c r="L112" s="25">
        <f t="shared" si="38"/>
        <v>30.469927715561678</v>
      </c>
      <c r="M112" s="25">
        <f t="shared" si="38"/>
        <v>27.079475614591708</v>
      </c>
      <c r="N112" s="25">
        <f t="shared" si="38"/>
        <v>23.689023513560176</v>
      </c>
      <c r="O112" s="25">
        <f t="shared" si="38"/>
        <v>21.347257120223922</v>
      </c>
    </row>
    <row r="113" spans="3:15" x14ac:dyDescent="0.25">
      <c r="C113" s="41">
        <f t="shared" si="37"/>
        <v>8.1557762542366803E-3</v>
      </c>
      <c r="F113" s="40">
        <f t="shared" si="35"/>
        <v>0.45297181316030521</v>
      </c>
      <c r="H113" s="25">
        <f t="shared" si="38"/>
        <v>13.527178139104294</v>
      </c>
      <c r="I113" s="25">
        <f t="shared" si="38"/>
        <v>12.608519192463586</v>
      </c>
      <c r="J113" s="25">
        <f t="shared" si="38"/>
        <v>12.028496402486773</v>
      </c>
      <c r="K113" s="25">
        <f t="shared" si="38"/>
        <v>11.448473612509959</v>
      </c>
      <c r="L113" s="25">
        <f t="shared" si="38"/>
        <v>10.868450822527818</v>
      </c>
      <c r="M113" s="25">
        <f t="shared" si="38"/>
        <v>10.026161986105889</v>
      </c>
      <c r="N113" s="25">
        <f t="shared" si="38"/>
        <v>9.1838731496841586</v>
      </c>
      <c r="O113" s="25">
        <f t="shared" si="38"/>
        <v>8.4824561584925071</v>
      </c>
    </row>
    <row r="114" spans="3:15" x14ac:dyDescent="0.25">
      <c r="C114" s="41">
        <f t="shared" si="37"/>
        <v>1.7869631929642835E-2</v>
      </c>
      <c r="F114" s="40">
        <f t="shared" si="35"/>
        <v>0.99247935737236315</v>
      </c>
      <c r="H114" s="25">
        <f t="shared" si="38"/>
        <v>13.70203295547109</v>
      </c>
      <c r="I114" s="25">
        <f t="shared" si="38"/>
        <v>13.453075316033916</v>
      </c>
      <c r="J114" s="25">
        <f t="shared" si="38"/>
        <v>13.461461786964268</v>
      </c>
      <c r="K114" s="25">
        <f t="shared" si="38"/>
        <v>13.469848257889193</v>
      </c>
      <c r="L114" s="25">
        <f t="shared" si="38"/>
        <v>13.478234728819743</v>
      </c>
      <c r="M114" s="25">
        <f t="shared" si="38"/>
        <v>12.452477459291442</v>
      </c>
      <c r="N114" s="25">
        <f t="shared" si="38"/>
        <v>11.426720189757717</v>
      </c>
      <c r="O114" s="25">
        <f t="shared" si="38"/>
        <v>10.58264320682931</v>
      </c>
    </row>
    <row r="117" spans="3:15" x14ac:dyDescent="0.25">
      <c r="E117" s="17" t="s">
        <v>353</v>
      </c>
      <c r="F117" s="18">
        <v>55.54</v>
      </c>
    </row>
    <row r="118" spans="3:15" x14ac:dyDescent="0.25">
      <c r="F118" s="37" t="s">
        <v>355</v>
      </c>
    </row>
    <row r="119" spans="3:15" x14ac:dyDescent="0.25">
      <c r="F119" s="38">
        <f t="shared" ref="F119:F124" si="39">+F108/$F$117</f>
        <v>1.3554529417865266E-3</v>
      </c>
    </row>
    <row r="120" spans="3:15" x14ac:dyDescent="0.25">
      <c r="F120" s="38">
        <f t="shared" si="39"/>
        <v>9.0531767714363224E-3</v>
      </c>
    </row>
    <row r="121" spans="3:15" x14ac:dyDescent="0.25">
      <c r="F121" s="38">
        <f t="shared" si="39"/>
        <v>1.7800534317385776E-3</v>
      </c>
    </row>
    <row r="122" spans="3:15" x14ac:dyDescent="0.25">
      <c r="F122" s="38">
        <f t="shared" si="39"/>
        <v>0.29269011009024709</v>
      </c>
    </row>
    <row r="123" spans="3:15" x14ac:dyDescent="0.25">
      <c r="F123" s="38">
        <f t="shared" si="39"/>
        <v>4.6752020450752428E-3</v>
      </c>
    </row>
    <row r="124" spans="3:15" x14ac:dyDescent="0.25">
      <c r="F124" s="38">
        <f t="shared" si="39"/>
        <v>8.1557762542366803E-3</v>
      </c>
    </row>
    <row r="127" spans="3:15" x14ac:dyDescent="0.25">
      <c r="F127"/>
    </row>
    <row r="128" spans="3:15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  <row r="143" spans="6:6" x14ac:dyDescent="0.25">
      <c r="F143"/>
    </row>
    <row r="144" spans="6:6" x14ac:dyDescent="0.25">
      <c r="F144"/>
    </row>
    <row r="145" spans="6:6" x14ac:dyDescent="0.25">
      <c r="F145"/>
    </row>
    <row r="146" spans="6:6" x14ac:dyDescent="0.25">
      <c r="F146"/>
    </row>
    <row r="147" spans="6:6" x14ac:dyDescent="0.25">
      <c r="F147"/>
    </row>
    <row r="148" spans="6:6" x14ac:dyDescent="0.25">
      <c r="F148"/>
    </row>
    <row r="149" spans="6:6" x14ac:dyDescent="0.25">
      <c r="F149"/>
    </row>
    <row r="150" spans="6:6" x14ac:dyDescent="0.25">
      <c r="F150"/>
    </row>
    <row r="151" spans="6:6" x14ac:dyDescent="0.25">
      <c r="F151"/>
    </row>
    <row r="152" spans="6:6" x14ac:dyDescent="0.25">
      <c r="F152"/>
    </row>
    <row r="153" spans="6:6" x14ac:dyDescent="0.25">
      <c r="F153"/>
    </row>
    <row r="154" spans="6:6" x14ac:dyDescent="0.25">
      <c r="F154"/>
    </row>
    <row r="155" spans="6:6" x14ac:dyDescent="0.25">
      <c r="F155"/>
    </row>
    <row r="156" spans="6:6" x14ac:dyDescent="0.25">
      <c r="F156"/>
    </row>
    <row r="157" spans="6:6" x14ac:dyDescent="0.25">
      <c r="F157"/>
    </row>
    <row r="158" spans="6:6" x14ac:dyDescent="0.25">
      <c r="F158"/>
    </row>
    <row r="159" spans="6:6" x14ac:dyDescent="0.25">
      <c r="F159"/>
    </row>
    <row r="160" spans="6:6" x14ac:dyDescent="0.25">
      <c r="F160"/>
    </row>
    <row r="161" spans="6:6" x14ac:dyDescent="0.25">
      <c r="F161"/>
    </row>
    <row r="162" spans="6:6" x14ac:dyDescent="0.25">
      <c r="F162"/>
    </row>
    <row r="163" spans="6:6" x14ac:dyDescent="0.25">
      <c r="F163"/>
    </row>
    <row r="164" spans="6:6" x14ac:dyDescent="0.25">
      <c r="F164"/>
    </row>
    <row r="165" spans="6:6" x14ac:dyDescent="0.25">
      <c r="F165"/>
    </row>
    <row r="166" spans="6:6" x14ac:dyDescent="0.25">
      <c r="F166"/>
    </row>
    <row r="167" spans="6:6" x14ac:dyDescent="0.25">
      <c r="F167"/>
    </row>
    <row r="168" spans="6:6" x14ac:dyDescent="0.25">
      <c r="F168"/>
    </row>
    <row r="169" spans="6:6" x14ac:dyDescent="0.25">
      <c r="F169"/>
    </row>
    <row r="170" spans="6:6" x14ac:dyDescent="0.25">
      <c r="F170"/>
    </row>
    <row r="171" spans="6:6" x14ac:dyDescent="0.25">
      <c r="F171"/>
    </row>
    <row r="172" spans="6:6" x14ac:dyDescent="0.25">
      <c r="F172"/>
    </row>
    <row r="173" spans="6:6" x14ac:dyDescent="0.25">
      <c r="F173"/>
    </row>
    <row r="174" spans="6:6" x14ac:dyDescent="0.25">
      <c r="F174"/>
    </row>
    <row r="175" spans="6:6" x14ac:dyDescent="0.25">
      <c r="F175"/>
    </row>
    <row r="176" spans="6:6" x14ac:dyDescent="0.25">
      <c r="F176"/>
    </row>
    <row r="177" spans="6:6" x14ac:dyDescent="0.25">
      <c r="F177"/>
    </row>
    <row r="178" spans="6:6" x14ac:dyDescent="0.25">
      <c r="F178"/>
    </row>
    <row r="179" spans="6:6" x14ac:dyDescent="0.25">
      <c r="F179"/>
    </row>
    <row r="180" spans="6:6" x14ac:dyDescent="0.25">
      <c r="F180"/>
    </row>
    <row r="181" spans="6:6" x14ac:dyDescent="0.25">
      <c r="F181"/>
    </row>
    <row r="182" spans="6:6" x14ac:dyDescent="0.25">
      <c r="F182"/>
    </row>
    <row r="183" spans="6:6" x14ac:dyDescent="0.25">
      <c r="F183"/>
    </row>
    <row r="184" spans="6:6" x14ac:dyDescent="0.25">
      <c r="F184"/>
    </row>
    <row r="185" spans="6:6" x14ac:dyDescent="0.25">
      <c r="F185"/>
    </row>
    <row r="186" spans="6:6" x14ac:dyDescent="0.25">
      <c r="F186"/>
    </row>
    <row r="187" spans="6:6" x14ac:dyDescent="0.25">
      <c r="F187"/>
    </row>
    <row r="188" spans="6:6" x14ac:dyDescent="0.25">
      <c r="F188"/>
    </row>
    <row r="189" spans="6:6" x14ac:dyDescent="0.25">
      <c r="F189"/>
    </row>
    <row r="190" spans="6:6" x14ac:dyDescent="0.25">
      <c r="F190"/>
    </row>
    <row r="191" spans="6:6" x14ac:dyDescent="0.25">
      <c r="F191"/>
    </row>
    <row r="192" spans="6:6" x14ac:dyDescent="0.25">
      <c r="F192"/>
    </row>
    <row r="193" spans="6:6" x14ac:dyDescent="0.25">
      <c r="F193"/>
    </row>
    <row r="194" spans="6:6" x14ac:dyDescent="0.25">
      <c r="F194"/>
    </row>
    <row r="195" spans="6:6" x14ac:dyDescent="0.25">
      <c r="F195"/>
    </row>
    <row r="196" spans="6:6" x14ac:dyDescent="0.25">
      <c r="F196"/>
    </row>
    <row r="197" spans="6:6" x14ac:dyDescent="0.25">
      <c r="F197"/>
    </row>
    <row r="198" spans="6:6" x14ac:dyDescent="0.25">
      <c r="F198"/>
    </row>
    <row r="199" spans="6:6" x14ac:dyDescent="0.25">
      <c r="F199"/>
    </row>
    <row r="200" spans="6:6" x14ac:dyDescent="0.25">
      <c r="F200"/>
    </row>
    <row r="201" spans="6:6" x14ac:dyDescent="0.25">
      <c r="F201"/>
    </row>
    <row r="202" spans="6:6" x14ac:dyDescent="0.25">
      <c r="F202"/>
    </row>
    <row r="203" spans="6:6" x14ac:dyDescent="0.25">
      <c r="F203"/>
    </row>
    <row r="204" spans="6:6" x14ac:dyDescent="0.25">
      <c r="F204"/>
    </row>
    <row r="205" spans="6:6" x14ac:dyDescent="0.25">
      <c r="F205"/>
    </row>
    <row r="206" spans="6:6" x14ac:dyDescent="0.25">
      <c r="F206"/>
    </row>
    <row r="207" spans="6:6" x14ac:dyDescent="0.25">
      <c r="F207"/>
    </row>
    <row r="208" spans="6:6" x14ac:dyDescent="0.25">
      <c r="F208"/>
    </row>
    <row r="209" spans="6:6" x14ac:dyDescent="0.25">
      <c r="F209"/>
    </row>
    <row r="210" spans="6:6" x14ac:dyDescent="0.25">
      <c r="F210"/>
    </row>
    <row r="211" spans="6:6" x14ac:dyDescent="0.25">
      <c r="F211"/>
    </row>
    <row r="212" spans="6:6" x14ac:dyDescent="0.25">
      <c r="F212"/>
    </row>
    <row r="213" spans="6:6" x14ac:dyDescent="0.25">
      <c r="F213"/>
    </row>
    <row r="214" spans="6:6" x14ac:dyDescent="0.25">
      <c r="F214"/>
    </row>
    <row r="215" spans="6:6" x14ac:dyDescent="0.25">
      <c r="F215"/>
    </row>
    <row r="216" spans="6:6" x14ac:dyDescent="0.25">
      <c r="F216"/>
    </row>
    <row r="217" spans="6:6" x14ac:dyDescent="0.25">
      <c r="F217"/>
    </row>
    <row r="218" spans="6:6" x14ac:dyDescent="0.25">
      <c r="F218"/>
    </row>
    <row r="219" spans="6:6" x14ac:dyDescent="0.25">
      <c r="F219"/>
    </row>
    <row r="220" spans="6:6" x14ac:dyDescent="0.25">
      <c r="F220"/>
    </row>
    <row r="221" spans="6:6" x14ac:dyDescent="0.25">
      <c r="F221"/>
    </row>
    <row r="222" spans="6:6" x14ac:dyDescent="0.25">
      <c r="F222"/>
    </row>
    <row r="223" spans="6:6" x14ac:dyDescent="0.25">
      <c r="F223"/>
    </row>
    <row r="224" spans="6:6" x14ac:dyDescent="0.25">
      <c r="F224"/>
    </row>
    <row r="225" spans="6:6" x14ac:dyDescent="0.25">
      <c r="F225"/>
    </row>
    <row r="226" spans="6:6" x14ac:dyDescent="0.25">
      <c r="F226"/>
    </row>
    <row r="227" spans="6:6" x14ac:dyDescent="0.25">
      <c r="F227"/>
    </row>
    <row r="228" spans="6:6" x14ac:dyDescent="0.25">
      <c r="F228"/>
    </row>
    <row r="229" spans="6:6" x14ac:dyDescent="0.25">
      <c r="F229"/>
    </row>
    <row r="230" spans="6:6" x14ac:dyDescent="0.25">
      <c r="F230"/>
    </row>
    <row r="231" spans="6:6" x14ac:dyDescent="0.25">
      <c r="F231"/>
    </row>
    <row r="232" spans="6:6" x14ac:dyDescent="0.25">
      <c r="F232"/>
    </row>
    <row r="233" spans="6:6" x14ac:dyDescent="0.25">
      <c r="F233"/>
    </row>
    <row r="234" spans="6:6" x14ac:dyDescent="0.25">
      <c r="F234"/>
    </row>
    <row r="235" spans="6:6" x14ac:dyDescent="0.25">
      <c r="F235"/>
    </row>
    <row r="236" spans="6:6" x14ac:dyDescent="0.25">
      <c r="F236"/>
    </row>
    <row r="237" spans="6:6" x14ac:dyDescent="0.25">
      <c r="F237"/>
    </row>
    <row r="238" spans="6:6" x14ac:dyDescent="0.25">
      <c r="F238"/>
    </row>
    <row r="239" spans="6:6" x14ac:dyDescent="0.25">
      <c r="F239"/>
    </row>
    <row r="240" spans="6:6" x14ac:dyDescent="0.25">
      <c r="F240"/>
    </row>
    <row r="241" spans="6:6" x14ac:dyDescent="0.25">
      <c r="F241"/>
    </row>
    <row r="242" spans="6:6" x14ac:dyDescent="0.25">
      <c r="F242"/>
    </row>
    <row r="243" spans="6:6" x14ac:dyDescent="0.25">
      <c r="F243"/>
    </row>
    <row r="244" spans="6:6" x14ac:dyDescent="0.25">
      <c r="F244"/>
    </row>
    <row r="245" spans="6:6" x14ac:dyDescent="0.25">
      <c r="F245"/>
    </row>
    <row r="246" spans="6:6" x14ac:dyDescent="0.25">
      <c r="F246"/>
    </row>
    <row r="247" spans="6:6" x14ac:dyDescent="0.25">
      <c r="F247"/>
    </row>
    <row r="248" spans="6:6" x14ac:dyDescent="0.25">
      <c r="F248"/>
    </row>
    <row r="249" spans="6:6" x14ac:dyDescent="0.25">
      <c r="F249"/>
    </row>
    <row r="250" spans="6:6" x14ac:dyDescent="0.25">
      <c r="F250"/>
    </row>
    <row r="251" spans="6:6" x14ac:dyDescent="0.25">
      <c r="F251"/>
    </row>
    <row r="252" spans="6:6" x14ac:dyDescent="0.25">
      <c r="F252"/>
    </row>
    <row r="253" spans="6:6" x14ac:dyDescent="0.25">
      <c r="F253"/>
    </row>
    <row r="254" spans="6:6" x14ac:dyDescent="0.25">
      <c r="F254"/>
    </row>
    <row r="255" spans="6:6" x14ac:dyDescent="0.25">
      <c r="F255"/>
    </row>
    <row r="256" spans="6:6" x14ac:dyDescent="0.25">
      <c r="F256"/>
    </row>
    <row r="257" spans="6:6" x14ac:dyDescent="0.25">
      <c r="F257"/>
    </row>
    <row r="258" spans="6:6" x14ac:dyDescent="0.25">
      <c r="F258"/>
    </row>
    <row r="259" spans="6:6" x14ac:dyDescent="0.25">
      <c r="F259"/>
    </row>
    <row r="260" spans="6:6" x14ac:dyDescent="0.25">
      <c r="F260"/>
    </row>
    <row r="261" spans="6:6" x14ac:dyDescent="0.25">
      <c r="F261"/>
    </row>
    <row r="262" spans="6:6" x14ac:dyDescent="0.25">
      <c r="F262"/>
    </row>
    <row r="263" spans="6:6" x14ac:dyDescent="0.25">
      <c r="F263"/>
    </row>
    <row r="264" spans="6:6" x14ac:dyDescent="0.25">
      <c r="F264"/>
    </row>
    <row r="265" spans="6:6" x14ac:dyDescent="0.25">
      <c r="F265"/>
    </row>
    <row r="266" spans="6:6" x14ac:dyDescent="0.25">
      <c r="F266"/>
    </row>
    <row r="267" spans="6:6" x14ac:dyDescent="0.25">
      <c r="F267"/>
    </row>
    <row r="268" spans="6:6" x14ac:dyDescent="0.25">
      <c r="F268"/>
    </row>
    <row r="269" spans="6:6" x14ac:dyDescent="0.25">
      <c r="F269"/>
    </row>
    <row r="270" spans="6:6" x14ac:dyDescent="0.25">
      <c r="F270"/>
    </row>
    <row r="271" spans="6:6" x14ac:dyDescent="0.25">
      <c r="F271"/>
    </row>
    <row r="272" spans="6:6" x14ac:dyDescent="0.25">
      <c r="F272"/>
    </row>
    <row r="273" spans="6:6" x14ac:dyDescent="0.25">
      <c r="F273"/>
    </row>
    <row r="274" spans="6:6" x14ac:dyDescent="0.25">
      <c r="F274"/>
    </row>
    <row r="275" spans="6:6" x14ac:dyDescent="0.25">
      <c r="F275"/>
    </row>
    <row r="276" spans="6:6" x14ac:dyDescent="0.25">
      <c r="F276"/>
    </row>
    <row r="277" spans="6:6" x14ac:dyDescent="0.25">
      <c r="F277"/>
    </row>
    <row r="278" spans="6:6" x14ac:dyDescent="0.25">
      <c r="F278"/>
    </row>
    <row r="279" spans="6:6" x14ac:dyDescent="0.25">
      <c r="F279"/>
    </row>
    <row r="280" spans="6:6" x14ac:dyDescent="0.25">
      <c r="F280"/>
    </row>
    <row r="281" spans="6:6" x14ac:dyDescent="0.25">
      <c r="F281"/>
    </row>
    <row r="282" spans="6:6" x14ac:dyDescent="0.25">
      <c r="F282"/>
    </row>
    <row r="283" spans="6:6" x14ac:dyDescent="0.25">
      <c r="F283"/>
    </row>
    <row r="284" spans="6:6" x14ac:dyDescent="0.25">
      <c r="F284"/>
    </row>
    <row r="285" spans="6:6" x14ac:dyDescent="0.25">
      <c r="F285"/>
    </row>
    <row r="286" spans="6:6" x14ac:dyDescent="0.25">
      <c r="F286"/>
    </row>
    <row r="287" spans="6:6" x14ac:dyDescent="0.25">
      <c r="F287"/>
    </row>
    <row r="288" spans="6:6" x14ac:dyDescent="0.25">
      <c r="F288"/>
    </row>
    <row r="289" spans="6:6" x14ac:dyDescent="0.25">
      <c r="F289"/>
    </row>
    <row r="290" spans="6:6" x14ac:dyDescent="0.25">
      <c r="F290"/>
    </row>
    <row r="291" spans="6:6" x14ac:dyDescent="0.25">
      <c r="F291"/>
    </row>
    <row r="292" spans="6:6" x14ac:dyDescent="0.25">
      <c r="F292"/>
    </row>
    <row r="293" spans="6:6" x14ac:dyDescent="0.25">
      <c r="F293"/>
    </row>
    <row r="294" spans="6:6" x14ac:dyDescent="0.25">
      <c r="F294"/>
    </row>
    <row r="295" spans="6:6" x14ac:dyDescent="0.25">
      <c r="F295"/>
    </row>
    <row r="296" spans="6:6" x14ac:dyDescent="0.25">
      <c r="F296"/>
    </row>
    <row r="297" spans="6:6" x14ac:dyDescent="0.25">
      <c r="F297"/>
    </row>
    <row r="298" spans="6:6" x14ac:dyDescent="0.25">
      <c r="F298"/>
    </row>
    <row r="299" spans="6:6" x14ac:dyDescent="0.25">
      <c r="F299"/>
    </row>
    <row r="300" spans="6:6" x14ac:dyDescent="0.25">
      <c r="F300"/>
    </row>
    <row r="301" spans="6:6" x14ac:dyDescent="0.25">
      <c r="F301"/>
    </row>
    <row r="302" spans="6:6" x14ac:dyDescent="0.25">
      <c r="F302"/>
    </row>
    <row r="303" spans="6:6" x14ac:dyDescent="0.25">
      <c r="F303"/>
    </row>
    <row r="304" spans="6:6" x14ac:dyDescent="0.25">
      <c r="F304"/>
    </row>
    <row r="305" spans="6:6" x14ac:dyDescent="0.25">
      <c r="F305"/>
    </row>
    <row r="306" spans="6:6" x14ac:dyDescent="0.25">
      <c r="F306"/>
    </row>
    <row r="307" spans="6:6" x14ac:dyDescent="0.25">
      <c r="F307"/>
    </row>
    <row r="308" spans="6:6" x14ac:dyDescent="0.25">
      <c r="F308"/>
    </row>
    <row r="309" spans="6:6" x14ac:dyDescent="0.25">
      <c r="F309"/>
    </row>
    <row r="310" spans="6:6" x14ac:dyDescent="0.25">
      <c r="F310"/>
    </row>
    <row r="311" spans="6:6" x14ac:dyDescent="0.25">
      <c r="F311"/>
    </row>
    <row r="312" spans="6:6" x14ac:dyDescent="0.25">
      <c r="F312"/>
    </row>
    <row r="313" spans="6:6" x14ac:dyDescent="0.25">
      <c r="F313"/>
    </row>
    <row r="314" spans="6:6" x14ac:dyDescent="0.25">
      <c r="F314"/>
    </row>
    <row r="315" spans="6:6" x14ac:dyDescent="0.25">
      <c r="F315"/>
    </row>
    <row r="316" spans="6:6" x14ac:dyDescent="0.25">
      <c r="F316"/>
    </row>
    <row r="317" spans="6:6" x14ac:dyDescent="0.25">
      <c r="F317"/>
    </row>
    <row r="318" spans="6:6" x14ac:dyDescent="0.25">
      <c r="F318"/>
    </row>
    <row r="319" spans="6:6" x14ac:dyDescent="0.25">
      <c r="F319"/>
    </row>
    <row r="320" spans="6:6" x14ac:dyDescent="0.25">
      <c r="F320"/>
    </row>
    <row r="321" spans="6:6" x14ac:dyDescent="0.25">
      <c r="F321"/>
    </row>
    <row r="322" spans="6:6" x14ac:dyDescent="0.25">
      <c r="F322"/>
    </row>
    <row r="323" spans="6:6" x14ac:dyDescent="0.25">
      <c r="F323"/>
    </row>
    <row r="324" spans="6:6" x14ac:dyDescent="0.25">
      <c r="F324"/>
    </row>
    <row r="325" spans="6:6" x14ac:dyDescent="0.25">
      <c r="F325"/>
    </row>
    <row r="326" spans="6:6" x14ac:dyDescent="0.25">
      <c r="F326"/>
    </row>
    <row r="327" spans="6:6" x14ac:dyDescent="0.25">
      <c r="F327"/>
    </row>
    <row r="328" spans="6:6" x14ac:dyDescent="0.25">
      <c r="F328"/>
    </row>
    <row r="329" spans="6:6" x14ac:dyDescent="0.25">
      <c r="F329"/>
    </row>
    <row r="330" spans="6:6" x14ac:dyDescent="0.25">
      <c r="F330"/>
    </row>
    <row r="331" spans="6:6" x14ac:dyDescent="0.25">
      <c r="F331"/>
    </row>
    <row r="332" spans="6:6" x14ac:dyDescent="0.25">
      <c r="F332"/>
    </row>
    <row r="333" spans="6:6" x14ac:dyDescent="0.25">
      <c r="F333"/>
    </row>
    <row r="334" spans="6:6" x14ac:dyDescent="0.25">
      <c r="F334"/>
    </row>
    <row r="335" spans="6:6" x14ac:dyDescent="0.25">
      <c r="F335"/>
    </row>
    <row r="336" spans="6:6" x14ac:dyDescent="0.25">
      <c r="F336"/>
    </row>
    <row r="337" spans="6:6" x14ac:dyDescent="0.25">
      <c r="F337"/>
    </row>
    <row r="338" spans="6:6" x14ac:dyDescent="0.25">
      <c r="F338"/>
    </row>
    <row r="339" spans="6:6" x14ac:dyDescent="0.25">
      <c r="F339"/>
    </row>
    <row r="340" spans="6:6" x14ac:dyDescent="0.25">
      <c r="F340"/>
    </row>
    <row r="341" spans="6:6" x14ac:dyDescent="0.25">
      <c r="F341"/>
    </row>
    <row r="342" spans="6:6" x14ac:dyDescent="0.25">
      <c r="F342"/>
    </row>
    <row r="343" spans="6:6" x14ac:dyDescent="0.25">
      <c r="F343"/>
    </row>
    <row r="344" spans="6:6" x14ac:dyDescent="0.25">
      <c r="F344"/>
    </row>
    <row r="345" spans="6:6" x14ac:dyDescent="0.25">
      <c r="F345"/>
    </row>
    <row r="346" spans="6:6" x14ac:dyDescent="0.25">
      <c r="F346"/>
    </row>
    <row r="347" spans="6:6" x14ac:dyDescent="0.25">
      <c r="F347"/>
    </row>
    <row r="348" spans="6:6" x14ac:dyDescent="0.25">
      <c r="F348"/>
    </row>
    <row r="349" spans="6:6" x14ac:dyDescent="0.25">
      <c r="F349"/>
    </row>
    <row r="350" spans="6:6" x14ac:dyDescent="0.25">
      <c r="F350"/>
    </row>
    <row r="351" spans="6:6" x14ac:dyDescent="0.25">
      <c r="F351"/>
    </row>
    <row r="352" spans="6:6" x14ac:dyDescent="0.25">
      <c r="F352"/>
    </row>
    <row r="353" spans="6:6" x14ac:dyDescent="0.25">
      <c r="F353"/>
    </row>
    <row r="354" spans="6:6" x14ac:dyDescent="0.25">
      <c r="F354"/>
    </row>
    <row r="355" spans="6:6" x14ac:dyDescent="0.25">
      <c r="F355"/>
    </row>
    <row r="356" spans="6:6" x14ac:dyDescent="0.25">
      <c r="F356"/>
    </row>
    <row r="357" spans="6:6" x14ac:dyDescent="0.25">
      <c r="F357"/>
    </row>
    <row r="358" spans="6:6" x14ac:dyDescent="0.25">
      <c r="F358"/>
    </row>
    <row r="359" spans="6:6" x14ac:dyDescent="0.25">
      <c r="F359"/>
    </row>
    <row r="360" spans="6:6" x14ac:dyDescent="0.25">
      <c r="F360"/>
    </row>
    <row r="361" spans="6:6" x14ac:dyDescent="0.25">
      <c r="F361"/>
    </row>
    <row r="362" spans="6:6" x14ac:dyDescent="0.25">
      <c r="F362"/>
    </row>
    <row r="363" spans="6:6" x14ac:dyDescent="0.25">
      <c r="F363"/>
    </row>
    <row r="364" spans="6:6" x14ac:dyDescent="0.25">
      <c r="F364"/>
    </row>
    <row r="365" spans="6:6" x14ac:dyDescent="0.25">
      <c r="F365"/>
    </row>
    <row r="366" spans="6:6" x14ac:dyDescent="0.25">
      <c r="F366"/>
    </row>
    <row r="367" spans="6:6" x14ac:dyDescent="0.25">
      <c r="F367"/>
    </row>
    <row r="368" spans="6:6" x14ac:dyDescent="0.25">
      <c r="F368"/>
    </row>
    <row r="369" spans="6:6" x14ac:dyDescent="0.25">
      <c r="F369"/>
    </row>
    <row r="370" spans="6:6" x14ac:dyDescent="0.25">
      <c r="F370"/>
    </row>
    <row r="371" spans="6:6" x14ac:dyDescent="0.25">
      <c r="F371"/>
    </row>
    <row r="372" spans="6:6" x14ac:dyDescent="0.25">
      <c r="F372"/>
    </row>
    <row r="373" spans="6:6" x14ac:dyDescent="0.25">
      <c r="F373"/>
    </row>
    <row r="374" spans="6:6" x14ac:dyDescent="0.25">
      <c r="F374"/>
    </row>
    <row r="375" spans="6:6" x14ac:dyDescent="0.25">
      <c r="F375"/>
    </row>
    <row r="376" spans="6:6" x14ac:dyDescent="0.25">
      <c r="F376"/>
    </row>
    <row r="377" spans="6:6" x14ac:dyDescent="0.25">
      <c r="F377"/>
    </row>
    <row r="378" spans="6:6" x14ac:dyDescent="0.25">
      <c r="F378"/>
    </row>
    <row r="379" spans="6:6" x14ac:dyDescent="0.25">
      <c r="F379"/>
    </row>
    <row r="380" spans="6:6" x14ac:dyDescent="0.25">
      <c r="F380"/>
    </row>
    <row r="381" spans="6:6" x14ac:dyDescent="0.25">
      <c r="F381"/>
    </row>
    <row r="382" spans="6:6" x14ac:dyDescent="0.25">
      <c r="F382"/>
    </row>
    <row r="383" spans="6:6" x14ac:dyDescent="0.25">
      <c r="F383"/>
    </row>
    <row r="384" spans="6:6" x14ac:dyDescent="0.25">
      <c r="F384"/>
    </row>
    <row r="385" spans="6:6" x14ac:dyDescent="0.25">
      <c r="F385"/>
    </row>
    <row r="386" spans="6:6" x14ac:dyDescent="0.25">
      <c r="F386"/>
    </row>
    <row r="387" spans="6:6" x14ac:dyDescent="0.25">
      <c r="F387"/>
    </row>
    <row r="388" spans="6:6" x14ac:dyDescent="0.25">
      <c r="F388"/>
    </row>
    <row r="389" spans="6:6" x14ac:dyDescent="0.25">
      <c r="F389"/>
    </row>
    <row r="390" spans="6:6" x14ac:dyDescent="0.25">
      <c r="F390"/>
    </row>
    <row r="391" spans="6:6" x14ac:dyDescent="0.25">
      <c r="F391"/>
    </row>
    <row r="392" spans="6:6" x14ac:dyDescent="0.25">
      <c r="F392"/>
    </row>
    <row r="393" spans="6:6" x14ac:dyDescent="0.25">
      <c r="F393"/>
    </row>
    <row r="394" spans="6:6" x14ac:dyDescent="0.25">
      <c r="F394"/>
    </row>
    <row r="395" spans="6:6" x14ac:dyDescent="0.25">
      <c r="F395"/>
    </row>
    <row r="396" spans="6:6" x14ac:dyDescent="0.25">
      <c r="F396"/>
    </row>
    <row r="397" spans="6:6" x14ac:dyDescent="0.25">
      <c r="F397"/>
    </row>
    <row r="398" spans="6:6" x14ac:dyDescent="0.25">
      <c r="F398"/>
    </row>
    <row r="399" spans="6:6" x14ac:dyDescent="0.25">
      <c r="F399"/>
    </row>
    <row r="400" spans="6:6" x14ac:dyDescent="0.25">
      <c r="F400"/>
    </row>
    <row r="401" spans="6:6" x14ac:dyDescent="0.25">
      <c r="F401"/>
    </row>
    <row r="402" spans="6:6" x14ac:dyDescent="0.25">
      <c r="F402"/>
    </row>
    <row r="403" spans="6:6" x14ac:dyDescent="0.25">
      <c r="F403"/>
    </row>
    <row r="404" spans="6:6" x14ac:dyDescent="0.25">
      <c r="F404"/>
    </row>
    <row r="405" spans="6:6" x14ac:dyDescent="0.25">
      <c r="F405"/>
    </row>
    <row r="406" spans="6:6" x14ac:dyDescent="0.25">
      <c r="F406"/>
    </row>
    <row r="407" spans="6:6" x14ac:dyDescent="0.25">
      <c r="F407"/>
    </row>
    <row r="408" spans="6:6" x14ac:dyDescent="0.25">
      <c r="F408"/>
    </row>
    <row r="409" spans="6:6" x14ac:dyDescent="0.25">
      <c r="F409"/>
    </row>
    <row r="410" spans="6:6" x14ac:dyDescent="0.25">
      <c r="F410"/>
    </row>
    <row r="411" spans="6:6" x14ac:dyDescent="0.25">
      <c r="F411"/>
    </row>
    <row r="412" spans="6:6" x14ac:dyDescent="0.25">
      <c r="F412"/>
    </row>
    <row r="413" spans="6:6" x14ac:dyDescent="0.25">
      <c r="F413"/>
    </row>
    <row r="414" spans="6:6" x14ac:dyDescent="0.25">
      <c r="F414"/>
    </row>
    <row r="415" spans="6:6" x14ac:dyDescent="0.25">
      <c r="F415"/>
    </row>
    <row r="416" spans="6:6" x14ac:dyDescent="0.25">
      <c r="F416"/>
    </row>
    <row r="417" spans="6:6" x14ac:dyDescent="0.25">
      <c r="F417"/>
    </row>
    <row r="418" spans="6:6" x14ac:dyDescent="0.25">
      <c r="F418"/>
    </row>
    <row r="419" spans="6:6" x14ac:dyDescent="0.25">
      <c r="F419"/>
    </row>
    <row r="420" spans="6:6" x14ac:dyDescent="0.25">
      <c r="F420"/>
    </row>
    <row r="421" spans="6:6" x14ac:dyDescent="0.25">
      <c r="F421"/>
    </row>
    <row r="422" spans="6:6" x14ac:dyDescent="0.25">
      <c r="F422"/>
    </row>
    <row r="423" spans="6:6" x14ac:dyDescent="0.25">
      <c r="F423"/>
    </row>
    <row r="424" spans="6:6" x14ac:dyDescent="0.25">
      <c r="F424"/>
    </row>
    <row r="425" spans="6:6" x14ac:dyDescent="0.25">
      <c r="F425"/>
    </row>
    <row r="426" spans="6:6" x14ac:dyDescent="0.25">
      <c r="F426"/>
    </row>
    <row r="427" spans="6:6" x14ac:dyDescent="0.25">
      <c r="F427"/>
    </row>
    <row r="428" spans="6:6" x14ac:dyDescent="0.25">
      <c r="F428"/>
    </row>
    <row r="429" spans="6:6" x14ac:dyDescent="0.25">
      <c r="F429"/>
    </row>
    <row r="430" spans="6:6" x14ac:dyDescent="0.25">
      <c r="F430"/>
    </row>
    <row r="431" spans="6:6" x14ac:dyDescent="0.25">
      <c r="F431"/>
    </row>
    <row r="432" spans="6:6" x14ac:dyDescent="0.25">
      <c r="F432"/>
    </row>
    <row r="433" spans="6:6" x14ac:dyDescent="0.25">
      <c r="F433"/>
    </row>
    <row r="434" spans="6:6" x14ac:dyDescent="0.25">
      <c r="F434"/>
    </row>
    <row r="435" spans="6:6" x14ac:dyDescent="0.25">
      <c r="F435"/>
    </row>
    <row r="436" spans="6:6" x14ac:dyDescent="0.25">
      <c r="F436"/>
    </row>
    <row r="437" spans="6:6" x14ac:dyDescent="0.25">
      <c r="F437"/>
    </row>
    <row r="438" spans="6:6" x14ac:dyDescent="0.25">
      <c r="F438"/>
    </row>
    <row r="439" spans="6:6" x14ac:dyDescent="0.25">
      <c r="F439"/>
    </row>
    <row r="440" spans="6:6" x14ac:dyDescent="0.25">
      <c r="F440"/>
    </row>
    <row r="441" spans="6:6" x14ac:dyDescent="0.25">
      <c r="F441"/>
    </row>
    <row r="442" spans="6:6" x14ac:dyDescent="0.25">
      <c r="F442"/>
    </row>
    <row r="443" spans="6:6" x14ac:dyDescent="0.25">
      <c r="F443"/>
    </row>
    <row r="444" spans="6:6" x14ac:dyDescent="0.25">
      <c r="F444"/>
    </row>
    <row r="445" spans="6:6" x14ac:dyDescent="0.25">
      <c r="F445"/>
    </row>
    <row r="446" spans="6:6" x14ac:dyDescent="0.25">
      <c r="F446"/>
    </row>
    <row r="447" spans="6:6" x14ac:dyDescent="0.25">
      <c r="F447"/>
    </row>
    <row r="448" spans="6:6" x14ac:dyDescent="0.25">
      <c r="F448"/>
    </row>
    <row r="449" spans="6:6" x14ac:dyDescent="0.25">
      <c r="F449"/>
    </row>
    <row r="450" spans="6:6" x14ac:dyDescent="0.25">
      <c r="F450"/>
    </row>
    <row r="451" spans="6:6" x14ac:dyDescent="0.25">
      <c r="F451"/>
    </row>
    <row r="452" spans="6:6" x14ac:dyDescent="0.25">
      <c r="F452"/>
    </row>
    <row r="453" spans="6:6" x14ac:dyDescent="0.25">
      <c r="F453"/>
    </row>
    <row r="454" spans="6:6" x14ac:dyDescent="0.25">
      <c r="F454"/>
    </row>
    <row r="455" spans="6:6" x14ac:dyDescent="0.25">
      <c r="F455"/>
    </row>
    <row r="456" spans="6:6" x14ac:dyDescent="0.25">
      <c r="F456"/>
    </row>
    <row r="457" spans="6:6" x14ac:dyDescent="0.25">
      <c r="F457"/>
    </row>
    <row r="458" spans="6:6" x14ac:dyDescent="0.25">
      <c r="F458"/>
    </row>
    <row r="459" spans="6:6" x14ac:dyDescent="0.25">
      <c r="F459"/>
    </row>
    <row r="460" spans="6:6" x14ac:dyDescent="0.25">
      <c r="F460"/>
    </row>
    <row r="461" spans="6:6" x14ac:dyDescent="0.25">
      <c r="F461"/>
    </row>
    <row r="462" spans="6:6" x14ac:dyDescent="0.25">
      <c r="F462"/>
    </row>
    <row r="463" spans="6:6" x14ac:dyDescent="0.25">
      <c r="F463"/>
    </row>
    <row r="464" spans="6:6" x14ac:dyDescent="0.25">
      <c r="F464"/>
    </row>
    <row r="465" spans="6:6" x14ac:dyDescent="0.25">
      <c r="F465"/>
    </row>
    <row r="466" spans="6:6" x14ac:dyDescent="0.25">
      <c r="F466"/>
    </row>
    <row r="467" spans="6:6" x14ac:dyDescent="0.25">
      <c r="F467"/>
    </row>
    <row r="468" spans="6:6" x14ac:dyDescent="0.25">
      <c r="F468"/>
    </row>
    <row r="469" spans="6:6" x14ac:dyDescent="0.25">
      <c r="F469"/>
    </row>
    <row r="470" spans="6:6" x14ac:dyDescent="0.25">
      <c r="F470"/>
    </row>
    <row r="471" spans="6:6" x14ac:dyDescent="0.25">
      <c r="F471"/>
    </row>
    <row r="472" spans="6:6" x14ac:dyDescent="0.25">
      <c r="F472"/>
    </row>
    <row r="473" spans="6:6" x14ac:dyDescent="0.25">
      <c r="F473"/>
    </row>
    <row r="474" spans="6:6" x14ac:dyDescent="0.25">
      <c r="F474"/>
    </row>
    <row r="475" spans="6:6" x14ac:dyDescent="0.25">
      <c r="F475"/>
    </row>
    <row r="476" spans="6:6" x14ac:dyDescent="0.25">
      <c r="F476"/>
    </row>
    <row r="477" spans="6:6" x14ac:dyDescent="0.25">
      <c r="F477"/>
    </row>
  </sheetData>
  <phoneticPr fontId="8" type="noConversion"/>
  <conditionalFormatting sqref="I25:AN31">
    <cfRule type="cellIs" dxfId="5" priority="9" operator="equal">
      <formula>0</formula>
    </cfRule>
  </conditionalFormatting>
  <conditionalFormatting sqref="I52:AN57 J51:AN51">
    <cfRule type="cellIs" dxfId="4" priority="6" operator="equal">
      <formula>0</formula>
    </cfRule>
  </conditionalFormatting>
  <conditionalFormatting sqref="I38:AN44">
    <cfRule type="cellIs" dxfId="3" priority="4" operator="equal">
      <formula>0</formula>
    </cfRule>
  </conditionalFormatting>
  <conditionalFormatting sqref="I51">
    <cfRule type="cellIs" dxfId="2" priority="3" operator="equal">
      <formula>0</formula>
    </cfRule>
  </conditionalFormatting>
  <conditionalFormatting sqref="I66:AN72">
    <cfRule type="cellIs" dxfId="1" priority="2" operator="equal">
      <formula>0</formula>
    </cfRule>
  </conditionalFormatting>
  <conditionalFormatting sqref="I79:AN8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Resultados_Dic3</vt:lpstr>
      <vt:lpstr>Produccion_PJ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2022-12-05T14:06:37Z</dcterms:created>
  <dcterms:modified xsi:type="dcterms:W3CDTF">2022-12-05T19:22:01Z</dcterms:modified>
</cp:coreProperties>
</file>